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575"/>
  </bookViews>
  <sheets>
    <sheet name="生産" sheetId="4" r:id="rId1"/>
    <sheet name="分配" sheetId="2" r:id="rId2"/>
  </sheets>
  <definedNames>
    <definedName name="_xlnm.Print_Area" localSheetId="0">生産!$A$1:$BD$53</definedName>
    <definedName name="_xlnm.Print_Area" localSheetId="1">分配!$A$1:$CC$54</definedName>
  </definedNames>
  <calcPr calcId="162913"/>
</workbook>
</file>

<file path=xl/calcChain.xml><?xml version="1.0" encoding="utf-8"?>
<calcChain xmlns="http://schemas.openxmlformats.org/spreadsheetml/2006/main">
  <c r="BR54" i="2" l="1"/>
  <c r="AZ54" i="2"/>
  <c r="CA53" i="2"/>
  <c r="BW53" i="2"/>
  <c r="BR53" i="2"/>
  <c r="BN53" i="2"/>
  <c r="BF53" i="2"/>
  <c r="AZ53" i="2"/>
  <c r="AV53" i="2"/>
  <c r="AR53" i="2"/>
  <c r="CA52" i="2"/>
  <c r="BF51" i="2"/>
  <c r="AZ51" i="2"/>
  <c r="BR50" i="2"/>
  <c r="BN50" i="2"/>
  <c r="AZ50" i="2"/>
  <c r="AR50" i="2"/>
  <c r="CA48" i="2"/>
  <c r="BR48" i="2"/>
  <c r="BJ48" i="2"/>
  <c r="AZ48" i="2"/>
  <c r="AV48" i="2"/>
  <c r="BR47" i="2"/>
  <c r="BN47" i="2"/>
  <c r="BJ47" i="2"/>
  <c r="BF47" i="2"/>
  <c r="AZ47" i="2"/>
  <c r="AV47" i="2"/>
  <c r="AR47" i="2"/>
  <c r="CA46" i="2"/>
  <c r="BW46" i="2"/>
  <c r="BR46" i="2"/>
  <c r="BF46" i="2"/>
  <c r="AZ46" i="2"/>
  <c r="AV46" i="2"/>
  <c r="AR46" i="2"/>
  <c r="BW45" i="2"/>
  <c r="BF45" i="2"/>
  <c r="CA44" i="2"/>
  <c r="BW44" i="2"/>
  <c r="BR44" i="2"/>
  <c r="BJ44" i="2"/>
  <c r="BF44" i="2"/>
  <c r="AZ44" i="2"/>
  <c r="AV44" i="2"/>
  <c r="AR44" i="2"/>
  <c r="CA43" i="2"/>
  <c r="BW43" i="2"/>
  <c r="BR43" i="2"/>
  <c r="BN43" i="2"/>
  <c r="BF43" i="2"/>
  <c r="AV43" i="2"/>
  <c r="AR43" i="2"/>
  <c r="BW42" i="2"/>
  <c r="CA41" i="2"/>
  <c r="BW41" i="2"/>
  <c r="BR41" i="2"/>
  <c r="BN41" i="2"/>
  <c r="BJ41" i="2"/>
  <c r="BF41" i="2"/>
  <c r="AV41" i="2"/>
  <c r="CA40" i="2"/>
  <c r="BR40" i="2"/>
  <c r="BN40" i="2"/>
  <c r="BJ40" i="2"/>
  <c r="AZ40" i="2"/>
  <c r="AV40" i="2"/>
  <c r="AR40" i="2"/>
  <c r="BW39" i="2"/>
  <c r="BR39" i="2"/>
  <c r="BN39" i="2"/>
  <c r="BJ39" i="2"/>
  <c r="BF39" i="2"/>
  <c r="AZ39" i="2"/>
  <c r="AR39" i="2"/>
  <c r="CA38" i="2"/>
  <c r="BW38" i="2"/>
  <c r="BR38" i="2"/>
  <c r="BN38" i="2"/>
  <c r="BJ38" i="2"/>
  <c r="BF38" i="2"/>
  <c r="AZ38" i="2"/>
  <c r="AV38" i="2"/>
  <c r="AR38" i="2"/>
  <c r="BW37" i="2"/>
  <c r="BN37" i="2"/>
  <c r="BJ37" i="2"/>
  <c r="AZ37" i="2"/>
  <c r="AV37" i="2"/>
  <c r="AR37" i="2"/>
  <c r="CA36" i="2"/>
  <c r="BN36" i="2"/>
  <c r="BJ36" i="2"/>
  <c r="BF36" i="2"/>
  <c r="AV36" i="2"/>
  <c r="AR36" i="2"/>
  <c r="CA35" i="2"/>
  <c r="BW35" i="2"/>
  <c r="BR35" i="2"/>
  <c r="BN35" i="2"/>
  <c r="BJ35" i="2"/>
  <c r="BF35" i="2"/>
  <c r="AZ35" i="2"/>
  <c r="AV35" i="2"/>
  <c r="AR35" i="2"/>
  <c r="CA34" i="2"/>
  <c r="BW34" i="2"/>
  <c r="BR34" i="2"/>
  <c r="BN34" i="2"/>
  <c r="BJ34" i="2"/>
  <c r="BF34" i="2"/>
  <c r="AR34" i="2"/>
  <c r="BW33" i="2"/>
  <c r="BR33" i="2"/>
  <c r="BN33" i="2"/>
  <c r="BJ33" i="2"/>
  <c r="BF33" i="2"/>
  <c r="AZ33" i="2"/>
  <c r="AV33" i="2"/>
  <c r="AR33" i="2"/>
  <c r="CA32" i="2"/>
  <c r="BW32" i="2"/>
  <c r="BN32" i="2"/>
  <c r="BJ32" i="2"/>
  <c r="BF32" i="2"/>
  <c r="AZ32" i="2"/>
  <c r="AV32" i="2"/>
  <c r="AR32" i="2"/>
  <c r="BW31" i="2"/>
  <c r="BR31" i="2"/>
  <c r="BN31" i="2"/>
  <c r="BJ31" i="2"/>
  <c r="BF31" i="2"/>
  <c r="AZ31" i="2"/>
  <c r="AV31" i="2"/>
  <c r="AR31" i="2"/>
  <c r="CA30" i="2"/>
  <c r="BW30" i="2"/>
  <c r="BN30" i="2"/>
  <c r="BJ30" i="2"/>
  <c r="BF30" i="2"/>
  <c r="AZ30" i="2"/>
  <c r="AV30" i="2"/>
  <c r="AR30" i="2"/>
  <c r="CA29" i="2"/>
  <c r="BW29" i="2"/>
  <c r="BR29" i="2"/>
  <c r="BN29" i="2"/>
  <c r="BJ29" i="2"/>
  <c r="AZ29" i="2"/>
  <c r="AV29" i="2"/>
  <c r="AR29" i="2"/>
  <c r="CA28" i="2"/>
  <c r="BW28" i="2"/>
  <c r="BR28" i="2"/>
  <c r="BN28" i="2"/>
  <c r="BJ28" i="2"/>
  <c r="BF28" i="2"/>
  <c r="AZ28" i="2"/>
  <c r="AV28" i="2"/>
  <c r="AR28" i="2"/>
  <c r="CA27" i="2"/>
  <c r="BW27" i="2"/>
  <c r="BR27" i="2"/>
  <c r="BN27" i="2"/>
  <c r="BJ27" i="2"/>
  <c r="BF27" i="2"/>
  <c r="AZ27" i="2"/>
  <c r="AR27" i="2"/>
  <c r="CA26" i="2"/>
  <c r="BW26" i="2"/>
  <c r="BR26" i="2"/>
  <c r="BN26" i="2"/>
  <c r="BJ26" i="2"/>
  <c r="BF26" i="2"/>
  <c r="AZ26" i="2"/>
  <c r="AR26" i="2"/>
  <c r="CA25" i="2"/>
  <c r="BW25" i="2"/>
  <c r="BR25" i="2"/>
  <c r="BN25" i="2"/>
  <c r="BF25" i="2"/>
  <c r="AZ25" i="2"/>
  <c r="AR25" i="2"/>
  <c r="CA24" i="2"/>
  <c r="BW24" i="2"/>
  <c r="BR24" i="2"/>
  <c r="BN24" i="2"/>
  <c r="BJ24" i="2"/>
  <c r="BF24" i="2"/>
  <c r="AR24" i="2"/>
  <c r="BW23" i="2"/>
  <c r="BR23" i="2"/>
  <c r="BN23" i="2"/>
  <c r="BJ23" i="2"/>
  <c r="BF23" i="2"/>
  <c r="AZ23" i="2"/>
  <c r="AV23" i="2"/>
  <c r="AR23" i="2"/>
  <c r="CA22" i="2"/>
  <c r="BW22" i="2"/>
  <c r="BR22" i="2"/>
  <c r="BN22" i="2"/>
  <c r="BJ22" i="2"/>
  <c r="BF22" i="2"/>
  <c r="AZ22" i="2"/>
  <c r="AV22" i="2"/>
  <c r="AR22" i="2"/>
  <c r="BW21" i="2"/>
  <c r="BR21" i="2"/>
  <c r="BN21" i="2"/>
  <c r="BJ21" i="2"/>
  <c r="BF21" i="2"/>
  <c r="AZ21" i="2"/>
  <c r="AV21" i="2"/>
  <c r="AR21" i="2"/>
  <c r="BW20" i="2"/>
  <c r="BR20" i="2"/>
  <c r="BN20" i="2"/>
  <c r="AZ20" i="2"/>
  <c r="AV20" i="2"/>
  <c r="AR20" i="2"/>
  <c r="CA19" i="2"/>
  <c r="BW19" i="2"/>
  <c r="BR19" i="2"/>
  <c r="BN19" i="2"/>
  <c r="BJ19" i="2"/>
  <c r="BF19" i="2"/>
  <c r="AR19" i="2"/>
  <c r="CA18" i="2"/>
  <c r="BW18" i="2"/>
  <c r="BR18" i="2"/>
  <c r="BJ18" i="2"/>
  <c r="BF18" i="2"/>
  <c r="AZ18" i="2"/>
  <c r="AV18" i="2"/>
  <c r="AR18" i="2"/>
  <c r="CA17" i="2"/>
  <c r="BW17" i="2"/>
  <c r="BR17" i="2"/>
  <c r="BN17" i="2"/>
  <c r="BJ17" i="2"/>
  <c r="BF17" i="2"/>
  <c r="AZ17" i="2"/>
  <c r="AV17" i="2"/>
  <c r="AR17" i="2"/>
  <c r="CA16" i="2"/>
  <c r="BN16" i="2"/>
  <c r="BF16" i="2"/>
  <c r="AR16" i="2"/>
  <c r="CA15" i="2"/>
  <c r="BW15" i="2"/>
  <c r="BN15" i="2"/>
  <c r="BJ15" i="2"/>
  <c r="BF15" i="2"/>
  <c r="AZ15" i="2"/>
  <c r="AV15" i="2"/>
  <c r="AR15" i="2"/>
  <c r="BW14" i="2"/>
  <c r="BR14" i="2"/>
  <c r="BJ14" i="2"/>
  <c r="BF14" i="2"/>
  <c r="AZ14" i="2"/>
  <c r="AV14" i="2"/>
  <c r="AR14" i="2"/>
  <c r="CA13" i="2"/>
  <c r="BW13" i="2"/>
  <c r="BR13" i="2"/>
  <c r="BJ13" i="2"/>
  <c r="BF13" i="2"/>
  <c r="AZ13" i="2"/>
  <c r="AV13" i="2"/>
  <c r="AR13" i="2"/>
  <c r="BN12" i="2"/>
  <c r="CA11" i="2"/>
  <c r="BR11" i="2"/>
  <c r="BF11" i="2"/>
  <c r="AV11" i="2"/>
  <c r="CA10" i="2"/>
  <c r="BW10" i="2"/>
  <c r="BR10" i="2"/>
  <c r="BN10" i="2"/>
  <c r="BJ10" i="2"/>
  <c r="BF10" i="2"/>
  <c r="AZ10" i="2"/>
  <c r="AV10" i="2"/>
  <c r="AR10" i="2"/>
  <c r="BW9" i="2"/>
  <c r="BR9" i="2"/>
  <c r="BN9" i="2"/>
  <c r="BJ9" i="2"/>
  <c r="BF9" i="2"/>
  <c r="AZ9" i="2"/>
  <c r="AR9" i="2"/>
  <c r="CA8" i="2"/>
  <c r="BW8" i="2"/>
  <c r="BR8" i="2"/>
  <c r="BN8" i="2"/>
  <c r="BF8" i="2"/>
  <c r="AZ8" i="2"/>
  <c r="AV8" i="2"/>
  <c r="AR8" i="2"/>
  <c r="CA7" i="2"/>
  <c r="BW7" i="2"/>
  <c r="BR7" i="2"/>
  <c r="BN7" i="2"/>
  <c r="BF7" i="2"/>
  <c r="AZ7" i="2"/>
  <c r="AV7" i="2"/>
  <c r="AR7" i="2"/>
  <c r="CA6" i="2"/>
  <c r="BW6" i="2"/>
  <c r="BR6" i="2"/>
  <c r="BN6" i="2"/>
  <c r="BJ6" i="2"/>
  <c r="Q55" i="2"/>
  <c r="Q56" i="2"/>
  <c r="AZ6" i="2"/>
  <c r="AV6" i="2"/>
  <c r="C55" i="2"/>
  <c r="C56" i="2"/>
  <c r="AS52" i="4"/>
  <c r="AJ52" i="4"/>
  <c r="AF52" i="4"/>
  <c r="BB51" i="4"/>
  <c r="AX51" i="4"/>
  <c r="AG51" i="4"/>
  <c r="BC50" i="4"/>
  <c r="AY50" i="4"/>
  <c r="AD50" i="4"/>
  <c r="AV49" i="4"/>
  <c r="AR49" i="4"/>
  <c r="AM49" i="4"/>
  <c r="AI49" i="4"/>
  <c r="BC48" i="4"/>
  <c r="BB47" i="4"/>
  <c r="AO47" i="4"/>
  <c r="AG47" i="4"/>
  <c r="AD46" i="4"/>
  <c r="AV45" i="4"/>
  <c r="AR45" i="4"/>
  <c r="AM45" i="4"/>
  <c r="AI45" i="4"/>
  <c r="AE45" i="4"/>
  <c r="BB44" i="4"/>
  <c r="AS44" i="4"/>
  <c r="AJ44" i="4"/>
  <c r="AT43" i="4"/>
  <c r="AG43" i="4"/>
  <c r="AP42" i="4"/>
  <c r="AH42" i="4"/>
  <c r="AV41" i="4"/>
  <c r="AR41" i="4"/>
  <c r="AM41" i="4"/>
  <c r="AE41" i="4"/>
  <c r="AJ40" i="4"/>
  <c r="BB39" i="4"/>
  <c r="AT39" i="4"/>
  <c r="AK39" i="4"/>
  <c r="AG39" i="4"/>
  <c r="BC38" i="4"/>
  <c r="AY38" i="4"/>
  <c r="AU38" i="4"/>
  <c r="AP38" i="4"/>
  <c r="AD38" i="4"/>
  <c r="AR37" i="4"/>
  <c r="AE37" i="4"/>
  <c r="AN36" i="4"/>
  <c r="AJ36" i="4"/>
  <c r="AF36" i="4"/>
  <c r="BB35" i="4"/>
  <c r="BC34" i="4"/>
  <c r="AY34" i="4"/>
  <c r="AP34" i="4"/>
  <c r="AH34" i="4"/>
  <c r="AD34" i="4"/>
  <c r="AV33" i="4"/>
  <c r="AR33" i="4"/>
  <c r="AM33" i="4"/>
  <c r="AE33" i="4"/>
  <c r="AS32" i="4"/>
  <c r="AN32" i="4"/>
  <c r="AF32" i="4"/>
  <c r="BB31" i="4"/>
  <c r="AX31" i="4"/>
  <c r="AT31" i="4"/>
  <c r="AO31" i="4"/>
  <c r="AK31" i="4"/>
  <c r="AY30" i="4"/>
  <c r="AU30" i="4"/>
  <c r="AP30" i="4"/>
  <c r="AH30" i="4"/>
  <c r="AD30" i="4"/>
  <c r="AR29" i="4"/>
  <c r="AE29" i="4"/>
  <c r="AS28" i="4"/>
  <c r="AN28" i="4"/>
  <c r="AJ28" i="4"/>
  <c r="AF28" i="4"/>
  <c r="BB27" i="4"/>
  <c r="AO27" i="4"/>
  <c r="AG27" i="4"/>
  <c r="BC26" i="4"/>
  <c r="AL26" i="4"/>
  <c r="AD26" i="4"/>
  <c r="AV25" i="4"/>
  <c r="AR25" i="4"/>
  <c r="AM25" i="4"/>
  <c r="AE25" i="4"/>
  <c r="BC24" i="4"/>
  <c r="AS24" i="4"/>
  <c r="AJ24" i="4"/>
  <c r="AF24" i="4"/>
  <c r="AT23" i="4"/>
  <c r="AK23" i="4"/>
  <c r="AG23" i="4"/>
  <c r="AL22" i="4"/>
  <c r="AV21" i="4"/>
  <c r="AM21" i="4"/>
  <c r="AI21" i="4"/>
  <c r="AE21" i="4"/>
  <c r="AS20" i="4"/>
  <c r="AN20" i="4"/>
  <c r="AJ20" i="4"/>
  <c r="AF20" i="4"/>
  <c r="AX19" i="4"/>
  <c r="AO19" i="4"/>
  <c r="AK19" i="4"/>
  <c r="AG19" i="4"/>
  <c r="BC18" i="4"/>
  <c r="AY18" i="4"/>
  <c r="AU18" i="4"/>
  <c r="AL18" i="4"/>
  <c r="AH18" i="4"/>
  <c r="AD18" i="4"/>
  <c r="AV17" i="4"/>
  <c r="AR17" i="4"/>
  <c r="AM17" i="4"/>
  <c r="AI17" i="4"/>
  <c r="AW16" i="4"/>
  <c r="AS16" i="4"/>
  <c r="AJ16" i="4"/>
  <c r="AF16" i="4"/>
  <c r="BB15" i="4"/>
  <c r="AX15" i="4"/>
  <c r="AT15" i="4"/>
  <c r="AO15" i="4"/>
  <c r="BC14" i="4"/>
  <c r="AY14" i="4"/>
  <c r="AU14" i="4"/>
  <c r="AP14" i="4"/>
  <c r="AL14" i="4"/>
  <c r="AH14" i="4"/>
  <c r="AD14" i="4"/>
  <c r="AV13" i="4"/>
  <c r="AI13" i="4"/>
  <c r="AW12" i="4"/>
  <c r="AS12" i="4"/>
  <c r="AN12" i="4"/>
  <c r="AJ12" i="4"/>
  <c r="BB11" i="4"/>
  <c r="AX11" i="4"/>
  <c r="AT11" i="4"/>
  <c r="AO11" i="4"/>
  <c r="AK11" i="4"/>
  <c r="AG11" i="4"/>
  <c r="AY10" i="4"/>
  <c r="AU10" i="4"/>
  <c r="AP10" i="4"/>
  <c r="AH10" i="4"/>
  <c r="AD10" i="4"/>
  <c r="AY9" i="4"/>
  <c r="AM9" i="4"/>
  <c r="AE9" i="4"/>
  <c r="AN8" i="4"/>
  <c r="AJ8" i="4"/>
  <c r="AF8" i="4"/>
  <c r="BB7" i="4"/>
  <c r="V54" i="4"/>
  <c r="V55" i="4"/>
  <c r="AT7" i="4"/>
  <c r="AO7" i="4"/>
  <c r="AK7" i="4"/>
  <c r="AG7" i="4"/>
  <c r="BC6" i="4"/>
  <c r="S54" i="4"/>
  <c r="S55" i="4"/>
  <c r="N54" i="4"/>
  <c r="N55" i="4"/>
  <c r="AL6" i="4"/>
  <c r="F54" i="4"/>
  <c r="F55" i="4"/>
  <c r="AD6" i="4"/>
  <c r="T54" i="4"/>
  <c r="T55" i="4"/>
  <c r="P54" i="4"/>
  <c r="P55" i="4"/>
  <c r="K54" i="4"/>
  <c r="K55" i="4"/>
  <c r="AE5" i="4"/>
  <c r="Q54" i="4"/>
  <c r="Q55" i="4"/>
  <c r="AJ4" i="4"/>
  <c r="BM53" i="2"/>
  <c r="BK53" i="2"/>
  <c r="BG53" i="2"/>
  <c r="BC53" i="2"/>
  <c r="BX52" i="2"/>
  <c r="BX51" i="2"/>
  <c r="BK51" i="2"/>
  <c r="BK50" i="2"/>
  <c r="BX49" i="2"/>
  <c r="BL48" i="2"/>
  <c r="BH48" i="2"/>
  <c r="BC48" i="2"/>
  <c r="BG47" i="2"/>
  <c r="BA47" i="2"/>
  <c r="BO46" i="2"/>
  <c r="BK46" i="2"/>
  <c r="BH46" i="2"/>
  <c r="AY46" i="2"/>
  <c r="AS46" i="2"/>
  <c r="BY45" i="2"/>
  <c r="BU45" i="2"/>
  <c r="BL45" i="2"/>
  <c r="BH45" i="2"/>
  <c r="BC45" i="2"/>
  <c r="BA45" i="2"/>
  <c r="AY45" i="2"/>
  <c r="AU45" i="2"/>
  <c r="BZ44" i="2"/>
  <c r="BQ44" i="2"/>
  <c r="BL44" i="2"/>
  <c r="BH44" i="2"/>
  <c r="BC44" i="2"/>
  <c r="BB44" i="2"/>
  <c r="AY44" i="2"/>
  <c r="AU44" i="2"/>
  <c r="AT44" i="2"/>
  <c r="AW43" i="2"/>
  <c r="BY42" i="2"/>
  <c r="BU42" i="2"/>
  <c r="AU42" i="2"/>
  <c r="AR42" i="2"/>
  <c r="BZ41" i="2"/>
  <c r="BX41" i="2"/>
  <c r="BV41" i="2"/>
  <c r="BU41" i="2"/>
  <c r="BP41" i="2"/>
  <c r="BM41" i="2"/>
  <c r="BL41" i="2"/>
  <c r="BK41" i="2"/>
  <c r="BH41" i="2"/>
  <c r="BG41" i="2"/>
  <c r="BB41" i="2"/>
  <c r="AZ41" i="2"/>
  <c r="AX41" i="2"/>
  <c r="AU41" i="2"/>
  <c r="AT41" i="2"/>
  <c r="BY40" i="2"/>
  <c r="BV40" i="2"/>
  <c r="BP40" i="2"/>
  <c r="BM40" i="2"/>
  <c r="CA39" i="2"/>
  <c r="BY39" i="2"/>
  <c r="BZ38" i="2"/>
  <c r="BM38" i="2"/>
  <c r="BU37" i="2"/>
  <c r="BQ37" i="2"/>
  <c r="BM37" i="2"/>
  <c r="BL37" i="2"/>
  <c r="BB37" i="2"/>
  <c r="AX37" i="2"/>
  <c r="AS37" i="2"/>
  <c r="BP36" i="2"/>
  <c r="BL36" i="2"/>
  <c r="BH36" i="2"/>
  <c r="BZ35" i="2"/>
  <c r="BU35" i="2"/>
  <c r="BO35" i="2"/>
  <c r="BL35" i="2"/>
  <c r="BI35" i="2"/>
  <c r="BH35" i="2"/>
  <c r="BB35" i="2"/>
  <c r="BA35" i="2"/>
  <c r="AY35" i="2"/>
  <c r="AW35" i="2"/>
  <c r="AU35" i="2"/>
  <c r="AS35" i="2"/>
  <c r="BV34" i="2"/>
  <c r="BK34" i="2"/>
  <c r="BI34" i="2"/>
  <c r="BH34" i="2"/>
  <c r="BB34" i="2"/>
  <c r="AX34" i="2"/>
  <c r="AT34" i="2"/>
  <c r="BZ33" i="2"/>
  <c r="BU33" i="2"/>
  <c r="BP33" i="2"/>
  <c r="BL33" i="2"/>
  <c r="BH33" i="2"/>
  <c r="BB33" i="2"/>
  <c r="BU32" i="2"/>
  <c r="BR32" i="2"/>
  <c r="BK32" i="2"/>
  <c r="BG32" i="2"/>
  <c r="BB32" i="2"/>
  <c r="AX32" i="2"/>
  <c r="BO31" i="2"/>
  <c r="BY31" i="2"/>
  <c r="BU31" i="2"/>
  <c r="BK31" i="2"/>
  <c r="BC31" i="2"/>
  <c r="BA31" i="2"/>
  <c r="AX31" i="2"/>
  <c r="AW31" i="2"/>
  <c r="BX30" i="2"/>
  <c r="BP30" i="2"/>
  <c r="BH30" i="2"/>
  <c r="BB30" i="2"/>
  <c r="AY30" i="2"/>
  <c r="BI29" i="2"/>
  <c r="BZ28" i="2"/>
  <c r="BX28" i="2"/>
  <c r="BM28" i="2"/>
  <c r="BI28" i="2"/>
  <c r="BC28" i="2"/>
  <c r="BA28" i="2"/>
  <c r="AY28" i="2"/>
  <c r="AU28" i="2"/>
  <c r="AS28" i="2"/>
  <c r="BX27" i="2"/>
  <c r="BQ27" i="2"/>
  <c r="BO26" i="2"/>
  <c r="BK26" i="2"/>
  <c r="BG26" i="2"/>
  <c r="BC26" i="2"/>
  <c r="AY26" i="2"/>
  <c r="AW26" i="2"/>
  <c r="BX25" i="2"/>
  <c r="BK25" i="2"/>
  <c r="BU24" i="2"/>
  <c r="BP24" i="2"/>
  <c r="BV23" i="2"/>
  <c r="BO23" i="2"/>
  <c r="BL23" i="2"/>
  <c r="BK23" i="2"/>
  <c r="BH23" i="2"/>
  <c r="BB23" i="2"/>
  <c r="AY23" i="2"/>
  <c r="AX23" i="2"/>
  <c r="AU23" i="2"/>
  <c r="AT23" i="2"/>
  <c r="AS23" i="2"/>
  <c r="BY22" i="2"/>
  <c r="BP22" i="2"/>
  <c r="BL22" i="2"/>
  <c r="BK22" i="2"/>
  <c r="BI22" i="2"/>
  <c r="BC22" i="2"/>
  <c r="BB22" i="2"/>
  <c r="BA22" i="2"/>
  <c r="AW22" i="2"/>
  <c r="AT22" i="2"/>
  <c r="BZ21" i="2"/>
  <c r="BY21" i="2"/>
  <c r="BX21" i="2"/>
  <c r="BU21" i="2"/>
  <c r="AS21" i="2"/>
  <c r="BZ19" i="2"/>
  <c r="BU19" i="2"/>
  <c r="BQ19" i="2"/>
  <c r="BL19" i="2"/>
  <c r="AX19" i="2"/>
  <c r="AS19" i="2"/>
  <c r="BK18" i="2"/>
  <c r="BG18" i="2"/>
  <c r="BA18" i="2"/>
  <c r="BI17" i="2"/>
  <c r="BH17" i="2"/>
  <c r="BA17" i="2"/>
  <c r="AX17" i="2"/>
  <c r="BP16" i="2"/>
  <c r="BL16" i="2"/>
  <c r="AW16" i="2"/>
  <c r="AT16" i="2"/>
  <c r="BY15" i="2"/>
  <c r="BX15" i="2"/>
  <c r="BV15" i="2"/>
  <c r="BU15" i="2"/>
  <c r="BP15" i="2"/>
  <c r="BO15" i="2"/>
  <c r="BM15" i="2"/>
  <c r="BK15" i="2"/>
  <c r="BH15" i="2"/>
  <c r="BG15" i="2"/>
  <c r="BB15" i="2"/>
  <c r="BA15" i="2"/>
  <c r="AY15" i="2"/>
  <c r="AX15" i="2"/>
  <c r="AS15" i="2"/>
  <c r="BK14" i="2"/>
  <c r="BB14" i="2"/>
  <c r="AT14" i="2"/>
  <c r="BZ13" i="2"/>
  <c r="BX13" i="2"/>
  <c r="BN13" i="2"/>
  <c r="BI13" i="2"/>
  <c r="BG13" i="2"/>
  <c r="BA13" i="2"/>
  <c r="AW13" i="2"/>
  <c r="AS13" i="2"/>
  <c r="AW12" i="2"/>
  <c r="BM11" i="2"/>
  <c r="BY11" i="2"/>
  <c r="BU11" i="2"/>
  <c r="BQ11" i="2"/>
  <c r="BC11" i="2"/>
  <c r="BU10" i="2"/>
  <c r="BH10" i="2"/>
  <c r="AS10" i="2"/>
  <c r="BY9" i="2"/>
  <c r="BU9" i="2"/>
  <c r="BL9" i="2"/>
  <c r="BY8" i="2"/>
  <c r="BL8" i="2"/>
  <c r="BI8" i="2"/>
  <c r="BC8" i="2"/>
  <c r="BY6" i="2"/>
  <c r="BU6" i="2"/>
  <c r="BP6" i="2"/>
  <c r="BH6" i="2"/>
  <c r="BB6" i="2"/>
  <c r="AX6" i="2"/>
  <c r="AT6" i="2"/>
  <c r="AO52" i="4"/>
  <c r="AG52" i="4"/>
  <c r="BC51" i="4"/>
  <c r="AK51" i="4"/>
  <c r="AV51" i="4"/>
  <c r="BB49" i="4"/>
  <c r="AG49" i="4"/>
  <c r="AR48" i="4"/>
  <c r="BA47" i="4"/>
  <c r="AT47" i="4"/>
  <c r="AN47" i="4"/>
  <c r="AI47" i="4"/>
  <c r="AE47" i="4"/>
  <c r="AD47" i="4"/>
  <c r="AV46" i="4"/>
  <c r="BC45" i="4"/>
  <c r="AL44" i="4"/>
  <c r="AH44" i="4"/>
  <c r="AD44" i="4"/>
  <c r="AR43" i="4"/>
  <c r="AI43" i="4"/>
  <c r="AE43" i="4"/>
  <c r="AV42" i="4"/>
  <c r="AT42" i="4"/>
  <c r="AJ42" i="4"/>
  <c r="AI42" i="4"/>
  <c r="AG42" i="4"/>
  <c r="AY41" i="4"/>
  <c r="AN41" i="4"/>
  <c r="AI41" i="4"/>
  <c r="AD40" i="4"/>
  <c r="AU39" i="4"/>
  <c r="AS39" i="4"/>
  <c r="AE39" i="4"/>
  <c r="AS38" i="4"/>
  <c r="AR38" i="4"/>
  <c r="AH38" i="4"/>
  <c r="AF37" i="4"/>
  <c r="AY36" i="4"/>
  <c r="AU36" i="4"/>
  <c r="AP36" i="4"/>
  <c r="AO36" i="4"/>
  <c r="AM36" i="4"/>
  <c r="AL36" i="4"/>
  <c r="AY35" i="4"/>
  <c r="AV35" i="4"/>
  <c r="BA34" i="4"/>
  <c r="AX34" i="4"/>
  <c r="BB34" i="4"/>
  <c r="AS34" i="4"/>
  <c r="AR34" i="4"/>
  <c r="AN34" i="4"/>
  <c r="AM34" i="4"/>
  <c r="AI34" i="4"/>
  <c r="AE34" i="4"/>
  <c r="BA32" i="4"/>
  <c r="AO32" i="4"/>
  <c r="AK32" i="4"/>
  <c r="AI32" i="4"/>
  <c r="AU31" i="4"/>
  <c r="AS31" i="4"/>
  <c r="AN31" i="4"/>
  <c r="AF31" i="4"/>
  <c r="BB30" i="4"/>
  <c r="AX30" i="4"/>
  <c r="BC29" i="4"/>
  <c r="BC28" i="4"/>
  <c r="AG28" i="4"/>
  <c r="AD28" i="4"/>
  <c r="AM27" i="4"/>
  <c r="AH26" i="4"/>
  <c r="AX24" i="4"/>
  <c r="AT24" i="4"/>
  <c r="AR24" i="4"/>
  <c r="AL24" i="4"/>
  <c r="AK24" i="4"/>
  <c r="AE24" i="4"/>
  <c r="AR23" i="4"/>
  <c r="AH23" i="4"/>
  <c r="BC22" i="4"/>
  <c r="AS22" i="4"/>
  <c r="AO22" i="4"/>
  <c r="AE22" i="4"/>
  <c r="AL21" i="4"/>
  <c r="AU20" i="4"/>
  <c r="AV20" i="4"/>
  <c r="AR20" i="4"/>
  <c r="AO20" i="4"/>
  <c r="AL20" i="4"/>
  <c r="AK20" i="4"/>
  <c r="AI20" i="4"/>
  <c r="AD20" i="4"/>
  <c r="AM19" i="4"/>
  <c r="BB19" i="4"/>
  <c r="AL19" i="4"/>
  <c r="AJ19" i="4"/>
  <c r="BB18" i="4"/>
  <c r="AV18" i="4"/>
  <c r="AF18" i="4"/>
  <c r="AV16" i="4"/>
  <c r="AD15" i="4"/>
  <c r="AU15" i="4"/>
  <c r="AM15" i="4"/>
  <c r="AH15" i="4"/>
  <c r="AF15" i="4"/>
  <c r="BB14" i="4"/>
  <c r="AS14" i="4"/>
  <c r="AI14" i="4"/>
  <c r="BC13" i="4"/>
  <c r="AU12" i="4"/>
  <c r="AM12" i="4"/>
  <c r="AF11" i="4"/>
  <c r="BC11" i="4"/>
  <c r="AP11" i="4"/>
  <c r="AL11" i="4"/>
  <c r="AJ11" i="4"/>
  <c r="AH11" i="4"/>
  <c r="AD11" i="4"/>
  <c r="BB10" i="4"/>
  <c r="AZ10" i="4"/>
  <c r="AV10" i="4"/>
  <c r="AK10" i="4"/>
  <c r="BB9" i="4"/>
  <c r="AY8" i="4"/>
  <c r="AU8" i="4"/>
  <c r="AS8" i="4"/>
  <c r="AM8" i="4"/>
  <c r="AI8" i="4"/>
  <c r="AE8" i="4"/>
  <c r="AW7" i="4"/>
  <c r="AS7" i="4"/>
  <c r="AL7" i="4"/>
  <c r="AI7" i="4"/>
  <c r="AF7" i="4"/>
  <c r="AX6" i="4"/>
  <c r="BA6" i="4"/>
  <c r="AT6" i="4"/>
  <c r="AR6" i="4"/>
  <c r="AO6" i="4"/>
  <c r="AI6" i="4"/>
  <c r="BC5" i="4"/>
  <c r="AU5" i="4"/>
  <c r="AL4" i="4"/>
  <c r="AE4" i="4"/>
  <c r="D1" i="2"/>
  <c r="R1" i="2"/>
  <c r="BX53" i="2"/>
  <c r="BQ52" i="2"/>
  <c r="BX50" i="2"/>
  <c r="BU48" i="2"/>
  <c r="BM47" i="2"/>
  <c r="BX46" i="2"/>
  <c r="AS45" i="2"/>
  <c r="BG40" i="2"/>
  <c r="BC39" i="2"/>
  <c r="BK38" i="2"/>
  <c r="BC38" i="2"/>
  <c r="BA38" i="2"/>
  <c r="BA36" i="2"/>
  <c r="BY35" i="2"/>
  <c r="BA32" i="2"/>
  <c r="BQ30" i="2"/>
  <c r="BO30" i="2"/>
  <c r="BA27" i="2"/>
  <c r="BX26" i="2"/>
  <c r="BV26" i="2"/>
  <c r="BQ26" i="2"/>
  <c r="BM26" i="2"/>
  <c r="AU26" i="2"/>
  <c r="BZ25" i="2"/>
  <c r="BY23" i="2"/>
  <c r="BX23" i="2"/>
  <c r="BO22" i="2"/>
  <c r="BM21" i="2"/>
  <c r="BG19" i="2"/>
  <c r="BA19" i="2"/>
  <c r="BZ17" i="2"/>
  <c r="BI15" i="2"/>
  <c r="BI50" i="2"/>
  <c r="AQ53" i="4"/>
  <c r="AC53" i="4"/>
  <c r="AT1" i="4"/>
  <c r="R1" i="4"/>
  <c r="CB48" i="2"/>
  <c r="BZ40" i="2"/>
  <c r="BG38" i="2"/>
  <c r="BC32" i="2"/>
  <c r="CB15" i="2"/>
  <c r="BQ53" i="2"/>
  <c r="BA53" i="2"/>
  <c r="CB29" i="2"/>
  <c r="CB17" i="2"/>
  <c r="CB32" i="2"/>
  <c r="BI32" i="2"/>
  <c r="BM32" i="2"/>
  <c r="CB41" i="2"/>
  <c r="AS41" i="2"/>
  <c r="BX32" i="2"/>
  <c r="BC41" i="2"/>
  <c r="BI40" i="2"/>
  <c r="CB53" i="2"/>
  <c r="AW53" i="2"/>
  <c r="BI41" i="2"/>
  <c r="AT47" i="2"/>
  <c r="AW15" i="2"/>
  <c r="BA21" i="2"/>
  <c r="BA23" i="2"/>
  <c r="AW23" i="2"/>
  <c r="CB23" i="2"/>
  <c r="BO25" i="2"/>
  <c r="CB22" i="2"/>
  <c r="AW17" i="2"/>
  <c r="CB28" i="2"/>
  <c r="CB19" i="2"/>
  <c r="BA39" i="2"/>
  <c r="BI53" i="2"/>
  <c r="AS32" i="2"/>
  <c r="CB31" i="2"/>
  <c r="AS31" i="2"/>
  <c r="BM31" i="2"/>
  <c r="BI31" i="2"/>
  <c r="BG31" i="2"/>
  <c r="BV31" i="2"/>
  <c r="AY54" i="2"/>
  <c r="AY47" i="2"/>
  <c r="BK47" i="2"/>
  <c r="BM22" i="2"/>
  <c r="AU22" i="2"/>
  <c r="AX22" i="2"/>
  <c r="BZ22" i="2"/>
  <c r="BV22" i="2"/>
  <c r="CB47" i="2"/>
  <c r="BH47" i="2"/>
  <c r="CB38" i="2"/>
  <c r="BB38" i="2"/>
  <c r="BQ42" i="2"/>
  <c r="BM42" i="2"/>
  <c r="BV42" i="2"/>
  <c r="BC42" i="2"/>
  <c r="CB42" i="2"/>
  <c r="AW42" i="2"/>
  <c r="BG42" i="2"/>
  <c r="BA42" i="2"/>
  <c r="BO36" i="2"/>
  <c r="BU36" i="2"/>
  <c r="CB46" i="2"/>
  <c r="BI46" i="2"/>
  <c r="CB33" i="2"/>
  <c r="BG23" i="2"/>
  <c r="AW33" i="2"/>
  <c r="BX33" i="2"/>
  <c r="BY33" i="2"/>
  <c r="BZ31" i="2"/>
  <c r="BV36" i="2"/>
  <c r="AW32" i="2"/>
  <c r="AU39" i="2"/>
  <c r="BX39" i="2"/>
  <c r="AS39" i="2"/>
  <c r="AV39" i="2"/>
  <c r="AY39" i="2"/>
  <c r="CB39" i="2"/>
  <c r="BZ39" i="2"/>
  <c r="BG39" i="2"/>
  <c r="BV16" i="2"/>
  <c r="BC19" i="2"/>
  <c r="BC23" i="2"/>
  <c r="BM20" i="2"/>
  <c r="BI26" i="2"/>
  <c r="BG28" i="2"/>
  <c r="BZ48" i="2"/>
  <c r="BW48" i="2"/>
  <c r="AU48" i="2"/>
  <c r="BG48" i="2"/>
  <c r="AW48" i="2"/>
  <c r="AS48" i="2"/>
  <c r="BQ36" i="2"/>
  <c r="BG44" i="2"/>
  <c r="BX44" i="2"/>
  <c r="BO44" i="2"/>
  <c r="BA44" i="2"/>
  <c r="BK44" i="2"/>
  <c r="AW40" i="2"/>
  <c r="AX44" i="2"/>
  <c r="BK33" i="2"/>
  <c r="AU40" i="2"/>
  <c r="BC40" i="2"/>
  <c r="BX40" i="2"/>
  <c r="AU32" i="2"/>
  <c r="AW18" i="2"/>
  <c r="CB27" i="2"/>
  <c r="BA51" i="4"/>
  <c r="BQ16" i="2"/>
  <c r="BO41" i="2"/>
  <c r="AS36" i="2"/>
  <c r="BG35" i="2"/>
  <c r="BK35" i="2"/>
  <c r="BP35" i="2"/>
  <c r="BG54" i="2"/>
  <c r="BQ35" i="2"/>
  <c r="CB35" i="2"/>
  <c r="AS22" i="2"/>
  <c r="BG22" i="2"/>
  <c r="BM33" i="2"/>
  <c r="BI33" i="2"/>
  <c r="AS16" i="2"/>
  <c r="BZ42" i="2"/>
  <c r="BM30" i="2"/>
  <c r="BK40" i="2"/>
  <c r="BA41" i="2"/>
  <c r="BC47" i="2"/>
  <c r="BC50" i="2"/>
  <c r="BO42" i="2"/>
  <c r="BX47" i="2"/>
  <c r="BA54" i="2"/>
  <c r="CB6" i="2"/>
  <c r="CB7" i="2"/>
  <c r="BX37" i="2"/>
  <c r="BI37" i="2"/>
  <c r="AU37" i="2"/>
  <c r="CB37" i="2"/>
  <c r="AY37" i="2"/>
  <c r="BO37" i="2"/>
  <c r="BA37" i="2"/>
  <c r="AW6" i="2"/>
  <c r="BO28" i="2"/>
  <c r="AW28" i="2"/>
  <c r="BK6" i="2"/>
  <c r="BM35" i="2"/>
  <c r="BV35" i="2"/>
  <c r="BM29" i="2"/>
  <c r="BZ37" i="2"/>
  <c r="AY40" i="2"/>
  <c r="AS26" i="2"/>
  <c r="AU15" i="2"/>
  <c r="AV26" i="2"/>
  <c r="BM46" i="2"/>
  <c r="BV46" i="2"/>
  <c r="CB26" i="2"/>
  <c r="BY26" i="2"/>
  <c r="AW24" i="2"/>
  <c r="BA26" i="2"/>
  <c r="BV28" i="2"/>
  <c r="BC30" i="2"/>
  <c r="CB30" i="2"/>
  <c r="BI30" i="2"/>
  <c r="BX17" i="2"/>
  <c r="BO17" i="2"/>
  <c r="BK17" i="2"/>
  <c r="AS53" i="2"/>
  <c r="BB17" i="2"/>
  <c r="AS18" i="2"/>
  <c r="BV30" i="2"/>
  <c r="BK28" i="2"/>
  <c r="BO32" i="2"/>
  <c r="BZ32" i="2"/>
  <c r="BH39" i="2"/>
  <c r="AY53" i="2"/>
  <c r="BZ53" i="2"/>
  <c r="BV6" i="2"/>
  <c r="AZ11" i="4"/>
  <c r="CB18" i="2"/>
  <c r="AW21" i="2"/>
  <c r="BC15" i="2"/>
  <c r="BQ15" i="2"/>
  <c r="BZ15" i="2"/>
  <c r="BG50" i="2"/>
  <c r="BH50" i="2"/>
  <c r="AX50" i="2"/>
  <c r="BZ36" i="2"/>
  <c r="CA31" i="2"/>
  <c r="BX31" i="2"/>
  <c r="BV25" i="2"/>
  <c r="BA25" i="2"/>
  <c r="AN22" i="4"/>
  <c r="BG25" i="2"/>
  <c r="AD52" i="4"/>
  <c r="AW25" i="2"/>
  <c r="BH19" i="2"/>
  <c r="AN52" i="4"/>
  <c r="BO20" i="2"/>
  <c r="BI19" i="2"/>
  <c r="AU19" i="2"/>
  <c r="BM50" i="2"/>
  <c r="BO43" i="2"/>
  <c r="AY41" i="2"/>
  <c r="AX43" i="2"/>
  <c r="BY17" i="2"/>
  <c r="AY19" i="2"/>
  <c r="AS25" i="2"/>
  <c r="AX18" i="2"/>
  <c r="BA48" i="4"/>
  <c r="BI10" i="2"/>
  <c r="CB51" i="2"/>
  <c r="BG51" i="2"/>
  <c r="BX10" i="2"/>
  <c r="BZ51" i="2"/>
  <c r="AS47" i="2"/>
  <c r="BV47" i="2"/>
  <c r="BO51" i="2"/>
  <c r="AL38" i="4"/>
  <c r="AZ38" i="4"/>
  <c r="AF50" i="4"/>
  <c r="AJ34" i="4"/>
  <c r="BC30" i="4"/>
  <c r="AF38" i="4"/>
  <c r="BB42" i="4"/>
  <c r="AZ47" i="4"/>
  <c r="AX47" i="4"/>
  <c r="AZ51" i="4"/>
  <c r="AX50" i="4"/>
  <c r="AK38" i="4"/>
  <c r="AL51" i="4"/>
  <c r="AS51" i="4"/>
  <c r="AZ19" i="4"/>
  <c r="BA25" i="4"/>
  <c r="AX32" i="4"/>
  <c r="AU33" i="2"/>
  <c r="AS33" i="2"/>
  <c r="BG33" i="2"/>
  <c r="BQ33" i="2"/>
  <c r="AX33" i="2"/>
  <c r="AY33" i="2"/>
  <c r="BV33" i="2"/>
  <c r="BA33" i="2"/>
  <c r="AU34" i="2"/>
  <c r="CB34" i="2"/>
  <c r="AY34" i="2"/>
  <c r="BZ34" i="2"/>
  <c r="BM34" i="2"/>
  <c r="AW44" i="2"/>
  <c r="CB44" i="2"/>
  <c r="AY13" i="2"/>
  <c r="AN19" i="4"/>
  <c r="AS19" i="4"/>
  <c r="AV19" i="4"/>
  <c r="BG10" i="2"/>
  <c r="BV10" i="2"/>
  <c r="BM10" i="2"/>
  <c r="AY10" i="2"/>
  <c r="BQ10" i="2"/>
  <c r="BA19" i="4"/>
  <c r="AU10" i="2"/>
  <c r="BK20" i="2"/>
  <c r="BX20" i="2"/>
  <c r="AS20" i="2"/>
  <c r="AE12" i="4"/>
  <c r="AF19" i="4"/>
  <c r="AY19" i="4"/>
  <c r="AT32" i="4"/>
  <c r="AT49" i="4"/>
  <c r="AU21" i="2"/>
  <c r="BK21" i="2"/>
  <c r="BG21" i="2"/>
  <c r="BI21" i="2"/>
  <c r="BO21" i="2"/>
  <c r="CB21" i="2"/>
  <c r="BP21" i="2"/>
  <c r="AU43" i="4"/>
  <c r="BX18" i="2"/>
  <c r="BI18" i="2"/>
  <c r="BC18" i="2"/>
  <c r="AT32" i="2"/>
  <c r="BX36" i="2"/>
  <c r="BG36" i="2"/>
  <c r="BB39" i="2"/>
  <c r="BM39" i="2"/>
  <c r="BA40" i="2"/>
  <c r="BH27" i="2"/>
  <c r="BC33" i="2"/>
  <c r="AT35" i="2"/>
  <c r="AW39" i="2"/>
  <c r="BP39" i="2"/>
  <c r="BO18" i="2"/>
  <c r="AX21" i="2"/>
  <c r="BB27" i="2"/>
  <c r="AW27" i="2"/>
  <c r="AX35" i="2"/>
  <c r="BC36" i="2"/>
  <c r="AT39" i="2"/>
  <c r="AM39" i="4"/>
  <c r="AP39" i="4"/>
  <c r="AE49" i="4"/>
  <c r="AJ49" i="4"/>
  <c r="AF49" i="4"/>
  <c r="AW47" i="4"/>
  <c r="AV6" i="4"/>
  <c r="BB16" i="4"/>
  <c r="AU52" i="4"/>
  <c r="AL52" i="4"/>
  <c r="AE14" i="4"/>
  <c r="AR26" i="4"/>
  <c r="AP27" i="4"/>
  <c r="AH52" i="4"/>
  <c r="AY40" i="4"/>
  <c r="AH40" i="4"/>
  <c r="AY47" i="4"/>
  <c r="AV47" i="4"/>
  <c r="AH47" i="4"/>
  <c r="AP52" i="4"/>
  <c r="AV14" i="4"/>
  <c r="AS26" i="4"/>
  <c r="AM50" i="4"/>
  <c r="AS50" i="4"/>
  <c r="AZ8" i="4"/>
  <c r="BB24" i="2"/>
  <c r="AT24" i="2"/>
  <c r="BL24" i="2"/>
  <c r="BK24" i="2"/>
  <c r="AZ24" i="2"/>
  <c r="BA24" i="2"/>
  <c r="BX24" i="2"/>
  <c r="AV24" i="2"/>
  <c r="CB24" i="2"/>
  <c r="BG24" i="2"/>
  <c r="BV24" i="2"/>
  <c r="AS24" i="2"/>
  <c r="BQ24" i="2"/>
  <c r="BO24" i="2"/>
  <c r="BI24" i="2"/>
  <c r="AU24" i="2"/>
  <c r="BY24" i="2"/>
  <c r="BC24" i="2"/>
  <c r="AY24" i="2"/>
  <c r="BM24" i="2"/>
  <c r="AU12" i="2"/>
  <c r="BA40" i="4"/>
  <c r="AY43" i="4"/>
  <c r="AO43" i="4"/>
  <c r="BZ24" i="2"/>
  <c r="AF40" i="4"/>
  <c r="AV40" i="4"/>
  <c r="BP27" i="2"/>
  <c r="AS27" i="2"/>
  <c r="BG27" i="2"/>
  <c r="AX27" i="2"/>
  <c r="BK27" i="2"/>
  <c r="BM27" i="2"/>
  <c r="BO27" i="2"/>
  <c r="AV27" i="2"/>
  <c r="BO33" i="2"/>
  <c r="BB52" i="4"/>
  <c r="BL26" i="2"/>
  <c r="BB26" i="2"/>
  <c r="BY27" i="2"/>
  <c r="BU53" i="2"/>
  <c r="BB53" i="2"/>
  <c r="BL53" i="2"/>
  <c r="AT26" i="4"/>
  <c r="AO49" i="4"/>
  <c r="BL20" i="2"/>
  <c r="AT27" i="2"/>
  <c r="BL34" i="2"/>
  <c r="AP24" i="4"/>
  <c r="AI26" i="4"/>
  <c r="BC6" i="2"/>
  <c r="BP7" i="2"/>
  <c r="BH24" i="2"/>
  <c r="BA50" i="4"/>
  <c r="BI14" i="2"/>
  <c r="BH20" i="2"/>
  <c r="AX26" i="2"/>
  <c r="BL27" i="2"/>
  <c r="BZ27" i="2"/>
  <c r="AT53" i="2"/>
  <c r="AX53" i="2"/>
  <c r="BH53" i="2"/>
  <c r="BB50" i="4"/>
  <c r="BL17" i="2"/>
  <c r="BP17" i="2"/>
  <c r="BU17" i="2"/>
  <c r="BP20" i="2"/>
  <c r="AX24" i="2"/>
  <c r="BH26" i="2"/>
  <c r="BH32" i="2"/>
  <c r="AY32" i="2"/>
  <c r="AX39" i="2"/>
  <c r="BL39" i="2"/>
  <c r="BU39" i="2"/>
  <c r="AU53" i="2"/>
  <c r="BP53" i="2"/>
  <c r="BP34" i="2"/>
  <c r="BC35" i="2"/>
  <c r="AT40" i="2"/>
  <c r="AX40" i="2"/>
  <c r="BB40" i="2"/>
  <c r="BJ8" i="2"/>
  <c r="AY8" i="2"/>
  <c r="BA8" i="2"/>
  <c r="CB8" i="2"/>
  <c r="BQ8" i="2"/>
  <c r="BK8" i="2"/>
  <c r="AW8" i="2"/>
  <c r="BX8" i="2"/>
  <c r="BO8" i="2"/>
  <c r="BG8" i="2"/>
  <c r="AG14" i="4"/>
  <c r="AZ14" i="4"/>
  <c r="BM43" i="2"/>
  <c r="AY20" i="4"/>
  <c r="AT20" i="4"/>
  <c r="AH20" i="4"/>
  <c r="AV24" i="4"/>
  <c r="AU24" i="4"/>
  <c r="CA20" i="2"/>
  <c r="BG20" i="2"/>
  <c r="BB20" i="2"/>
  <c r="AJ14" i="4"/>
  <c r="AT14" i="4"/>
  <c r="AX14" i="4"/>
  <c r="AZ24" i="4"/>
  <c r="AS8" i="2"/>
  <c r="BI20" i="2"/>
  <c r="AV28" i="4"/>
  <c r="AT28" i="4"/>
  <c r="AP28" i="4"/>
  <c r="AX28" i="4"/>
  <c r="AK28" i="4"/>
  <c r="AH28" i="4"/>
  <c r="BP8" i="2"/>
  <c r="BL21" i="2"/>
  <c r="BH21" i="2"/>
  <c r="AT21" i="2"/>
  <c r="BL30" i="2"/>
  <c r="BK30" i="2"/>
  <c r="AX30" i="2"/>
  <c r="BR30" i="2"/>
  <c r="BP37" i="2"/>
  <c r="BF37" i="2"/>
  <c r="BA29" i="4"/>
  <c r="AU46" i="4"/>
  <c r="BP43" i="2"/>
  <c r="BI43" i="2"/>
  <c r="BH43" i="2"/>
  <c r="BX43" i="2"/>
  <c r="AS43" i="2"/>
  <c r="AT43" i="2"/>
  <c r="BZ43" i="2"/>
  <c r="BL43" i="2"/>
  <c r="BK43" i="2"/>
  <c r="BG43" i="2"/>
  <c r="CB43" i="2"/>
  <c r="BC43" i="2"/>
  <c r="AW31" i="4"/>
  <c r="BB29" i="4"/>
  <c r="AN14" i="4"/>
  <c r="AF14" i="4"/>
  <c r="AU43" i="2"/>
  <c r="AU8" i="2"/>
  <c r="BV43" i="2"/>
  <c r="AZ43" i="2"/>
  <c r="AY23" i="4"/>
  <c r="BV20" i="2"/>
  <c r="BY20" i="2"/>
  <c r="BU20" i="2"/>
  <c r="BC31" i="4"/>
  <c r="CB20" i="2"/>
  <c r="AT20" i="2"/>
  <c r="AY20" i="2"/>
  <c r="BJ20" i="2"/>
  <c r="AW11" i="4"/>
  <c r="AG46" i="4"/>
  <c r="AW24" i="4"/>
  <c r="AY24" i="4"/>
  <c r="AH24" i="4"/>
  <c r="BJ43" i="2"/>
  <c r="AW20" i="2"/>
  <c r="BA43" i="2"/>
  <c r="AY43" i="2"/>
  <c r="BZ8" i="2"/>
  <c r="BZ20" i="2"/>
  <c r="AZ20" i="4"/>
  <c r="BC15" i="4"/>
  <c r="AX20" i="4"/>
  <c r="AS17" i="2"/>
  <c r="BQ17" i="2"/>
  <c r="BM17" i="2"/>
  <c r="AX20" i="2"/>
  <c r="AY7" i="4"/>
  <c r="AR11" i="4"/>
  <c r="AI40" i="4"/>
  <c r="AM42" i="4"/>
  <c r="AD42" i="4"/>
  <c r="AU47" i="4"/>
  <c r="AR47" i="4"/>
  <c r="BQ21" i="2"/>
  <c r="BV21" i="2"/>
  <c r="BQ43" i="2"/>
  <c r="AR9" i="4"/>
  <c r="AE11" i="4"/>
  <c r="BA22" i="4"/>
  <c r="AL28" i="4"/>
  <c r="AY28" i="4"/>
  <c r="AP44" i="4"/>
  <c r="AZ44" i="4"/>
  <c r="AO44" i="4"/>
  <c r="AU17" i="2"/>
  <c r="BC17" i="2"/>
  <c r="BY18" i="2"/>
  <c r="BP18" i="2"/>
  <c r="BV18" i="2"/>
  <c r="AX51" i="2"/>
  <c r="AW51" i="2"/>
  <c r="BA51" i="2"/>
  <c r="BN51" i="2"/>
  <c r="BB48" i="4"/>
  <c r="BM8" i="2"/>
  <c r="AT18" i="2"/>
  <c r="BB21" i="2"/>
  <c r="BY30" i="2"/>
  <c r="BB42" i="2"/>
  <c r="AT42" i="2"/>
  <c r="AT36" i="4"/>
  <c r="BA41" i="4"/>
  <c r="BC42" i="4"/>
  <c r="AI44" i="4"/>
  <c r="AT17" i="2"/>
  <c r="BV17" i="2"/>
  <c r="AY21" i="2"/>
  <c r="AY22" i="2"/>
  <c r="AU29" i="2"/>
  <c r="BP29" i="2"/>
  <c r="BY29" i="2"/>
  <c r="AT30" i="2"/>
  <c r="AX36" i="2"/>
  <c r="AU36" i="2"/>
  <c r="BI42" i="2"/>
  <c r="BB43" i="2"/>
  <c r="AU30" i="2"/>
  <c r="BZ30" i="2"/>
  <c r="BM36" i="2"/>
  <c r="AT37" i="2"/>
  <c r="BH37" i="2"/>
  <c r="AX42" i="2"/>
  <c r="AT51" i="2"/>
  <c r="AZ32" i="4"/>
  <c r="AV32" i="4"/>
  <c r="BQ9" i="2"/>
  <c r="BI9" i="2"/>
  <c r="BH14" i="2"/>
  <c r="BV14" i="2"/>
  <c r="BG14" i="2"/>
  <c r="BO14" i="2"/>
  <c r="AS14" i="2"/>
  <c r="BP14" i="2"/>
  <c r="AW14" i="2"/>
  <c r="CA14" i="2"/>
  <c r="BX14" i="2"/>
  <c r="CB14" i="2"/>
  <c r="BZ14" i="2"/>
  <c r="AH31" i="4"/>
  <c r="AJ31" i="4"/>
  <c r="AR32" i="4"/>
  <c r="BA14" i="2"/>
  <c r="AE10" i="4"/>
  <c r="AO10" i="4"/>
  <c r="AT10" i="4"/>
  <c r="AJ10" i="4"/>
  <c r="AU21" i="4"/>
  <c r="AE32" i="4"/>
  <c r="AO34" i="4"/>
  <c r="AL34" i="4"/>
  <c r="AV34" i="4"/>
  <c r="AT34" i="4"/>
  <c r="BB37" i="4"/>
  <c r="BA37" i="4"/>
  <c r="AV9" i="2"/>
  <c r="BY14" i="2"/>
  <c r="AS6" i="4"/>
  <c r="BQ14" i="2"/>
  <c r="AY14" i="2"/>
  <c r="AF41" i="4"/>
  <c r="AU9" i="2"/>
  <c r="AF43" i="4"/>
  <c r="BZ9" i="2"/>
  <c r="AM32" i="4"/>
  <c r="AK34" i="4"/>
  <c r="AG10" i="4"/>
  <c r="BB5" i="4"/>
  <c r="AJ22" i="4"/>
  <c r="AR22" i="4"/>
  <c r="AE28" i="4"/>
  <c r="AM28" i="4"/>
  <c r="AP31" i="4"/>
  <c r="AW34" i="4"/>
  <c r="BA35" i="4"/>
  <c r="AT51" i="4"/>
  <c r="AW51" i="4"/>
  <c r="BG9" i="2"/>
  <c r="BK9" i="2"/>
  <c r="AU14" i="2"/>
  <c r="BU16" i="2"/>
  <c r="BI16" i="2"/>
  <c r="AU16" i="2"/>
  <c r="CB16" i="2"/>
  <c r="AZ16" i="2"/>
  <c r="BC16" i="2"/>
  <c r="BH16" i="2"/>
  <c r="BG16" i="2"/>
  <c r="BX16" i="2"/>
  <c r="BY16" i="2"/>
  <c r="BK16" i="2"/>
  <c r="BA20" i="2"/>
  <c r="BF20" i="2"/>
  <c r="BC20" i="2"/>
  <c r="AU20" i="2"/>
  <c r="AZ34" i="2"/>
  <c r="BG34" i="2"/>
  <c r="BA34" i="2"/>
  <c r="BC34" i="2"/>
  <c r="AV34" i="2"/>
  <c r="AS34" i="2"/>
  <c r="BX34" i="2"/>
  <c r="AW34" i="2"/>
  <c r="BQ34" i="2"/>
  <c r="BA9" i="4"/>
  <c r="AG31" i="4"/>
  <c r="AE31" i="4"/>
  <c r="AV31" i="4"/>
  <c r="BC14" i="2"/>
  <c r="AY31" i="4"/>
  <c r="AY32" i="4"/>
  <c r="AZ31" i="4"/>
  <c r="AH41" i="4"/>
  <c r="AF6" i="4"/>
  <c r="AS9" i="2"/>
  <c r="BM14" i="2"/>
  <c r="AZ43" i="4"/>
  <c r="AR31" i="4"/>
  <c r="BC37" i="4"/>
  <c r="AL10" i="4"/>
  <c r="AZ34" i="4"/>
  <c r="BA4" i="4"/>
  <c r="AV11" i="4"/>
  <c r="BA17" i="4"/>
  <c r="BC17" i="4"/>
  <c r="BA18" i="4"/>
  <c r="AO24" i="4"/>
  <c r="AO28" i="4"/>
  <c r="AU32" i="4"/>
  <c r="AU34" i="4"/>
  <c r="BN14" i="2"/>
  <c r="BZ16" i="2"/>
  <c r="AM11" i="4"/>
  <c r="AU11" i="4"/>
  <c r="AI28" i="4"/>
  <c r="AU28" i="4"/>
  <c r="AL32" i="4"/>
  <c r="AD51" i="4"/>
  <c r="AH51" i="4"/>
  <c r="BP10" i="2"/>
  <c r="BH18" i="2"/>
  <c r="AU18" i="2"/>
  <c r="BQ18" i="2"/>
  <c r="BM18" i="2"/>
  <c r="BC21" i="2"/>
  <c r="CA21" i="2"/>
  <c r="AI22" i="4"/>
  <c r="AM22" i="4"/>
  <c r="AD24" i="4"/>
  <c r="AR28" i="4"/>
  <c r="AD31" i="4"/>
  <c r="AP32" i="4"/>
  <c r="AM38" i="4"/>
  <c r="AJ38" i="4"/>
  <c r="AN38" i="4"/>
  <c r="AE38" i="4"/>
  <c r="AI52" i="4"/>
  <c r="AX52" i="4"/>
  <c r="AE52" i="4"/>
  <c r="AS7" i="2"/>
  <c r="BO7" i="2"/>
  <c r="AT7" i="2"/>
  <c r="BK7" i="2"/>
  <c r="AW7" i="2"/>
  <c r="BL14" i="2"/>
  <c r="AV16" i="2"/>
  <c r="BM16" i="2"/>
  <c r="BQ20" i="2"/>
  <c r="AE51" i="4"/>
  <c r="BG7" i="2"/>
  <c r="BL10" i="2"/>
  <c r="BU14" i="2"/>
  <c r="BB16" i="2"/>
  <c r="BB18" i="2"/>
  <c r="BI7" i="2"/>
  <c r="BM7" i="2"/>
  <c r="BU7" i="2"/>
  <c r="BY7" i="2"/>
  <c r="BI11" i="2"/>
  <c r="BZ11" i="2"/>
  <c r="AX14" i="2"/>
  <c r="BL25" i="2"/>
  <c r="AT25" i="2"/>
  <c r="BP25" i="2"/>
  <c r="BM25" i="2"/>
  <c r="AT33" i="2"/>
  <c r="BH52" i="2"/>
  <c r="BJ25" i="2"/>
  <c r="BP44" i="2"/>
  <c r="AR5" i="4"/>
  <c r="BC9" i="4"/>
  <c r="AW14" i="4"/>
  <c r="AR15" i="4"/>
  <c r="BA15" i="4"/>
  <c r="AN11" i="4"/>
  <c r="AV15" i="4"/>
  <c r="AI10" i="4"/>
  <c r="BA11" i="4"/>
  <c r="AM31" i="4"/>
  <c r="AG32" i="4"/>
  <c r="AE50" i="4"/>
  <c r="BP13" i="2"/>
  <c r="AX46" i="2"/>
  <c r="BB46" i="2"/>
  <c r="BL46" i="2"/>
  <c r="BP46" i="2"/>
  <c r="BY46" i="2"/>
  <c r="AX47" i="2"/>
  <c r="BB47" i="2"/>
  <c r="BL47" i="2"/>
  <c r="BP47" i="2"/>
  <c r="BU47" i="2"/>
  <c r="BY47" i="2"/>
  <c r="AT48" i="2"/>
  <c r="BJ53" i="2"/>
  <c r="BC27" i="4"/>
  <c r="AJ30" i="4"/>
  <c r="BA31" i="4"/>
  <c r="AF34" i="4"/>
  <c r="AP35" i="4"/>
  <c r="BA39" i="4"/>
  <c r="BC49" i="4"/>
  <c r="AP51" i="4"/>
  <c r="AR52" i="4"/>
  <c r="AY52" i="4"/>
  <c r="AT13" i="2"/>
  <c r="AX13" i="2"/>
  <c r="BB13" i="2"/>
  <c r="CA23" i="2"/>
  <c r="BL32" i="2"/>
  <c r="BP32" i="2"/>
  <c r="BY32" i="2"/>
  <c r="BP42" i="2"/>
  <c r="BI48" i="2"/>
  <c r="BM48" i="2"/>
  <c r="BQ48" i="2"/>
  <c r="BV48" i="2"/>
  <c r="AV27" i="4"/>
  <c r="AU13" i="2"/>
  <c r="BC13" i="2"/>
  <c r="BV13" i="2"/>
  <c r="BU46" i="2"/>
  <c r="BZ46" i="2"/>
  <c r="AW47" i="2"/>
  <c r="BP23" i="2"/>
  <c r="BC25" i="2"/>
  <c r="BH25" i="2"/>
  <c r="BU25" i="2"/>
  <c r="BY25" i="2"/>
  <c r="AT26" i="2"/>
  <c r="BP26" i="2"/>
  <c r="BU26" i="2"/>
  <c r="BV32" i="2"/>
  <c r="BX35" i="2"/>
  <c r="BJ46" i="2"/>
  <c r="BZ47" i="2"/>
  <c r="BB48" i="2"/>
  <c r="BK48" i="2"/>
  <c r="BO48" i="2"/>
  <c r="BY53" i="2"/>
  <c r="BL7" i="2"/>
  <c r="BX7" i="2"/>
  <c r="BY13" i="2"/>
  <c r="AT15" i="2"/>
  <c r="BL15" i="2"/>
  <c r="BR15" i="2"/>
  <c r="BM23" i="2"/>
  <c r="BQ23" i="2"/>
  <c r="BZ23" i="2"/>
  <c r="BI25" i="2"/>
  <c r="AT28" i="2"/>
  <c r="AX28" i="2"/>
  <c r="BP28" i="2"/>
  <c r="BU28" i="2"/>
  <c r="BY28" i="2"/>
  <c r="CA33" i="2"/>
  <c r="BY36" i="2"/>
  <c r="AX38" i="2"/>
  <c r="BQ38" i="2"/>
  <c r="BY38" i="2"/>
  <c r="BU44" i="2"/>
  <c r="AT46" i="2"/>
  <c r="BG46" i="2"/>
  <c r="BO47" i="2"/>
  <c r="BX48" i="2"/>
  <c r="BV53" i="2"/>
  <c r="AZ42" i="4"/>
  <c r="AZ26" i="4"/>
  <c r="AF26" i="4"/>
  <c r="AZ28" i="4"/>
  <c r="BA30" i="4"/>
  <c r="AM6" i="4"/>
  <c r="BC43" i="4"/>
  <c r="BB43" i="4"/>
  <c r="BA43" i="4"/>
  <c r="AS6" i="2"/>
  <c r="AS1" i="4"/>
  <c r="AK22" i="4"/>
  <c r="BB24" i="4"/>
  <c r="BW16" i="2"/>
  <c r="BO16" i="2"/>
  <c r="AM43" i="4"/>
  <c r="AV44" i="4"/>
  <c r="BC47" i="4"/>
  <c r="AX16" i="2"/>
  <c r="BZ50" i="2"/>
  <c r="BU50" i="2"/>
  <c r="BL50" i="2"/>
  <c r="BB50" i="2"/>
  <c r="AT50" i="2"/>
  <c r="BQ50" i="2"/>
  <c r="AJ51" i="4"/>
  <c r="BV8" i="2"/>
  <c r="BX22" i="2"/>
  <c r="BU22" i="2"/>
  <c r="BQ22" i="2"/>
  <c r="BH22" i="2"/>
  <c r="BP50" i="2"/>
  <c r="BU27" i="2"/>
  <c r="BK39" i="2"/>
  <c r="BO39" i="2"/>
  <c r="BU43" i="2"/>
  <c r="BY43" i="2"/>
  <c r="BN44" i="2"/>
  <c r="AV50" i="2"/>
  <c r="BY50" i="2"/>
  <c r="BA50" i="2"/>
  <c r="BV50" i="2"/>
  <c r="BI39" i="2"/>
  <c r="BQ39" i="2"/>
  <c r="BV39" i="2"/>
  <c r="BY44" i="2"/>
  <c r="BU23" i="2"/>
  <c r="BQ32" i="2"/>
  <c r="BQ46" i="2"/>
  <c r="AS1" i="2"/>
  <c r="AI19" i="4"/>
  <c r="AE44" i="4"/>
  <c r="AV50" i="4"/>
  <c r="BJ11" i="2"/>
  <c r="BX11" i="2"/>
  <c r="CB11" i="2"/>
  <c r="BG11" i="2"/>
  <c r="BW11" i="2"/>
  <c r="AW23" i="4"/>
  <c r="AU19" i="4"/>
  <c r="AV29" i="4"/>
  <c r="AN7" i="4"/>
  <c r="AU7" i="4"/>
  <c r="AF10" i="4"/>
  <c r="BC10" i="4"/>
  <c r="AK12" i="4"/>
  <c r="AU44" i="4"/>
  <c r="AX44" i="4"/>
  <c r="AF47" i="4"/>
  <c r="AT11" i="2"/>
  <c r="BA11" i="2"/>
  <c r="AE19" i="4"/>
  <c r="AG44" i="4"/>
  <c r="AJ50" i="4"/>
  <c r="AX11" i="2"/>
  <c r="BB11" i="2"/>
  <c r="AM44" i="4"/>
  <c r="BK11" i="2"/>
  <c r="AZ36" i="4"/>
  <c r="AM40" i="4"/>
  <c r="AL47" i="4"/>
  <c r="AP47" i="4"/>
  <c r="AG50" i="4"/>
  <c r="AK50" i="4"/>
  <c r="AN50" i="4"/>
  <c r="AR50" i="4"/>
  <c r="BM6" i="2"/>
  <c r="BO6" i="2"/>
  <c r="BH11" i="2"/>
  <c r="BL11" i="2"/>
  <c r="BP11" i="2"/>
  <c r="BH38" i="2"/>
  <c r="AT38" i="2"/>
  <c r="AX25" i="2"/>
  <c r="BB25" i="2"/>
  <c r="BP31" i="2"/>
  <c r="BB31" i="2"/>
  <c r="AU31" i="2"/>
  <c r="AU38" i="2"/>
  <c r="BI38" i="2"/>
  <c r="BV38" i="2"/>
  <c r="AT31" i="2"/>
  <c r="BQ31" i="2"/>
  <c r="BL28" i="2"/>
  <c r="BQ41" i="2"/>
  <c r="BY41" i="2"/>
  <c r="AV36" i="4"/>
  <c r="AG36" i="4"/>
  <c r="AD36" i="4"/>
  <c r="BO29" i="2"/>
  <c r="AS29" i="2"/>
  <c r="BF29" i="2"/>
  <c r="BG29" i="2"/>
  <c r="BK29" i="2"/>
  <c r="BU29" i="2"/>
  <c r="CA37" i="2"/>
  <c r="AW37" i="2"/>
  <c r="BC37" i="2"/>
  <c r="BK37" i="2"/>
  <c r="BR37" i="2"/>
  <c r="BG37" i="2"/>
  <c r="AO33" i="4"/>
  <c r="Q1" i="4"/>
  <c r="AR36" i="4"/>
  <c r="BX29" i="2"/>
  <c r="AU6" i="4"/>
  <c r="AM24" i="4"/>
  <c r="AK36" i="4"/>
  <c r="AX36" i="4"/>
  <c r="BC41" i="4"/>
  <c r="BB41" i="4"/>
  <c r="BA5" i="4"/>
  <c r="AW6" i="4"/>
  <c r="AE16" i="4"/>
  <c r="AS35" i="4"/>
  <c r="AH36" i="4"/>
  <c r="AW49" i="4"/>
  <c r="AT29" i="2"/>
  <c r="AX29" i="2"/>
  <c r="BB29" i="2"/>
  <c r="BH29" i="2"/>
  <c r="BL29" i="2"/>
  <c r="BY37" i="2"/>
  <c r="BV12" i="2"/>
  <c r="BV37" i="2"/>
  <c r="AU47" i="2"/>
  <c r="BI47" i="2"/>
  <c r="AX48" i="2"/>
  <c r="BP48" i="2"/>
  <c r="BY48" i="2"/>
  <c r="BH7" i="2"/>
  <c r="BC7" i="2"/>
  <c r="BA7" i="2"/>
  <c r="BU34" i="2"/>
  <c r="BY34" i="2"/>
  <c r="AY48" i="2"/>
  <c r="AN35" i="4"/>
  <c r="AU35" i="4"/>
  <c r="AJ13" i="4"/>
  <c r="AZ30" i="4"/>
  <c r="AS30" i="4"/>
  <c r="AV30" i="4"/>
  <c r="AM30" i="4"/>
  <c r="AN30" i="4"/>
  <c r="AW30" i="4"/>
  <c r="AR30" i="4"/>
  <c r="AO30" i="4"/>
  <c r="AI30" i="4"/>
  <c r="AL30" i="4"/>
  <c r="AG30" i="4"/>
  <c r="AL31" i="4"/>
  <c r="BA33" i="4"/>
  <c r="AZ18" i="4"/>
  <c r="AX18" i="4"/>
  <c r="AN18" i="4"/>
  <c r="AW18" i="4"/>
  <c r="AK18" i="4"/>
  <c r="AE18" i="4"/>
  <c r="AD19" i="4"/>
  <c r="AW22" i="4"/>
  <c r="BB22" i="4"/>
  <c r="AO45" i="4"/>
  <c r="AG45" i="4"/>
  <c r="AU45" i="4"/>
  <c r="AH45" i="4"/>
  <c r="AT52" i="4"/>
  <c r="BQ6" i="2"/>
  <c r="AB55" i="2"/>
  <c r="AB56" i="2"/>
  <c r="BB45" i="2"/>
  <c r="BP45" i="2"/>
  <c r="AX45" i="2"/>
  <c r="AR45" i="2"/>
  <c r="BJ45" i="2"/>
  <c r="BM45" i="2"/>
  <c r="CA45" i="2"/>
  <c r="BZ45" i="2"/>
  <c r="AZ45" i="2"/>
  <c r="BN45" i="2"/>
  <c r="BO45" i="2"/>
  <c r="CB45" i="2"/>
  <c r="BQ45" i="2"/>
  <c r="BK45" i="2"/>
  <c r="AW45" i="2"/>
  <c r="BI45" i="2"/>
  <c r="AV45" i="2"/>
  <c r="AW46" i="2"/>
  <c r="BA46" i="2"/>
  <c r="BO53" i="2"/>
  <c r="AG35" i="4"/>
  <c r="AJ18" i="4"/>
  <c r="AY7" i="2"/>
  <c r="F55" i="2"/>
  <c r="F56" i="2"/>
  <c r="AH8" i="4"/>
  <c r="AD8" i="4"/>
  <c r="AP8" i="4"/>
  <c r="AG8" i="4"/>
  <c r="AK8" i="4"/>
  <c r="AT8" i="4"/>
  <c r="AV8" i="4"/>
  <c r="AR8" i="4"/>
  <c r="AK30" i="4"/>
  <c r="BB20" i="4"/>
  <c r="AM29" i="4"/>
  <c r="AZ35" i="4"/>
  <c r="AL35" i="4"/>
  <c r="AX35" i="4"/>
  <c r="AE35" i="4"/>
  <c r="AM35" i="4"/>
  <c r="AJ35" i="4"/>
  <c r="AT35" i="4"/>
  <c r="AR35" i="4"/>
  <c r="AW35" i="4"/>
  <c r="BB38" i="4"/>
  <c r="BA38" i="4"/>
  <c r="AW38" i="4"/>
  <c r="AV43" i="4"/>
  <c r="AN43" i="4"/>
  <c r="AH43" i="4"/>
  <c r="AD43" i="4"/>
  <c r="AK43" i="4"/>
  <c r="AS43" i="4"/>
  <c r="AL43" i="4"/>
  <c r="AX43" i="4"/>
  <c r="AJ43" i="4"/>
  <c r="AW43" i="4"/>
  <c r="AP43" i="4"/>
  <c r="AI4" i="4"/>
  <c r="AO18" i="4"/>
  <c r="AT18" i="4"/>
  <c r="AJ29" i="4"/>
  <c r="AE30" i="4"/>
  <c r="AT30" i="4"/>
  <c r="AG34" i="4"/>
  <c r="AD35" i="4"/>
  <c r="BB45" i="4"/>
  <c r="BA45" i="4"/>
  <c r="BA49" i="4"/>
  <c r="BO13" i="2"/>
  <c r="CB13" i="2"/>
  <c r="BK13" i="2"/>
  <c r="AO8" i="4"/>
  <c r="AX8" i="4"/>
  <c r="AK14" i="4"/>
  <c r="AO14" i="4"/>
  <c r="AP19" i="4"/>
  <c r="AR19" i="4"/>
  <c r="AF30" i="4"/>
  <c r="AI35" i="4"/>
  <c r="AI36" i="4"/>
  <c r="AE36" i="4"/>
  <c r="AM52" i="4"/>
  <c r="AV52" i="4"/>
  <c r="AK52" i="4"/>
  <c r="AZ52" i="4"/>
  <c r="AY9" i="2"/>
  <c r="AE1" i="4"/>
  <c r="AL8" i="4"/>
  <c r="AI18" i="4"/>
  <c r="AM18" i="4"/>
  <c r="AR18" i="4"/>
  <c r="AI27" i="4"/>
  <c r="AD27" i="4"/>
  <c r="AX33" i="4"/>
  <c r="BC35" i="4"/>
  <c r="AS36" i="4"/>
  <c r="BU13" i="2"/>
  <c r="AW36" i="2"/>
  <c r="BV45" i="2"/>
  <c r="BM13" i="2"/>
  <c r="BQ13" i="2"/>
  <c r="BR45" i="2"/>
  <c r="AV52" i="2"/>
  <c r="BF52" i="2"/>
  <c r="AT45" i="2"/>
  <c r="BG45" i="2"/>
  <c r="BX45" i="2"/>
  <c r="AX25" i="4"/>
  <c r="BB33" i="4"/>
  <c r="AN42" i="4"/>
  <c r="AF42" i="4"/>
  <c r="AU23" i="4"/>
  <c r="L54" i="4"/>
  <c r="L55" i="4"/>
  <c r="AS23" i="4"/>
  <c r="AU48" i="4"/>
  <c r="AO42" i="4"/>
  <c r="AH25" i="4"/>
  <c r="AY4" i="4"/>
  <c r="AZ23" i="4"/>
  <c r="AL23" i="4"/>
  <c r="AX23" i="4"/>
  <c r="AW39" i="4"/>
  <c r="AH39" i="4"/>
  <c r="AD39" i="4"/>
  <c r="AR39" i="4"/>
  <c r="AW19" i="4"/>
  <c r="AX10" i="4"/>
  <c r="AG38" i="4"/>
  <c r="AO38" i="4"/>
  <c r="BA42" i="4"/>
  <c r="AK44" i="4"/>
  <c r="AT44" i="4"/>
  <c r="BQ25" i="2"/>
  <c r="CB25" i="2"/>
  <c r="AY25" i="2"/>
  <c r="AV25" i="2"/>
  <c r="AZ25" i="4"/>
  <c r="M54" i="4"/>
  <c r="M55" i="4"/>
  <c r="AW10" i="4"/>
  <c r="AR42" i="4"/>
  <c r="AY25" i="4"/>
  <c r="AM14" i="4"/>
  <c r="AZ48" i="4"/>
  <c r="AO39" i="4"/>
  <c r="AI39" i="4"/>
  <c r="AV38" i="4"/>
  <c r="AI38" i="4"/>
  <c r="AU42" i="4"/>
  <c r="AX42" i="4"/>
  <c r="AG48" i="4"/>
  <c r="AU6" i="2"/>
  <c r="BL6" i="2"/>
  <c r="BI6" i="2"/>
  <c r="BZ6" i="2"/>
  <c r="BG6" i="2"/>
  <c r="AY6" i="2"/>
  <c r="BF6" i="2"/>
  <c r="BA6" i="2"/>
  <c r="AI25" i="4"/>
  <c r="BC33" i="4"/>
  <c r="AK42" i="4"/>
  <c r="AV39" i="4"/>
  <c r="BA10" i="4"/>
  <c r="AJ23" i="4"/>
  <c r="AF23" i="4"/>
  <c r="AZ39" i="4"/>
  <c r="AX39" i="4"/>
  <c r="AL39" i="4"/>
  <c r="BC19" i="4"/>
  <c r="AN23" i="4"/>
  <c r="AW42" i="4"/>
  <c r="AE23" i="4"/>
  <c r="BC44" i="4"/>
  <c r="AJ48" i="4"/>
  <c r="AS42" i="4"/>
  <c r="AL42" i="4"/>
  <c r="AO48" i="4"/>
  <c r="AE42" i="4"/>
  <c r="AD23" i="4"/>
  <c r="AH48" i="4"/>
  <c r="AY48" i="4"/>
  <c r="AJ39" i="4"/>
  <c r="AF39" i="4"/>
  <c r="AY39" i="4"/>
  <c r="AY42" i="4"/>
  <c r="AS5" i="4"/>
  <c r="BC7" i="4"/>
  <c r="BA21" i="4"/>
  <c r="AP23" i="4"/>
  <c r="AN24" i="4"/>
  <c r="AT38" i="4"/>
  <c r="AX38" i="4"/>
  <c r="AY17" i="2"/>
  <c r="J55" i="2"/>
  <c r="J56" i="2"/>
  <c r="AU25" i="2"/>
  <c r="AN55" i="2"/>
  <c r="AN56" i="2"/>
  <c r="BH13" i="2"/>
  <c r="BL13" i="2"/>
  <c r="BG30" i="2"/>
  <c r="AS30" i="2"/>
  <c r="AY38" i="2"/>
  <c r="BL38" i="2"/>
  <c r="BX6" i="2"/>
  <c r="BQ7" i="2"/>
  <c r="BV7" i="2"/>
  <c r="BB28" i="2"/>
  <c r="BH28" i="2"/>
  <c r="AW30" i="2"/>
  <c r="BA30" i="2"/>
  <c r="AY36" i="2"/>
  <c r="AS38" i="2"/>
  <c r="AW38" i="2"/>
  <c r="BP38" i="2"/>
  <c r="BU38" i="2"/>
  <c r="BV19" i="2"/>
  <c r="AF12" i="4"/>
  <c r="D54" i="4"/>
  <c r="D55" i="4"/>
  <c r="BA13" i="4"/>
  <c r="AS50" i="2"/>
  <c r="H55" i="2"/>
  <c r="H56" i="2"/>
  <c r="AW50" i="2"/>
  <c r="AH4" i="4"/>
  <c r="BH49" i="2"/>
  <c r="AG6" i="4"/>
  <c r="BA49" i="2"/>
  <c r="AO9" i="4"/>
  <c r="BB26" i="4"/>
  <c r="AW26" i="4"/>
  <c r="AW46" i="4"/>
  <c r="BB46" i="4"/>
  <c r="BC46" i="4"/>
  <c r="BA46" i="4"/>
  <c r="G55" i="2"/>
  <c r="G56" i="2"/>
  <c r="AX8" i="2"/>
  <c r="I55" i="2"/>
  <c r="I56" i="2"/>
  <c r="BB8" i="2"/>
  <c r="M55" i="2"/>
  <c r="M56" i="2"/>
  <c r="S55" i="2"/>
  <c r="S56" i="2"/>
  <c r="BH8" i="2"/>
  <c r="BU8" i="2"/>
  <c r="AF55" i="2"/>
  <c r="AF56" i="2"/>
  <c r="AI55" i="2"/>
  <c r="AI56" i="2"/>
  <c r="BX9" i="2"/>
  <c r="CA9" i="2"/>
  <c r="R55" i="2"/>
  <c r="R56" i="2"/>
  <c r="BG17" i="2"/>
  <c r="BB49" i="2"/>
  <c r="AG9" i="4"/>
  <c r="AI9" i="4"/>
  <c r="AF9" i="4"/>
  <c r="AP9" i="4"/>
  <c r="AV9" i="4"/>
  <c r="AZ9" i="4"/>
  <c r="AW9" i="4"/>
  <c r="AV12" i="4"/>
  <c r="B54" i="4"/>
  <c r="B55" i="4"/>
  <c r="BI49" i="2"/>
  <c r="BK49" i="2"/>
  <c r="BC49" i="2"/>
  <c r="AX49" i="2"/>
  <c r="BN49" i="2"/>
  <c r="CB49" i="2"/>
  <c r="AR49" i="2"/>
  <c r="BZ49" i="2"/>
  <c r="CA49" i="2"/>
  <c r="BG49" i="2"/>
  <c r="BP49" i="2"/>
  <c r="AZ49" i="2"/>
  <c r="BJ49" i="2"/>
  <c r="AW49" i="2"/>
  <c r="AS49" i="2"/>
  <c r="AV49" i="2"/>
  <c r="BV49" i="2"/>
  <c r="BL49" i="2"/>
  <c r="BY49" i="2"/>
  <c r="AT49" i="2"/>
  <c r="BM49" i="2"/>
  <c r="BF49" i="2"/>
  <c r="AU49" i="2"/>
  <c r="BQ49" i="2"/>
  <c r="BR49" i="2"/>
  <c r="R54" i="4"/>
  <c r="R55" i="4"/>
  <c r="BB13" i="4"/>
  <c r="AW13" i="4"/>
  <c r="AT9" i="4"/>
  <c r="Y54" i="4"/>
  <c r="Y55" i="4"/>
  <c r="J54" i="4"/>
  <c r="J55" i="4"/>
  <c r="AP18" i="4"/>
  <c r="AZ42" i="2"/>
  <c r="U54" i="4"/>
  <c r="U55" i="4"/>
  <c r="AK6" i="4"/>
  <c r="Z54" i="4"/>
  <c r="Z55" i="4"/>
  <c r="AR16" i="4"/>
  <c r="BI23" i="2"/>
  <c r="T55" i="2"/>
  <c r="T56" i="2"/>
  <c r="BZ26" i="2"/>
  <c r="BC27" i="2"/>
  <c r="N55" i="2"/>
  <c r="N56" i="2"/>
  <c r="BV27" i="2"/>
  <c r="AG55" i="2"/>
  <c r="AG56" i="2"/>
  <c r="BO34" i="2"/>
  <c r="Z55" i="2"/>
  <c r="Z56" i="2"/>
  <c r="AP20" i="4"/>
  <c r="AM20" i="4"/>
  <c r="BA26" i="4"/>
  <c r="AN27" i="4"/>
  <c r="AL27" i="4"/>
  <c r="AD55" i="2"/>
  <c r="AD56" i="2"/>
  <c r="AY49" i="2"/>
  <c r="BA52" i="2"/>
  <c r="AX52" i="2"/>
  <c r="AU52" i="2"/>
  <c r="H54" i="4"/>
  <c r="H55" i="4"/>
  <c r="AA54" i="4"/>
  <c r="AA55" i="4"/>
  <c r="AX9" i="4"/>
  <c r="AR14" i="4"/>
  <c r="AE27" i="4"/>
  <c r="AH27" i="4"/>
  <c r="AT27" i="4"/>
  <c r="AT19" i="2"/>
  <c r="BM51" i="2"/>
  <c r="AJ5" i="4"/>
  <c r="AV5" i="4"/>
  <c r="BY19" i="2"/>
  <c r="BP19" i="2"/>
  <c r="AZ19" i="2"/>
  <c r="BM19" i="2"/>
  <c r="BK19" i="2"/>
  <c r="BB19" i="2"/>
  <c r="AW19" i="2"/>
  <c r="BO38" i="2"/>
  <c r="BX38" i="2"/>
  <c r="CA42" i="2"/>
  <c r="BK42" i="2"/>
  <c r="BH42" i="2"/>
  <c r="BN48" i="2"/>
  <c r="BF48" i="2"/>
  <c r="BA48" i="2"/>
  <c r="AY51" i="2"/>
  <c r="BC51" i="2"/>
  <c r="BH51" i="2"/>
  <c r="AJ55" i="2"/>
  <c r="AJ56" i="2"/>
  <c r="AM7" i="4"/>
  <c r="AV7" i="4"/>
  <c r="AJ7" i="4"/>
  <c r="AH7" i="4"/>
  <c r="AE7" i="4"/>
  <c r="AX7" i="4"/>
  <c r="AP7" i="4"/>
  <c r="AR7" i="4"/>
  <c r="AD13" i="4"/>
  <c r="AZ13" i="4"/>
  <c r="AU13" i="4"/>
  <c r="AL17" i="4"/>
  <c r="AU17" i="4"/>
  <c r="AX17" i="4"/>
  <c r="AP17" i="4"/>
  <c r="AS17" i="4"/>
  <c r="AE17" i="4"/>
  <c r="AF22" i="4"/>
  <c r="AZ22" i="4"/>
  <c r="AP22" i="4"/>
  <c r="AY22" i="4"/>
  <c r="AV22" i="4"/>
  <c r="AX22" i="4"/>
  <c r="AT22" i="4"/>
  <c r="AG22" i="4"/>
  <c r="BB25" i="4"/>
  <c r="BC25" i="4"/>
  <c r="AJ27" i="4"/>
  <c r="BA7" i="4"/>
  <c r="AU29" i="4"/>
  <c r="AP29" i="4"/>
  <c r="AL29" i="4"/>
  <c r="AI29" i="4"/>
  <c r="AF29" i="4"/>
  <c r="AI33" i="4"/>
  <c r="AK33" i="4"/>
  <c r="AL33" i="4"/>
  <c r="AY33" i="4"/>
  <c r="AD37" i="4"/>
  <c r="BP9" i="2"/>
  <c r="AX9" i="2"/>
  <c r="BH9" i="2"/>
  <c r="CB9" i="2"/>
  <c r="BM9" i="2"/>
  <c r="AW9" i="2"/>
  <c r="BO9" i="2"/>
  <c r="BA9" i="2"/>
  <c r="BV9" i="2"/>
  <c r="BC9" i="2"/>
  <c r="BB23" i="4"/>
  <c r="BC23" i="4"/>
  <c r="BA23" i="4"/>
  <c r="AU50" i="4"/>
  <c r="AH50" i="4"/>
  <c r="AZ50" i="4"/>
  <c r="AY27" i="4"/>
  <c r="AS27" i="4"/>
  <c r="AZ27" i="4"/>
  <c r="AX27" i="4"/>
  <c r="AW27" i="4"/>
  <c r="AK27" i="4"/>
  <c r="AY37" i="4"/>
  <c r="AV37" i="4"/>
  <c r="AP37" i="4"/>
  <c r="AK37" i="4"/>
  <c r="AI37" i="4"/>
  <c r="AS37" i="4"/>
  <c r="AM37" i="4"/>
  <c r="AU37" i="4"/>
  <c r="AJ37" i="4"/>
  <c r="AZ37" i="4"/>
  <c r="AW37" i="4"/>
  <c r="AT37" i="4"/>
  <c r="AE6" i="4"/>
  <c r="AH6" i="4"/>
  <c r="AG5" i="4"/>
  <c r="AM13" i="4"/>
  <c r="AD17" i="4"/>
  <c r="AT19" i="4"/>
  <c r="AM23" i="4"/>
  <c r="AU25" i="4"/>
  <c r="BA27" i="4"/>
  <c r="BB28" i="4"/>
  <c r="AV48" i="4"/>
  <c r="AS48" i="4"/>
  <c r="AI48" i="4"/>
  <c r="AE48" i="4"/>
  <c r="AT50" i="4"/>
  <c r="AR13" i="4"/>
  <c r="BB17" i="4"/>
  <c r="AD33" i="4"/>
  <c r="AL50" i="4"/>
  <c r="AP50" i="4"/>
  <c r="BB7" i="2"/>
  <c r="BO10" i="2"/>
  <c r="AG13" i="4"/>
  <c r="AV23" i="4"/>
  <c r="AO23" i="4"/>
  <c r="AI23" i="4"/>
  <c r="AG37" i="4"/>
  <c r="BZ7" i="2"/>
  <c r="AT9" i="2"/>
  <c r="BB9" i="2"/>
  <c r="BK10" i="2"/>
  <c r="AW10" i="2"/>
  <c r="AT10" i="2"/>
  <c r="AV19" i="2"/>
  <c r="AY31" i="2"/>
  <c r="BH31" i="2"/>
  <c r="BL31" i="2"/>
  <c r="BC46" i="2"/>
  <c r="BQ47" i="2"/>
  <c r="BO19" i="2"/>
  <c r="BX19" i="2"/>
  <c r="X55" i="2"/>
  <c r="X56" i="2"/>
  <c r="AW41" i="2"/>
  <c r="AR41" i="2"/>
  <c r="BW47" i="2"/>
  <c r="CA47" i="2"/>
  <c r="AR48" i="2"/>
  <c r="BU51" i="2"/>
  <c r="BY51" i="2"/>
  <c r="BQ28" i="2"/>
  <c r="BU30" i="2"/>
  <c r="BA14" i="4"/>
  <c r="AU16" i="4"/>
  <c r="AI16" i="4"/>
  <c r="AN16" i="4"/>
  <c r="AK16" i="4"/>
  <c r="AP26" i="4"/>
  <c r="AV26" i="4"/>
  <c r="AX40" i="4"/>
  <c r="AN40" i="4"/>
  <c r="AK40" i="4"/>
  <c r="AW48" i="4"/>
  <c r="AM48" i="4"/>
  <c r="BV11" i="2"/>
  <c r="BO11" i="2"/>
  <c r="AR11" i="2"/>
  <c r="AV51" i="2"/>
  <c r="CA51" i="2"/>
  <c r="BP51" i="2"/>
  <c r="BW51" i="2"/>
  <c r="AR51" i="2"/>
  <c r="BV51" i="2"/>
  <c r="BQ51" i="2"/>
  <c r="BI51" i="2"/>
  <c r="AZ16" i="4"/>
  <c r="AU40" i="4"/>
  <c r="AD16" i="4"/>
  <c r="AZ40" i="4"/>
  <c r="AK26" i="4"/>
  <c r="AT40" i="4"/>
  <c r="AM5" i="4"/>
  <c r="BJ51" i="2"/>
  <c r="AU51" i="2"/>
  <c r="AY11" i="2"/>
  <c r="BB51" i="2"/>
  <c r="AI5" i="4"/>
  <c r="AY11" i="4"/>
  <c r="AD22" i="4"/>
  <c r="AU22" i="4"/>
  <c r="AX26" i="4"/>
  <c r="AR27" i="4"/>
  <c r="AG40" i="4"/>
  <c r="AS40" i="4"/>
  <c r="AN48" i="4"/>
  <c r="BA10" i="2"/>
  <c r="BY10" i="2"/>
  <c r="BB10" i="2"/>
  <c r="CB10" i="2"/>
  <c r="AS11" i="2"/>
  <c r="AW11" i="2"/>
  <c r="AT16" i="4"/>
  <c r="AO26" i="4"/>
  <c r="W54" i="4"/>
  <c r="W55" i="4"/>
  <c r="AO16" i="4"/>
  <c r="AM26" i="4"/>
  <c r="AU26" i="4"/>
  <c r="AP40" i="4"/>
  <c r="AO50" i="4"/>
  <c r="AI50" i="4"/>
  <c r="AW50" i="4"/>
  <c r="AO51" i="4"/>
  <c r="AY51" i="4"/>
  <c r="AN51" i="4"/>
  <c r="AU7" i="2"/>
  <c r="BZ10" i="2"/>
  <c r="BB36" i="2"/>
  <c r="AT36" i="2"/>
  <c r="BK36" i="2"/>
  <c r="BR36" i="2"/>
  <c r="CB36" i="2"/>
  <c r="BW36" i="2"/>
  <c r="BI36" i="2"/>
  <c r="G54" i="4"/>
  <c r="G55" i="4"/>
  <c r="AO35" i="4"/>
  <c r="AF35" i="4"/>
  <c r="AH35" i="4"/>
  <c r="AK35" i="4"/>
  <c r="BN11" i="2"/>
  <c r="AO40" i="4"/>
  <c r="AJ26" i="4"/>
  <c r="AG26" i="4"/>
  <c r="AI11" i="4"/>
  <c r="AS11" i="4"/>
  <c r="AE40" i="4"/>
  <c r="BL51" i="2"/>
  <c r="AU11" i="2"/>
  <c r="AE26" i="4"/>
  <c r="AL40" i="4"/>
  <c r="AR40" i="4"/>
  <c r="AW40" i="4"/>
  <c r="AU27" i="4"/>
  <c r="AY5" i="4"/>
  <c r="AL16" i="4"/>
  <c r="AF27" i="4"/>
  <c r="AS51" i="2"/>
  <c r="AZ11" i="2"/>
  <c r="BR51" i="2"/>
  <c r="I54" i="4"/>
  <c r="I55" i="4"/>
  <c r="AJ6" i="4"/>
  <c r="AW15" i="4"/>
  <c r="AL15" i="4"/>
  <c r="AY15" i="4"/>
  <c r="AP15" i="4"/>
  <c r="AE15" i="4"/>
  <c r="AZ15" i="4"/>
  <c r="AS15" i="4"/>
  <c r="AK15" i="4"/>
  <c r="AI15" i="4"/>
  <c r="AH22" i="4"/>
  <c r="AN26" i="4"/>
  <c r="AY26" i="4"/>
  <c r="AS47" i="4"/>
  <c r="AK47" i="4"/>
  <c r="AJ47" i="4"/>
  <c r="AM47" i="4"/>
  <c r="AX10" i="2"/>
  <c r="AZ36" i="2"/>
  <c r="AS44" i="2"/>
  <c r="BI44" i="2"/>
  <c r="BM44" i="2"/>
  <c r="AU27" i="2"/>
  <c r="AY27" i="2"/>
  <c r="BI27" i="2"/>
  <c r="BV44" i="2"/>
  <c r="AN10" i="4"/>
  <c r="AR10" i="4"/>
  <c r="AZ12" i="4"/>
  <c r="AY12" i="4"/>
  <c r="AT12" i="4"/>
  <c r="AI12" i="4"/>
  <c r="AG12" i="4"/>
  <c r="AD12" i="4"/>
  <c r="AX46" i="4"/>
  <c r="AK46" i="4"/>
  <c r="AX7" i="2"/>
  <c r="BJ7" i="2"/>
  <c r="AZ7" i="4"/>
  <c r="AD7" i="4"/>
  <c r="BA29" i="2"/>
  <c r="BV29" i="2"/>
  <c r="AV4" i="4"/>
  <c r="AZ6" i="4"/>
  <c r="AR12" i="4"/>
  <c r="AS4" i="4"/>
  <c r="AN6" i="4"/>
  <c r="BB6" i="4"/>
  <c r="AS10" i="4"/>
  <c r="AX12" i="4"/>
  <c r="AJ15" i="4"/>
  <c r="AN15" i="4"/>
  <c r="AS18" i="4"/>
  <c r="AE20" i="4"/>
  <c r="AR21" i="4"/>
  <c r="AK21" i="4"/>
  <c r="AO37" i="4"/>
  <c r="AF44" i="4"/>
  <c r="AN44" i="4"/>
  <c r="AW44" i="4"/>
  <c r="AL46" i="4"/>
  <c r="AP46" i="4"/>
  <c r="AI51" i="4"/>
  <c r="AM51" i="4"/>
  <c r="AR51" i="4"/>
  <c r="AU51" i="4"/>
  <c r="AP4" i="4"/>
  <c r="AY6" i="4"/>
  <c r="AM10" i="4"/>
  <c r="AO12" i="4"/>
  <c r="AG18" i="4"/>
  <c r="AI24" i="4"/>
  <c r="AN25" i="4"/>
  <c r="BC39" i="4"/>
  <c r="AE46" i="4"/>
  <c r="AF51" i="4"/>
  <c r="AI31" i="4"/>
  <c r="AN39" i="4"/>
  <c r="AY29" i="2"/>
  <c r="BC29" i="2"/>
  <c r="BQ29" i="2"/>
  <c r="BZ29" i="2"/>
  <c r="AW29" i="2"/>
  <c r="AR6" i="2"/>
  <c r="K55" i="2"/>
  <c r="K56" i="2"/>
  <c r="AL55" i="2"/>
  <c r="AL56" i="2"/>
  <c r="AG1" i="2"/>
  <c r="BV1" i="2"/>
  <c r="BG1" i="2"/>
  <c r="BB4" i="4"/>
  <c r="BC4" i="4"/>
  <c r="AX5" i="4"/>
  <c r="AN5" i="4"/>
  <c r="AK5" i="4"/>
  <c r="AD5" i="4"/>
  <c r="AZ5" i="4"/>
  <c r="AO5" i="4"/>
  <c r="AW5" i="4"/>
  <c r="AW8" i="4"/>
  <c r="BB8" i="4"/>
  <c r="BC8" i="4"/>
  <c r="BA8" i="4"/>
  <c r="BA12" i="4"/>
  <c r="AS13" i="4"/>
  <c r="AO13" i="4"/>
  <c r="AL13" i="4"/>
  <c r="BA16" i="4"/>
  <c r="AJ17" i="4"/>
  <c r="AZ17" i="4"/>
  <c r="BC20" i="4"/>
  <c r="AW20" i="4"/>
  <c r="BA20" i="4"/>
  <c r="AO21" i="4"/>
  <c r="AD21" i="4"/>
  <c r="AW21" i="4"/>
  <c r="AH21" i="4"/>
  <c r="AG21" i="4"/>
  <c r="AS21" i="4"/>
  <c r="AT21" i="4"/>
  <c r="AJ21" i="4"/>
  <c r="AZ21" i="4"/>
  <c r="AX21" i="4"/>
  <c r="AP21" i="4"/>
  <c r="AY21" i="4"/>
  <c r="BA24" i="4"/>
  <c r="AS25" i="4"/>
  <c r="AO25" i="4"/>
  <c r="AF25" i="4"/>
  <c r="AD25" i="4"/>
  <c r="AJ25" i="4"/>
  <c r="AN29" i="4"/>
  <c r="AK29" i="4"/>
  <c r="AZ29" i="4"/>
  <c r="BC32" i="4"/>
  <c r="BB32" i="4"/>
  <c r="AW32" i="4"/>
  <c r="AW33" i="4"/>
  <c r="AG33" i="4"/>
  <c r="AP33" i="4"/>
  <c r="AU33" i="4"/>
  <c r="AF33" i="4"/>
  <c r="AH33" i="4"/>
  <c r="AZ33" i="4"/>
  <c r="AJ33" i="4"/>
  <c r="AN33" i="4"/>
  <c r="AT33" i="4"/>
  <c r="BC36" i="4"/>
  <c r="AW36" i="4"/>
  <c r="BB36" i="4"/>
  <c r="BA36" i="4"/>
  <c r="AN37" i="4"/>
  <c r="AL37" i="4"/>
  <c r="AX37" i="4"/>
  <c r="AH37" i="4"/>
  <c r="BC40" i="4"/>
  <c r="BB40" i="4"/>
  <c r="AL41" i="4"/>
  <c r="AG41" i="4"/>
  <c r="AS41" i="4"/>
  <c r="AO41" i="4"/>
  <c r="AK41" i="4"/>
  <c r="AZ41" i="4"/>
  <c r="AT41" i="4"/>
  <c r="AU41" i="4"/>
  <c r="AX41" i="4"/>
  <c r="AP41" i="4"/>
  <c r="AW41" i="4"/>
  <c r="AJ41" i="4"/>
  <c r="AD41" i="4"/>
  <c r="BA44" i="4"/>
  <c r="AY45" i="4"/>
  <c r="AS45" i="4"/>
  <c r="AK45" i="4"/>
  <c r="AW45" i="4"/>
  <c r="AN45" i="4"/>
  <c r="AF45" i="4"/>
  <c r="AP45" i="4"/>
  <c r="AD45" i="4"/>
  <c r="AX45" i="4"/>
  <c r="AL45" i="4"/>
  <c r="AZ45" i="4"/>
  <c r="AT45" i="4"/>
  <c r="AJ45" i="4"/>
  <c r="AN49" i="4"/>
  <c r="AD49" i="4"/>
  <c r="AL49" i="4"/>
  <c r="AY49" i="4"/>
  <c r="AS49" i="4"/>
  <c r="AK49" i="4"/>
  <c r="AP49" i="4"/>
  <c r="AU49" i="4"/>
  <c r="AH49" i="4"/>
  <c r="AZ49" i="4"/>
  <c r="AX49" i="4"/>
  <c r="AW52" i="4"/>
  <c r="BC52" i="4"/>
  <c r="BA52" i="4"/>
  <c r="AT5" i="4"/>
  <c r="AY17" i="4"/>
  <c r="AW17" i="4"/>
  <c r="AO17" i="4"/>
  <c r="AF17" i="4"/>
  <c r="AF13" i="4"/>
  <c r="AH9" i="4"/>
  <c r="AN9" i="4"/>
  <c r="AL25" i="4"/>
  <c r="AP25" i="4"/>
  <c r="AP6" i="4"/>
  <c r="AG17" i="4"/>
  <c r="AS33" i="4"/>
  <c r="BC12" i="4"/>
  <c r="AH13" i="4"/>
  <c r="C54" i="4"/>
  <c r="C55" i="4"/>
  <c r="AK17" i="4"/>
  <c r="AL5" i="4"/>
  <c r="AH17" i="4"/>
  <c r="AN17" i="4"/>
  <c r="AP13" i="4"/>
  <c r="AN13" i="4"/>
  <c r="X54" i="4"/>
  <c r="X55" i="4"/>
  <c r="AL9" i="4"/>
  <c r="AJ9" i="4"/>
  <c r="AU9" i="4"/>
  <c r="AK9" i="4"/>
  <c r="AD9" i="4"/>
  <c r="BB12" i="4"/>
  <c r="AP5" i="4"/>
  <c r="AT25" i="4"/>
  <c r="AW25" i="4"/>
  <c r="AK25" i="4"/>
  <c r="AT17" i="4"/>
  <c r="AN21" i="4"/>
  <c r="AH5" i="4"/>
  <c r="AF5" i="4"/>
  <c r="AS9" i="4"/>
  <c r="AK13" i="4"/>
  <c r="AF21" i="4"/>
  <c r="AK55" i="2"/>
  <c r="AK56" i="2"/>
  <c r="E55" i="2"/>
  <c r="E56" i="2"/>
  <c r="V55" i="2"/>
  <c r="V56" i="2"/>
  <c r="BM12" i="2"/>
  <c r="BC12" i="2"/>
  <c r="AE13" i="4"/>
  <c r="AX13" i="4"/>
  <c r="AT13" i="4"/>
  <c r="AY13" i="4"/>
  <c r="AX16" i="4"/>
  <c r="AP16" i="4"/>
  <c r="AH16" i="4"/>
  <c r="AY16" i="4"/>
  <c r="AM16" i="4"/>
  <c r="BB21" i="4"/>
  <c r="BC21" i="4"/>
  <c r="BA28" i="4"/>
  <c r="AO29" i="4"/>
  <c r="AT29" i="4"/>
  <c r="AX29" i="4"/>
  <c r="AW29" i="4"/>
  <c r="AD29" i="4"/>
  <c r="AY29" i="4"/>
  <c r="AS29" i="4"/>
  <c r="AH29" i="4"/>
  <c r="AN46" i="4"/>
  <c r="AR46" i="4"/>
  <c r="AY46" i="4"/>
  <c r="AZ46" i="4"/>
  <c r="AT46" i="4"/>
  <c r="AM46" i="4"/>
  <c r="AF46" i="4"/>
  <c r="AH46" i="4"/>
  <c r="AO46" i="4"/>
  <c r="AJ46" i="4"/>
  <c r="AS46" i="4"/>
  <c r="AI46" i="4"/>
  <c r="AP48" i="4"/>
  <c r="AF48" i="4"/>
  <c r="AL48" i="4"/>
  <c r="AT48" i="4"/>
  <c r="AD48" i="4"/>
  <c r="AX48" i="4"/>
  <c r="AK48" i="4"/>
  <c r="W55" i="2"/>
  <c r="W56" i="2"/>
  <c r="BP54" i="2"/>
  <c r="BN54" i="2"/>
  <c r="CA54" i="2"/>
  <c r="BY54" i="2"/>
  <c r="AT54" i="2"/>
  <c r="AW54" i="2"/>
  <c r="BI54" i="2"/>
  <c r="BX54" i="2"/>
  <c r="AR54" i="2"/>
  <c r="BF54" i="2"/>
  <c r="BO54" i="2"/>
  <c r="BM54" i="2"/>
  <c r="BL54" i="2"/>
  <c r="AS54" i="2"/>
  <c r="BB54" i="2"/>
  <c r="BV54" i="2"/>
  <c r="AX54" i="2"/>
  <c r="BZ54" i="2"/>
  <c r="BQ54" i="2"/>
  <c r="CB54" i="2"/>
  <c r="AV54" i="2"/>
  <c r="BJ54" i="2"/>
  <c r="BU54" i="2"/>
  <c r="BK12" i="2"/>
  <c r="BZ12" i="2"/>
  <c r="BA12" i="2"/>
  <c r="AX12" i="2"/>
  <c r="AV12" i="2"/>
  <c r="BX12" i="2"/>
  <c r="BU12" i="2"/>
  <c r="AZ12" i="2"/>
  <c r="BF12" i="2"/>
  <c r="BG12" i="2"/>
  <c r="BP12" i="2"/>
  <c r="BY12" i="2"/>
  <c r="AR12" i="2"/>
  <c r="BL12" i="2"/>
  <c r="BB12" i="2"/>
  <c r="AS12" i="2"/>
  <c r="BJ12" i="2"/>
  <c r="CB12" i="2"/>
  <c r="BI12" i="2"/>
  <c r="AY12" i="2"/>
  <c r="CA12" i="2"/>
  <c r="BR12" i="2"/>
  <c r="BH12" i="2"/>
  <c r="AA55" i="2"/>
  <c r="AA56" i="2"/>
  <c r="AC55" i="2"/>
  <c r="AC56" i="2"/>
  <c r="D55" i="2"/>
  <c r="D56" i="2"/>
  <c r="L55" i="2"/>
  <c r="L56" i="2"/>
  <c r="BW12" i="2"/>
  <c r="U55" i="2"/>
  <c r="U56" i="2"/>
  <c r="BQ12" i="2"/>
  <c r="AD4" i="4"/>
  <c r="AZ4" i="4"/>
  <c r="AK4" i="4"/>
  <c r="AT4" i="4"/>
  <c r="AX4" i="4"/>
  <c r="AU4" i="4"/>
  <c r="AR4" i="4"/>
  <c r="AW4" i="4"/>
  <c r="AG4" i="4"/>
  <c r="AF4" i="4"/>
  <c r="Y55" i="2"/>
  <c r="Y56" i="2"/>
  <c r="AM55" i="2"/>
  <c r="AM56" i="2"/>
  <c r="AH55" i="2"/>
  <c r="AH56" i="2"/>
  <c r="AT12" i="2"/>
  <c r="AG16" i="4"/>
  <c r="BO12" i="2"/>
  <c r="AW28" i="4"/>
  <c r="BW52" i="2"/>
  <c r="BV52" i="2"/>
  <c r="BR52" i="2"/>
  <c r="AS52" i="2"/>
  <c r="BK52" i="2"/>
  <c r="AY52" i="2"/>
  <c r="BN52" i="2"/>
  <c r="AZ52" i="2"/>
  <c r="BC52" i="2"/>
  <c r="BZ52" i="2"/>
  <c r="AR52" i="2"/>
  <c r="BO52" i="2"/>
  <c r="AT52" i="2"/>
  <c r="BJ52" i="2"/>
  <c r="BG52" i="2"/>
  <c r="CB52" i="2"/>
  <c r="BL52" i="2"/>
  <c r="BB52" i="2"/>
  <c r="BU52" i="2"/>
  <c r="BP52" i="2"/>
  <c r="BI52" i="2"/>
  <c r="BY52" i="2"/>
  <c r="AU54" i="2"/>
  <c r="BC54" i="2"/>
  <c r="AM4" i="4"/>
  <c r="AY44" i="4"/>
  <c r="AR44" i="4"/>
  <c r="BZ18" i="2"/>
  <c r="BL18" i="2"/>
  <c r="AY18" i="2"/>
  <c r="BX42" i="2"/>
  <c r="AY42" i="2"/>
  <c r="BJ42" i="2"/>
  <c r="BF42" i="2"/>
  <c r="AV42" i="2"/>
  <c r="AS42" i="2"/>
  <c r="AU46" i="2"/>
  <c r="BN46" i="2"/>
  <c r="BO50" i="2"/>
  <c r="CA50" i="2"/>
  <c r="BJ50" i="2"/>
  <c r="AY50" i="2"/>
  <c r="CB50" i="2"/>
  <c r="BW50" i="2"/>
  <c r="BF50" i="2"/>
  <c r="AU50" i="2"/>
  <c r="AN4" i="4"/>
  <c r="AH12" i="4"/>
  <c r="AH32" i="4"/>
  <c r="AJ32" i="4"/>
  <c r="AD32" i="4"/>
  <c r="AT8" i="2"/>
  <c r="BC10" i="2"/>
  <c r="BU18" i="2"/>
  <c r="BN42" i="2"/>
  <c r="BR42" i="2"/>
  <c r="AW52" i="2"/>
  <c r="BM52" i="2"/>
  <c r="BK54" i="2"/>
  <c r="BW54" i="2"/>
  <c r="E54" i="4"/>
  <c r="E55" i="4"/>
  <c r="AO4" i="4"/>
  <c r="AL12" i="4"/>
  <c r="AP12" i="4"/>
  <c r="BC16" i="4"/>
  <c r="BR16" i="2"/>
  <c r="AY16" i="2"/>
  <c r="BJ16" i="2"/>
  <c r="BA16" i="2"/>
  <c r="BN18" i="2"/>
  <c r="AS40" i="2"/>
  <c r="CB40" i="2"/>
  <c r="BL40" i="2"/>
  <c r="BF40" i="2"/>
  <c r="BW40" i="2"/>
  <c r="BU40" i="2"/>
  <c r="BQ40" i="2"/>
  <c r="BH40" i="2"/>
  <c r="BO40" i="2"/>
  <c r="BL42" i="2"/>
  <c r="BW49" i="2"/>
  <c r="BO49" i="2"/>
  <c r="BU49" i="2"/>
  <c r="BH54" i="2"/>
  <c r="AH19" i="4"/>
  <c r="AO55" i="2"/>
  <c r="AO56" i="2"/>
</calcChain>
</file>

<file path=xl/sharedStrings.xml><?xml version="1.0" encoding="utf-8"?>
<sst xmlns="http://schemas.openxmlformats.org/spreadsheetml/2006/main" count="665" uniqueCount="130">
  <si>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</si>
  <si>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</si>
  <si>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</si>
  <si>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</si>
  <si>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</si>
  <si>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</si>
  <si>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</si>
  <si>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</si>
  <si>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</si>
  <si>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玉東町</t>
  </si>
  <si>
    <t>南関町</t>
  </si>
  <si>
    <t>長洲町</t>
  </si>
  <si>
    <t>大津町</t>
  </si>
  <si>
    <t>菊陽町</t>
  </si>
  <si>
    <t>南小国町</t>
  </si>
  <si>
    <t>小国町</t>
  </si>
  <si>
    <t>産山村</t>
  </si>
  <si>
    <t>高森町</t>
  </si>
  <si>
    <t>西原村</t>
  </si>
  <si>
    <t>御船町</t>
  </si>
  <si>
    <t>嘉島町</t>
  </si>
  <si>
    <t>益城町</t>
  </si>
  <si>
    <t>甲佐町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</si>
  <si>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</si>
  <si>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</si>
  <si>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</si>
  <si>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</si>
  <si>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</si>
  <si>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</si>
  <si>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</si>
  <si>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</si>
  <si>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</si>
  <si>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苓北町</t>
  </si>
  <si>
    <t>市町村計</t>
  </si>
  <si>
    <t>市町村民所得</t>
  </si>
  <si>
    <t>一人当たり</t>
  </si>
  <si>
    <t>（単位：千円）</t>
  </si>
  <si>
    <t>（単位：％）</t>
  </si>
  <si>
    <t>（実数）</t>
  </si>
  <si>
    <t>（構成比）</t>
  </si>
  <si>
    <t>（３）対家計民間非営利団体</t>
  </si>
  <si>
    <t>① 利　子</t>
  </si>
  <si>
    <t xml:space="preserve"> ②配当（受取）</t>
  </si>
  <si>
    <t>④賃貸料（受取）</t>
  </si>
  <si>
    <t>ａ　受　取</t>
  </si>
  <si>
    <t>ｂ　支　払</t>
  </si>
  <si>
    <t>（１）民間法人企業</t>
  </si>
  <si>
    <t>　（２）公的企業</t>
  </si>
  <si>
    <t>ａ 非金融</t>
  </si>
  <si>
    <t>ｂ 金融機関</t>
  </si>
  <si>
    <t>ａ 農林水産業</t>
  </si>
  <si>
    <t>ｃ 持ち家</t>
  </si>
  <si>
    <t>（単位：人）</t>
    <rPh sb="1" eb="3">
      <t>タンイ</t>
    </rPh>
    <phoneticPr fontId="4"/>
  </si>
  <si>
    <t>産業</t>
  </si>
  <si>
    <t>小計</t>
  </si>
  <si>
    <t>総生産額</t>
  </si>
  <si>
    <t>農業</t>
  </si>
  <si>
    <t>林業</t>
  </si>
  <si>
    <t>水産業</t>
  </si>
  <si>
    <t>（構成比）</t>
    <rPh sb="1" eb="4">
      <t>コウセイヒ</t>
    </rPh>
    <phoneticPr fontId="2"/>
  </si>
  <si>
    <t>(実数)</t>
    <phoneticPr fontId="2"/>
  </si>
  <si>
    <t>（実数）</t>
    <phoneticPr fontId="2"/>
  </si>
  <si>
    <t>（１）賃金・俸給</t>
    <phoneticPr fontId="2"/>
  </si>
  <si>
    <t>（２）雇主の社会負担</t>
    <phoneticPr fontId="5"/>
  </si>
  <si>
    <t>（１）一般政府</t>
    <phoneticPr fontId="4"/>
  </si>
  <si>
    <t>（２）家　計</t>
    <phoneticPr fontId="4"/>
  </si>
  <si>
    <t>　（３）個人企業</t>
    <phoneticPr fontId="4"/>
  </si>
  <si>
    <t>ｂ その他の産業</t>
    <rPh sb="6" eb="8">
      <t>サンギョウ</t>
    </rPh>
    <phoneticPr fontId="4"/>
  </si>
  <si>
    <t>a雇主の現実社会負担</t>
    <rPh sb="1" eb="3">
      <t>ヤトイヌシ</t>
    </rPh>
    <phoneticPr fontId="2"/>
  </si>
  <si>
    <t>b雇主の帰属社会負担</t>
    <rPh sb="1" eb="3">
      <t>ヤトイヌシ</t>
    </rPh>
    <phoneticPr fontId="2"/>
  </si>
  <si>
    <t>法人企業</t>
    <phoneticPr fontId="5"/>
  </si>
  <si>
    <t>（非農林水・非金融）</t>
    <phoneticPr fontId="4"/>
  </si>
  <si>
    <t>１　雇用者報酬</t>
    <phoneticPr fontId="4"/>
  </si>
  <si>
    <t>２ 財産所得（非企業部門）</t>
    <phoneticPr fontId="4"/>
  </si>
  <si>
    <t>人口</t>
    <phoneticPr fontId="4"/>
  </si>
  <si>
    <t>（１）賃金・俸給</t>
    <phoneticPr fontId="2"/>
  </si>
  <si>
    <t>（２）雇主の社会負担</t>
    <phoneticPr fontId="5"/>
  </si>
  <si>
    <t>（１）一般政府</t>
    <phoneticPr fontId="4"/>
  </si>
  <si>
    <t>（２）家　計</t>
    <phoneticPr fontId="4"/>
  </si>
  <si>
    <t>　（３）個人企業</t>
    <phoneticPr fontId="4"/>
  </si>
  <si>
    <t>あさぎり町</t>
    <rPh sb="4" eb="5">
      <t>チョウ</t>
    </rPh>
    <phoneticPr fontId="2"/>
  </si>
  <si>
    <t>上天草市</t>
    <rPh sb="0" eb="1">
      <t>カミ</t>
    </rPh>
    <rPh sb="1" eb="3">
      <t>アマクサ</t>
    </rPh>
    <rPh sb="3" eb="4">
      <t>シ</t>
    </rPh>
    <phoneticPr fontId="2"/>
  </si>
  <si>
    <t>宇城市</t>
    <rPh sb="0" eb="3">
      <t>ウキシ</t>
    </rPh>
    <phoneticPr fontId="2"/>
  </si>
  <si>
    <t>美里町</t>
    <rPh sb="0" eb="3">
      <t>ミサトマチ</t>
    </rPh>
    <phoneticPr fontId="2"/>
  </si>
  <si>
    <t>和水町</t>
    <rPh sb="0" eb="3">
      <t>ナゴミマチ</t>
    </rPh>
    <phoneticPr fontId="2"/>
  </si>
  <si>
    <t>合志市</t>
    <rPh sb="0" eb="3">
      <t>コウシシ</t>
    </rPh>
    <phoneticPr fontId="2"/>
  </si>
  <si>
    <t>阿蘇市</t>
    <rPh sb="0" eb="3">
      <t>アソシ</t>
    </rPh>
    <phoneticPr fontId="2"/>
  </si>
  <si>
    <t>山都町</t>
    <rPh sb="0" eb="3">
      <t>ヤマトチョウ</t>
    </rPh>
    <phoneticPr fontId="2"/>
  </si>
  <si>
    <t>南阿蘇村</t>
    <rPh sb="0" eb="4">
      <t>ミナミアソムラ</t>
    </rPh>
    <phoneticPr fontId="2"/>
  </si>
  <si>
    <t>氷川町</t>
    <rPh sb="0" eb="3">
      <t>ヒカワチョウ</t>
    </rPh>
    <phoneticPr fontId="2"/>
  </si>
  <si>
    <t>芦北町</t>
    <rPh sb="0" eb="3">
      <t>アシキタマチ</t>
    </rPh>
    <phoneticPr fontId="2"/>
  </si>
  <si>
    <t>天草市</t>
    <rPh sb="0" eb="3">
      <t>アマクサシ</t>
    </rPh>
    <phoneticPr fontId="2"/>
  </si>
  <si>
    <t>鉱工業</t>
    <rPh sb="0" eb="3">
      <t>コウコウギョウ</t>
    </rPh>
    <phoneticPr fontId="2"/>
  </si>
  <si>
    <t>関税等</t>
    <rPh sb="0" eb="2">
      <t>カンゼイ</t>
    </rPh>
    <rPh sb="2" eb="3">
      <t>トウ</t>
    </rPh>
    <phoneticPr fontId="2"/>
  </si>
  <si>
    <t>※2</t>
    <phoneticPr fontId="2"/>
  </si>
  <si>
    <t>※3</t>
    <phoneticPr fontId="2"/>
  </si>
  <si>
    <t>(控除）消費税</t>
    <rPh sb="1" eb="3">
      <t>コウジョ</t>
    </rPh>
    <rPh sb="4" eb="7">
      <t>ショウヒゼイ</t>
    </rPh>
    <phoneticPr fontId="2"/>
  </si>
  <si>
    <t>注）統計表中、表頭の「※2関税等」は「輸入品に課される税・関税」であり、「※3（控除）消費税」は「（控除）総資本形成に係る消費税」である。</t>
    <rPh sb="0" eb="1">
      <t>チュウ</t>
    </rPh>
    <rPh sb="2" eb="5">
      <t>トウケイヒョウ</t>
    </rPh>
    <rPh sb="5" eb="6">
      <t>チュウ</t>
    </rPh>
    <rPh sb="7" eb="9">
      <t>ヒョウトウ</t>
    </rPh>
    <rPh sb="13" eb="15">
      <t>カンゼイ</t>
    </rPh>
    <rPh sb="15" eb="16">
      <t>トウ</t>
    </rPh>
    <rPh sb="19" eb="22">
      <t>ユニュウヒン</t>
    </rPh>
    <rPh sb="23" eb="24">
      <t>カ</t>
    </rPh>
    <rPh sb="27" eb="28">
      <t>ゼイ</t>
    </rPh>
    <rPh sb="29" eb="31">
      <t>カンゼイ</t>
    </rPh>
    <rPh sb="40" eb="42">
      <t>コウジョ</t>
    </rPh>
    <rPh sb="43" eb="46">
      <t>ショウヒゼイ</t>
    </rPh>
    <rPh sb="50" eb="52">
      <t>コウジョ</t>
    </rPh>
    <rPh sb="53" eb="56">
      <t>ソウシホン</t>
    </rPh>
    <rPh sb="56" eb="58">
      <t>ケイセイ</t>
    </rPh>
    <rPh sb="59" eb="60">
      <t>カカ</t>
    </rPh>
    <rPh sb="61" eb="64">
      <t>ショウヒゼイ</t>
    </rPh>
    <phoneticPr fontId="2"/>
  </si>
  <si>
    <t>（参考）税額調整前</t>
    <rPh sb="4" eb="6">
      <t>ゼイガク</t>
    </rPh>
    <rPh sb="6" eb="8">
      <t>チョウセイ</t>
    </rPh>
    <phoneticPr fontId="2"/>
  </si>
  <si>
    <t>注）統計表中、※1の「水産業」計数は秘匿情報となるため、「林業」に合算して計上している。　なお、市町村計は、合算前の計数であり、本表の計数とは一致しない。</t>
    <rPh sb="0" eb="1">
      <t>チュウ</t>
    </rPh>
    <rPh sb="2" eb="5">
      <t>トウケイヒョウ</t>
    </rPh>
    <rPh sb="5" eb="6">
      <t>チュウ</t>
    </rPh>
    <rPh sb="11" eb="14">
      <t>スイサンギョウ</t>
    </rPh>
    <rPh sb="15" eb="17">
      <t>ケイスウ</t>
    </rPh>
    <rPh sb="18" eb="20">
      <t>ヒトク</t>
    </rPh>
    <rPh sb="20" eb="22">
      <t>ジョウホウ</t>
    </rPh>
    <rPh sb="29" eb="31">
      <t>リンギョウ</t>
    </rPh>
    <rPh sb="33" eb="35">
      <t>ガッサン</t>
    </rPh>
    <rPh sb="37" eb="39">
      <t>ケイジョウ</t>
    </rPh>
    <rPh sb="48" eb="51">
      <t>シチョウソン</t>
    </rPh>
    <rPh sb="51" eb="52">
      <t>ケイ</t>
    </rPh>
    <rPh sb="54" eb="56">
      <t>ガッサン</t>
    </rPh>
    <rPh sb="56" eb="57">
      <t>マエ</t>
    </rPh>
    <rPh sb="58" eb="59">
      <t>ケイ</t>
    </rPh>
    <rPh sb="59" eb="60">
      <t>スウ</t>
    </rPh>
    <rPh sb="64" eb="65">
      <t>ホン</t>
    </rPh>
    <rPh sb="65" eb="66">
      <t>ヒョウ</t>
    </rPh>
    <rPh sb="67" eb="69">
      <t>ケイスウ</t>
    </rPh>
    <rPh sb="71" eb="73">
      <t>イッチ</t>
    </rPh>
    <phoneticPr fontId="2"/>
  </si>
  <si>
    <t>※１</t>
  </si>
  <si>
    <t>※１</t>
    <phoneticPr fontId="2"/>
  </si>
  <si>
    <t>建設業</t>
    <rPh sb="0" eb="3">
      <t>ケンセツギョウ</t>
    </rPh>
    <phoneticPr fontId="2"/>
  </si>
  <si>
    <t>電・ガ・水・廃</t>
    <rPh sb="6" eb="7">
      <t>ハイ</t>
    </rPh>
    <phoneticPr fontId="2"/>
  </si>
  <si>
    <t>卸売・小売業</t>
    <phoneticPr fontId="2"/>
  </si>
  <si>
    <t>運輸・郵便業</t>
    <rPh sb="0" eb="2">
      <t>ウンユ</t>
    </rPh>
    <rPh sb="3" eb="5">
      <t>ユウビン</t>
    </rPh>
    <rPh sb="5" eb="6">
      <t>ギョウ</t>
    </rPh>
    <phoneticPr fontId="2"/>
  </si>
  <si>
    <t>宿泊・飲食サービス業</t>
    <rPh sb="0" eb="2">
      <t>シュクハク</t>
    </rPh>
    <rPh sb="3" eb="5">
      <t>インショク</t>
    </rPh>
    <rPh sb="9" eb="10">
      <t>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</si>
  <si>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</si>
  <si>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金融・保険業</t>
    <rPh sb="0" eb="2">
      <t>キンユウ</t>
    </rPh>
    <rPh sb="3" eb="6">
      <t>ホケンギョウ</t>
    </rPh>
    <phoneticPr fontId="2"/>
  </si>
  <si>
    <t>不動産業</t>
    <rPh sb="0" eb="3">
      <t>フドウサン</t>
    </rPh>
    <rPh sb="3" eb="4">
      <t>ギョウ</t>
    </rPh>
    <phoneticPr fontId="2"/>
  </si>
  <si>
    <t>専門、業務支援サ</t>
    <rPh sb="0" eb="2">
      <t>センモン</t>
    </rPh>
    <rPh sb="3" eb="5">
      <t>ギョウム</t>
    </rPh>
    <rPh sb="5" eb="7">
      <t>シエン</t>
    </rPh>
    <phoneticPr fontId="2"/>
  </si>
  <si>
    <t>公務</t>
    <rPh sb="0" eb="2">
      <t>コウム</t>
    </rPh>
    <phoneticPr fontId="2"/>
  </si>
  <si>
    <t>教育</t>
    <rPh sb="0" eb="2">
      <t>キョウイク</t>
    </rPh>
    <phoneticPr fontId="2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</si>
  <si>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2"/>
  </si>
  <si>
    <t>その他のサービス</t>
    <rPh sb="2" eb="3">
      <t>タ</t>
    </rPh>
    <phoneticPr fontId="2"/>
  </si>
  <si>
    <t>③その他の投資</t>
    <rPh sb="3" eb="4">
      <t>タ</t>
    </rPh>
    <rPh sb="5" eb="7">
      <t>トウシ</t>
    </rPh>
    <phoneticPr fontId="4"/>
  </si>
  <si>
    <t>所得（受取）</t>
    <rPh sb="3" eb="5">
      <t>ウケトリ</t>
    </rPh>
    <phoneticPr fontId="2"/>
  </si>
  <si>
    <t>３ 企業所得（法人企業の第１次所得バランス）</t>
    <rPh sb="12" eb="13">
      <t>ダイ</t>
    </rPh>
    <rPh sb="14" eb="15">
      <t>ジ</t>
    </rPh>
    <rPh sb="15" eb="17">
      <t>ショトク</t>
    </rPh>
    <phoneticPr fontId="4"/>
  </si>
  <si>
    <t>城南町</t>
    <rPh sb="0" eb="3">
      <t>ジョウナンマチ</t>
    </rPh>
    <phoneticPr fontId="2"/>
  </si>
  <si>
    <t>富合町</t>
    <rPh sb="0" eb="3">
      <t>トミアイマチ</t>
    </rPh>
    <phoneticPr fontId="2"/>
  </si>
  <si>
    <t>植木町</t>
    <rPh sb="0" eb="3">
      <t>ウエキマチ</t>
    </rPh>
    <phoneticPr fontId="2"/>
  </si>
  <si>
    <t>第１次産業</t>
    <rPh sb="0" eb="3">
      <t>ダイ１ジ</t>
    </rPh>
    <rPh sb="3" eb="5">
      <t>サンギョウ</t>
    </rPh>
    <phoneticPr fontId="3"/>
  </si>
  <si>
    <t>第２次産業</t>
    <rPh sb="0" eb="3">
      <t>ダイ１ジ</t>
    </rPh>
    <rPh sb="3" eb="5">
      <t>サンギョウ</t>
    </rPh>
    <phoneticPr fontId="3"/>
  </si>
  <si>
    <t>第３次産業</t>
    <rPh sb="0" eb="3">
      <t>ダイ１ジ</t>
    </rPh>
    <rPh sb="3" eb="5">
      <t>サンギョウ</t>
    </rPh>
    <phoneticPr fontId="3"/>
  </si>
  <si>
    <t>（単位：％）</t>
    <phoneticPr fontId="2"/>
  </si>
  <si>
    <t>市町村民所得（2008SNA）</t>
    <rPh sb="0" eb="2">
      <t>シチョウ</t>
    </rPh>
    <rPh sb="2" eb="4">
      <t>ソンミン</t>
    </rPh>
    <rPh sb="4" eb="6">
      <t>ショトク</t>
    </rPh>
    <phoneticPr fontId="2"/>
  </si>
  <si>
    <r>
      <t>a</t>
    </r>
    <r>
      <rPr>
        <sz val="10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雇主の現実社会負担</t>
    </r>
    <rPh sb="2" eb="4">
      <t>ヤトイヌシ</t>
    </rPh>
    <phoneticPr fontId="2"/>
  </si>
  <si>
    <r>
      <t>b</t>
    </r>
    <r>
      <rPr>
        <sz val="10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雇主の帰属社会負担</t>
    </r>
    <rPh sb="2" eb="4">
      <t>ヤトイヌシ</t>
    </rPh>
    <phoneticPr fontId="2"/>
  </si>
  <si>
    <t>市町村内総生産（2008SNA）</t>
    <rPh sb="0" eb="3">
      <t>シチョウソン</t>
    </rPh>
    <rPh sb="3" eb="4">
      <t>ナイ</t>
    </rPh>
    <rPh sb="4" eb="7">
      <t>ソウセイサン</t>
    </rPh>
    <phoneticPr fontId="2"/>
  </si>
  <si>
    <t>平成18年度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</si>
</sst>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[Red]&quot;▲&quot;#,##0"/>
    <numFmt numFmtId="177" formatCode="#,##0;[Black]&quot;▲&quot;#,##0"/>
    <numFmt numFmtId="178" formatCode="#,##0.0;[Black]&quot;▲&quot;#,##0.0"/>
    <numFmt numFmtId="179" formatCode="0.0;&quot;▲ &quot;0.0"/>
    <numFmt numFmtId="180" formatCode="&quot;平成&quot;0&quot;年度&quot;"/>
    <numFmt numFmtId="181" formatCode="#,##0.0_ "/>
  </numFmts>
  <fonts count="9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Osaka"/>
      <family val="3"/>
      <charset val="128"/>
    </font>
    <font>
      <sz val="9"/>
      <name val="Osaka"/>
      <family val="3"/>
      <charset val="128"/>
    </font>
    <font>
      <sz val="6"/>
      <name val="ＭＳ Ｐゴシック"/>
      <family val="3"/>
      <charset val="128"/>
    </font>
    <font>
      <sz val="14"/>
      <color indexed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176" fontId="3" fillId="2" borderId="0"/>
  </cellStyleXfs>
  <cellXfs count="198">
    <xf numFmtId="0" fontId="0" fillId="0" borderId="0" xfId="0"/>
    <xf numFmtId="177" fontId="1" fillId="0" borderId="0" xfId="2" applyNumberFormat="1" applyFont="1" applyFill="1" applyBorder="1" applyAlignment="1">
      <alignment vertical="center"/>
    </xf>
    <xf numFmtId="177" fontId="1" fillId="0" borderId="0" xfId="2" applyNumberFormat="1" applyFont="1" applyFill="1" applyAlignment="1">
      <alignment horizontal="center" vertical="center"/>
    </xf>
    <xf numFmtId="177" fontId="1" fillId="0" borderId="0" xfId="2" applyNumberFormat="1" applyFont="1" applyFill="1" applyBorder="1" applyAlignment="1">
      <alignment horizontal="right" vertical="center"/>
    </xf>
    <xf numFmtId="177" fontId="1" fillId="0" borderId="0" xfId="2" applyNumberFormat="1" applyFont="1" applyFill="1" applyBorder="1" applyAlignment="1">
      <alignment horizontal="center" vertical="center"/>
    </xf>
    <xf numFmtId="0" fontId="1" fillId="0" borderId="0" xfId="0" applyFont="1"/>
    <xf numFmtId="177" fontId="1" fillId="0" borderId="1" xfId="2" applyNumberFormat="1" applyFont="1" applyFill="1" applyBorder="1" applyAlignment="1">
      <alignment vertical="center"/>
    </xf>
    <xf numFmtId="178" fontId="1" fillId="0" borderId="0" xfId="2" applyNumberFormat="1" applyFont="1" applyFill="1" applyBorder="1" applyAlignment="1">
      <alignment vertical="center"/>
    </xf>
    <xf numFmtId="178" fontId="1" fillId="0" borderId="1" xfId="2" applyNumberFormat="1" applyFont="1" applyFill="1" applyBorder="1" applyAlignment="1">
      <alignment vertical="center"/>
    </xf>
    <xf numFmtId="177" fontId="1" fillId="0" borderId="2" xfId="2" applyNumberFormat="1" applyFont="1" applyFill="1" applyBorder="1" applyAlignment="1">
      <alignment vertical="center"/>
    </xf>
    <xf numFmtId="177" fontId="1" fillId="0" borderId="3" xfId="2" applyNumberFormat="1" applyFont="1" applyFill="1" applyBorder="1" applyAlignment="1">
      <alignment vertical="center"/>
    </xf>
    <xf numFmtId="178" fontId="1" fillId="0" borderId="2" xfId="2" applyNumberFormat="1" applyFont="1" applyFill="1" applyBorder="1" applyAlignment="1">
      <alignment vertical="center"/>
    </xf>
    <xf numFmtId="178" fontId="1" fillId="0" borderId="3" xfId="2" applyNumberFormat="1" applyFont="1" applyFill="1" applyBorder="1" applyAlignment="1">
      <alignment vertical="center"/>
    </xf>
    <xf numFmtId="177" fontId="1" fillId="0" borderId="4" xfId="2" applyNumberFormat="1" applyFont="1" applyFill="1" applyBorder="1" applyAlignment="1">
      <alignment vertical="center"/>
    </xf>
    <xf numFmtId="177" fontId="1" fillId="0" borderId="5" xfId="2" applyNumberFormat="1" applyFont="1" applyFill="1" applyBorder="1" applyAlignment="1">
      <alignment vertical="center"/>
    </xf>
    <xf numFmtId="178" fontId="1" fillId="0" borderId="4" xfId="2" applyNumberFormat="1" applyFont="1" applyFill="1" applyBorder="1" applyAlignment="1">
      <alignment vertical="center"/>
    </xf>
    <xf numFmtId="178" fontId="1" fillId="0" borderId="5" xfId="2" applyNumberFormat="1" applyFont="1" applyFill="1" applyBorder="1" applyAlignment="1">
      <alignment vertical="center"/>
    </xf>
    <xf numFmtId="177" fontId="1" fillId="0" borderId="6" xfId="2" applyNumberFormat="1" applyFont="1" applyFill="1" applyBorder="1" applyAlignment="1">
      <alignment vertical="center"/>
    </xf>
    <xf numFmtId="178" fontId="1" fillId="0" borderId="6" xfId="2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/>
    <xf numFmtId="177" fontId="1" fillId="0" borderId="7" xfId="2" applyNumberFormat="1" applyFont="1" applyFill="1" applyBorder="1" applyAlignment="1">
      <alignment vertical="center"/>
    </xf>
    <xf numFmtId="177" fontId="1" fillId="0" borderId="8" xfId="2" applyNumberFormat="1" applyFont="1" applyFill="1" applyBorder="1" applyAlignment="1">
      <alignment vertical="center"/>
    </xf>
    <xf numFmtId="177" fontId="1" fillId="0" borderId="9" xfId="2" applyNumberFormat="1" applyFont="1" applyFill="1" applyBorder="1" applyAlignment="1">
      <alignment vertical="center"/>
    </xf>
    <xf numFmtId="177" fontId="1" fillId="0" borderId="10" xfId="2" applyNumberFormat="1" applyFont="1" applyFill="1" applyBorder="1" applyAlignment="1">
      <alignment vertical="center"/>
    </xf>
    <xf numFmtId="180" fontId="1" fillId="0" borderId="0" xfId="2" applyNumberFormat="1" applyFont="1" applyFill="1" applyBorder="1" applyAlignment="1">
      <alignment vertical="center"/>
    </xf>
    <xf numFmtId="180" fontId="1" fillId="0" borderId="0" xfId="2" applyNumberFormat="1" applyFont="1" applyFill="1" applyBorder="1" applyAlignment="1">
      <alignment horizontal="right" vertical="center"/>
    </xf>
    <xf numFmtId="178" fontId="1" fillId="0" borderId="0" xfId="2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177" fontId="1" fillId="0" borderId="0" xfId="2" applyNumberFormat="1" applyFont="1" applyFill="1" applyBorder="1" applyAlignment="1">
      <alignment horizontal="left" vertical="center"/>
    </xf>
    <xf numFmtId="178" fontId="1" fillId="0" borderId="7" xfId="2" applyNumberFormat="1" applyFont="1" applyFill="1" applyBorder="1" applyAlignment="1">
      <alignment vertical="center"/>
    </xf>
    <xf numFmtId="178" fontId="1" fillId="3" borderId="0" xfId="2" applyNumberFormat="1" applyFont="1" applyFill="1" applyBorder="1" applyAlignment="1">
      <alignment vertical="center"/>
    </xf>
    <xf numFmtId="178" fontId="1" fillId="3" borderId="8" xfId="2" applyNumberFormat="1" applyFont="1" applyFill="1" applyBorder="1" applyAlignment="1">
      <alignment vertical="center"/>
    </xf>
    <xf numFmtId="178" fontId="1" fillId="3" borderId="2" xfId="2" applyNumberFormat="1" applyFont="1" applyFill="1" applyBorder="1" applyAlignment="1">
      <alignment vertical="center"/>
    </xf>
    <xf numFmtId="177" fontId="1" fillId="0" borderId="11" xfId="2" applyNumberFormat="1" applyFont="1" applyFill="1" applyBorder="1" applyAlignment="1">
      <alignment vertical="center"/>
    </xf>
    <xf numFmtId="178" fontId="1" fillId="3" borderId="6" xfId="2" applyNumberFormat="1" applyFont="1" applyFill="1" applyBorder="1" applyAlignment="1">
      <alignment vertical="center"/>
    </xf>
    <xf numFmtId="178" fontId="1" fillId="0" borderId="11" xfId="2" applyNumberFormat="1" applyFont="1" applyFill="1" applyBorder="1" applyAlignment="1">
      <alignment vertical="center"/>
    </xf>
    <xf numFmtId="178" fontId="1" fillId="3" borderId="4" xfId="2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2" applyNumberFormat="1" applyFont="1" applyFill="1" applyBorder="1" applyAlignment="1">
      <alignment horizontal="right" vertical="center"/>
    </xf>
    <xf numFmtId="178" fontId="1" fillId="0" borderId="9" xfId="2" applyNumberFormat="1" applyFont="1" applyFill="1" applyBorder="1" applyAlignment="1">
      <alignment vertical="center"/>
    </xf>
    <xf numFmtId="0" fontId="1" fillId="0" borderId="9" xfId="0" applyFont="1" applyBorder="1" applyAlignment="1">
      <alignment vertical="center"/>
    </xf>
    <xf numFmtId="177" fontId="1" fillId="0" borderId="12" xfId="2" applyNumberFormat="1" applyFont="1" applyFill="1" applyBorder="1" applyAlignment="1">
      <alignment vertical="center"/>
    </xf>
    <xf numFmtId="177" fontId="1" fillId="0" borderId="13" xfId="2" applyNumberFormat="1" applyFont="1" applyFill="1" applyBorder="1" applyAlignment="1">
      <alignment vertical="center"/>
    </xf>
    <xf numFmtId="178" fontId="1" fillId="0" borderId="12" xfId="2" applyNumberFormat="1" applyFont="1" applyFill="1" applyBorder="1" applyAlignment="1">
      <alignment vertical="center"/>
    </xf>
    <xf numFmtId="178" fontId="1" fillId="0" borderId="13" xfId="2" applyNumberFormat="1" applyFont="1" applyFill="1" applyBorder="1" applyAlignment="1">
      <alignment vertical="center"/>
    </xf>
    <xf numFmtId="178" fontId="1" fillId="3" borderId="12" xfId="2" applyNumberFormat="1" applyFont="1" applyFill="1" applyBorder="1" applyAlignment="1">
      <alignment vertical="center"/>
    </xf>
    <xf numFmtId="177" fontId="1" fillId="4" borderId="14" xfId="2" applyNumberFormat="1" applyFont="1" applyFill="1" applyBorder="1" applyAlignment="1">
      <alignment vertical="center"/>
    </xf>
    <xf numFmtId="177" fontId="1" fillId="4" borderId="15" xfId="2" applyNumberFormat="1" applyFont="1" applyFill="1" applyBorder="1" applyAlignment="1">
      <alignment horizontal="center" vertical="center"/>
    </xf>
    <xf numFmtId="177" fontId="1" fillId="4" borderId="16" xfId="2" applyNumberFormat="1" applyFont="1" applyFill="1" applyBorder="1" applyAlignment="1">
      <alignment vertical="center"/>
    </xf>
    <xf numFmtId="177" fontId="1" fillId="4" borderId="17" xfId="2" applyNumberFormat="1" applyFont="1" applyFill="1" applyBorder="1" applyAlignment="1">
      <alignment vertical="center"/>
    </xf>
    <xf numFmtId="177" fontId="1" fillId="4" borderId="18" xfId="2" applyNumberFormat="1" applyFont="1" applyFill="1" applyBorder="1" applyAlignment="1">
      <alignment vertical="center"/>
    </xf>
    <xf numFmtId="177" fontId="1" fillId="4" borderId="15" xfId="2" applyNumberFormat="1" applyFont="1" applyFill="1" applyBorder="1" applyAlignment="1">
      <alignment vertical="center"/>
    </xf>
    <xf numFmtId="177" fontId="1" fillId="4" borderId="8" xfId="2" applyNumberFormat="1" applyFont="1" applyFill="1" applyBorder="1" applyAlignment="1">
      <alignment horizontal="center" vertical="center"/>
    </xf>
    <xf numFmtId="177" fontId="1" fillId="4" borderId="8" xfId="2" applyNumberFormat="1" applyFont="1" applyFill="1" applyBorder="1" applyAlignment="1">
      <alignment vertical="center"/>
    </xf>
    <xf numFmtId="177" fontId="1" fillId="4" borderId="7" xfId="2" applyNumberFormat="1" applyFont="1" applyFill="1" applyBorder="1" applyAlignment="1">
      <alignment vertical="center"/>
    </xf>
    <xf numFmtId="177" fontId="1" fillId="4" borderId="4" xfId="2" applyNumberFormat="1" applyFont="1" applyFill="1" applyBorder="1" applyAlignment="1">
      <alignment horizontal="center" vertical="center"/>
    </xf>
    <xf numFmtId="177" fontId="1" fillId="4" borderId="16" xfId="2" applyNumberFormat="1" applyFont="1" applyFill="1" applyBorder="1" applyAlignment="1">
      <alignment horizontal="center" vertical="center"/>
    </xf>
    <xf numFmtId="177" fontId="1" fillId="4" borderId="19" xfId="2" applyNumberFormat="1" applyFont="1" applyFill="1" applyBorder="1" applyAlignment="1">
      <alignment horizontal="center" vertical="center"/>
    </xf>
    <xf numFmtId="177" fontId="1" fillId="4" borderId="20" xfId="2" applyNumberFormat="1" applyFont="1" applyFill="1" applyBorder="1" applyAlignment="1">
      <alignment vertical="center"/>
    </xf>
    <xf numFmtId="177" fontId="1" fillId="4" borderId="21" xfId="2" applyNumberFormat="1" applyFont="1" applyFill="1" applyBorder="1" applyAlignment="1">
      <alignment vertical="center"/>
    </xf>
    <xf numFmtId="177" fontId="1" fillId="4" borderId="9" xfId="2" applyNumberFormat="1" applyFont="1" applyFill="1" applyBorder="1" applyAlignment="1">
      <alignment vertical="center"/>
    </xf>
    <xf numFmtId="177" fontId="1" fillId="4" borderId="19" xfId="2" applyNumberFormat="1" applyFont="1" applyFill="1" applyBorder="1" applyAlignment="1">
      <alignment vertical="center"/>
    </xf>
    <xf numFmtId="177" fontId="1" fillId="4" borderId="0" xfId="2" applyNumberFormat="1" applyFont="1" applyFill="1" applyBorder="1" applyAlignment="1">
      <alignment vertical="center"/>
    </xf>
    <xf numFmtId="177" fontId="1" fillId="4" borderId="9" xfId="2" applyNumberFormat="1" applyFont="1" applyFill="1" applyBorder="1" applyAlignment="1">
      <alignment horizontal="left" vertical="center"/>
    </xf>
    <xf numFmtId="177" fontId="1" fillId="4" borderId="16" xfId="2" applyNumberFormat="1" applyFont="1" applyFill="1" applyBorder="1" applyAlignment="1">
      <alignment horizontal="left" vertical="center"/>
    </xf>
    <xf numFmtId="177" fontId="1" fillId="4" borderId="0" xfId="2" applyNumberFormat="1" applyFont="1" applyFill="1" applyBorder="1" applyAlignment="1">
      <alignment horizontal="left" vertical="center"/>
    </xf>
    <xf numFmtId="177" fontId="1" fillId="4" borderId="1" xfId="2" applyNumberFormat="1" applyFont="1" applyFill="1" applyBorder="1" applyAlignment="1">
      <alignment horizontal="left" vertical="center"/>
    </xf>
    <xf numFmtId="177" fontId="1" fillId="4" borderId="4" xfId="2" applyNumberFormat="1" applyFont="1" applyFill="1" applyBorder="1" applyAlignment="1">
      <alignment horizontal="left" vertical="center"/>
    </xf>
    <xf numFmtId="177" fontId="1" fillId="4" borderId="5" xfId="2" applyNumberFormat="1" applyFont="1" applyFill="1" applyBorder="1" applyAlignment="1">
      <alignment horizontal="left" vertical="center"/>
    </xf>
    <xf numFmtId="177" fontId="1" fillId="4" borderId="22" xfId="2" applyNumberFormat="1" applyFont="1" applyFill="1" applyBorder="1" applyAlignment="1">
      <alignment vertical="center"/>
    </xf>
    <xf numFmtId="177" fontId="1" fillId="4" borderId="22" xfId="2" applyNumberFormat="1" applyFont="1" applyFill="1" applyBorder="1" applyAlignment="1">
      <alignment horizontal="center" vertical="center"/>
    </xf>
    <xf numFmtId="177" fontId="1" fillId="4" borderId="23" xfId="2" applyNumberFormat="1" applyFont="1" applyFill="1" applyBorder="1" applyAlignment="1">
      <alignment horizontal="center" vertical="center" shrinkToFit="1"/>
    </xf>
    <xf numFmtId="177" fontId="1" fillId="4" borderId="23" xfId="2" applyNumberFormat="1" applyFont="1" applyFill="1" applyBorder="1" applyAlignment="1">
      <alignment horizontal="center" vertical="center"/>
    </xf>
    <xf numFmtId="177" fontId="1" fillId="4" borderId="8" xfId="2" applyNumberFormat="1" applyFont="1" applyFill="1" applyBorder="1" applyAlignment="1">
      <alignment horizontal="left" vertical="center"/>
    </xf>
    <xf numFmtId="177" fontId="1" fillId="4" borderId="7" xfId="2" applyNumberFormat="1" applyFont="1" applyFill="1" applyBorder="1" applyAlignment="1">
      <alignment horizontal="left" vertical="center"/>
    </xf>
    <xf numFmtId="177" fontId="1" fillId="4" borderId="14" xfId="2" applyNumberFormat="1" applyFont="1" applyFill="1" applyBorder="1" applyAlignment="1">
      <alignment horizontal="left" vertical="center" shrinkToFit="1"/>
    </xf>
    <xf numFmtId="177" fontId="1" fillId="4" borderId="14" xfId="2" applyNumberFormat="1" applyFont="1" applyFill="1" applyBorder="1" applyAlignment="1">
      <alignment horizontal="center" vertical="center" shrinkToFit="1"/>
    </xf>
    <xf numFmtId="177" fontId="1" fillId="4" borderId="14" xfId="2" applyNumberFormat="1" applyFont="1" applyFill="1" applyBorder="1" applyAlignment="1">
      <alignment horizontal="center" vertical="center"/>
    </xf>
    <xf numFmtId="177" fontId="6" fillId="4" borderId="15" xfId="2" applyNumberFormat="1" applyFont="1" applyFill="1" applyBorder="1" applyAlignment="1">
      <alignment vertical="center" shrinkToFit="1"/>
    </xf>
    <xf numFmtId="177" fontId="1" fillId="4" borderId="16" xfId="2" applyNumberFormat="1" applyFont="1" applyFill="1" applyBorder="1" applyAlignment="1">
      <alignment horizontal="center" vertical="center" shrinkToFit="1"/>
    </xf>
    <xf numFmtId="177" fontId="1" fillId="4" borderId="14" xfId="2" applyNumberFormat="1" applyFont="1" applyFill="1" applyBorder="1" applyAlignment="1">
      <alignment vertical="center" shrinkToFit="1"/>
    </xf>
    <xf numFmtId="177" fontId="1" fillId="4" borderId="15" xfId="2" applyNumberFormat="1" applyFont="1" applyFill="1" applyBorder="1" applyAlignment="1">
      <alignment horizontal="center" vertical="center" shrinkToFit="1"/>
    </xf>
    <xf numFmtId="177" fontId="7" fillId="4" borderId="24" xfId="2" applyNumberFormat="1" applyFont="1" applyFill="1" applyBorder="1" applyAlignment="1">
      <alignment horizontal="center" vertical="center"/>
    </xf>
    <xf numFmtId="177" fontId="7" fillId="4" borderId="25" xfId="2" applyNumberFormat="1" applyFont="1" applyFill="1" applyBorder="1" applyAlignment="1">
      <alignment horizontal="center" vertical="center" wrapText="1"/>
    </xf>
    <xf numFmtId="177" fontId="7" fillId="4" borderId="26" xfId="2" applyNumberFormat="1" applyFont="1" applyFill="1" applyBorder="1" applyAlignment="1">
      <alignment horizontal="center" vertical="center" wrapText="1"/>
    </xf>
    <xf numFmtId="177" fontId="1" fillId="4" borderId="19" xfId="2" applyNumberFormat="1" applyFont="1" applyFill="1" applyBorder="1" applyAlignment="1">
      <alignment horizontal="left" vertical="center"/>
    </xf>
    <xf numFmtId="177" fontId="1" fillId="4" borderId="4" xfId="2" applyNumberFormat="1" applyFont="1" applyFill="1" applyBorder="1" applyAlignment="1">
      <alignment vertical="center"/>
    </xf>
    <xf numFmtId="178" fontId="1" fillId="0" borderId="8" xfId="2" applyNumberFormat="1" applyFont="1" applyFill="1" applyBorder="1" applyAlignment="1">
      <alignment vertical="center"/>
    </xf>
    <xf numFmtId="177" fontId="1" fillId="0" borderId="0" xfId="0" applyNumberFormat="1" applyFont="1"/>
    <xf numFmtId="38" fontId="1" fillId="0" borderId="0" xfId="1" applyFont="1"/>
    <xf numFmtId="38" fontId="1" fillId="0" borderId="0" xfId="1" applyFont="1" applyFill="1"/>
    <xf numFmtId="38" fontId="1" fillId="0" borderId="0" xfId="1" applyFont="1" applyFill="1" applyBorder="1"/>
    <xf numFmtId="38" fontId="1" fillId="0" borderId="0" xfId="1" applyFont="1" applyBorder="1"/>
    <xf numFmtId="177" fontId="7" fillId="4" borderId="4" xfId="2" applyNumberFormat="1" applyFont="1" applyFill="1" applyBorder="1" applyAlignment="1">
      <alignment horizontal="center" vertical="center"/>
    </xf>
    <xf numFmtId="177" fontId="7" fillId="4" borderId="4" xfId="2" applyNumberFormat="1" applyFont="1" applyFill="1" applyBorder="1" applyAlignment="1">
      <alignment horizontal="center" vertical="center" shrinkToFit="1"/>
    </xf>
    <xf numFmtId="177" fontId="7" fillId="4" borderId="27" xfId="2" applyNumberFormat="1" applyFont="1" applyFill="1" applyBorder="1" applyAlignment="1">
      <alignment horizontal="center" vertical="center" shrinkToFit="1"/>
    </xf>
    <xf numFmtId="177" fontId="7" fillId="4" borderId="27" xfId="2" applyNumberFormat="1" applyFont="1" applyFill="1" applyBorder="1" applyAlignment="1">
      <alignment horizontal="center" vertical="center"/>
    </xf>
    <xf numFmtId="177" fontId="7" fillId="0" borderId="0" xfId="2" applyNumberFormat="1" applyFont="1" applyFill="1" applyBorder="1" applyAlignment="1">
      <alignment vertical="center"/>
    </xf>
    <xf numFmtId="177" fontId="7" fillId="0" borderId="19" xfId="2" applyNumberFormat="1" applyFont="1" applyFill="1" applyBorder="1" applyAlignment="1">
      <alignment vertical="center"/>
    </xf>
    <xf numFmtId="177" fontId="7" fillId="0" borderId="1" xfId="2" applyNumberFormat="1" applyFont="1" applyFill="1" applyBorder="1" applyAlignment="1">
      <alignment vertical="center"/>
    </xf>
    <xf numFmtId="177" fontId="7" fillId="0" borderId="9" xfId="2" applyNumberFormat="1" applyFont="1" applyFill="1" applyBorder="1" applyAlignment="1">
      <alignment vertical="center"/>
    </xf>
    <xf numFmtId="0" fontId="7" fillId="0" borderId="0" xfId="2" applyNumberFormat="1" applyFont="1" applyFill="1" applyBorder="1" applyAlignment="1">
      <alignment horizontal="right" vertical="center"/>
    </xf>
    <xf numFmtId="177" fontId="7" fillId="0" borderId="0" xfId="2" applyNumberFormat="1" applyFont="1" applyFill="1" applyAlignment="1">
      <alignment horizontal="center" vertical="center"/>
    </xf>
    <xf numFmtId="177" fontId="7" fillId="0" borderId="0" xfId="2" applyNumberFormat="1" applyFont="1" applyFill="1" applyBorder="1" applyAlignment="1">
      <alignment horizontal="right" vertical="center"/>
    </xf>
    <xf numFmtId="177" fontId="7" fillId="0" borderId="0" xfId="2" applyNumberFormat="1" applyFont="1" applyFill="1" applyBorder="1" applyAlignment="1">
      <alignment horizontal="center" vertical="center"/>
    </xf>
    <xf numFmtId="180" fontId="7" fillId="0" borderId="0" xfId="2" applyNumberFormat="1" applyFont="1" applyFill="1" applyBorder="1" applyAlignment="1">
      <alignment horizontal="right" vertical="center"/>
    </xf>
    <xf numFmtId="0" fontId="7" fillId="0" borderId="0" xfId="0" applyFont="1"/>
    <xf numFmtId="177" fontId="7" fillId="4" borderId="14" xfId="2" applyNumberFormat="1" applyFont="1" applyFill="1" applyBorder="1" applyAlignment="1">
      <alignment vertical="center"/>
    </xf>
    <xf numFmtId="177" fontId="7" fillId="4" borderId="8" xfId="2" applyNumberFormat="1" applyFont="1" applyFill="1" applyBorder="1" applyAlignment="1">
      <alignment horizontal="center" vertical="center"/>
    </xf>
    <xf numFmtId="177" fontId="7" fillId="4" borderId="28" xfId="2" applyNumberFormat="1" applyFont="1" applyFill="1" applyBorder="1" applyAlignment="1">
      <alignment vertical="center"/>
    </xf>
    <xf numFmtId="177" fontId="7" fillId="4" borderId="8" xfId="2" applyNumberFormat="1" applyFont="1" applyFill="1" applyBorder="1" applyAlignment="1">
      <alignment vertical="center"/>
    </xf>
    <xf numFmtId="177" fontId="7" fillId="4" borderId="26" xfId="2" applyNumberFormat="1" applyFont="1" applyFill="1" applyBorder="1" applyAlignment="1">
      <alignment horizontal="center" vertical="center"/>
    </xf>
    <xf numFmtId="177" fontId="7" fillId="0" borderId="0" xfId="2" applyNumberFormat="1" applyFont="1" applyFill="1" applyBorder="1" applyAlignment="1">
      <alignment horizontal="centerContinuous" vertical="center"/>
    </xf>
    <xf numFmtId="177" fontId="7" fillId="4" borderId="7" xfId="2" applyNumberFormat="1" applyFont="1" applyFill="1" applyBorder="1" applyAlignment="1">
      <alignment vertical="center"/>
    </xf>
    <xf numFmtId="177" fontId="7" fillId="4" borderId="15" xfId="2" applyNumberFormat="1" applyFont="1" applyFill="1" applyBorder="1" applyAlignment="1">
      <alignment horizontal="center" vertical="center"/>
    </xf>
    <xf numFmtId="177" fontId="7" fillId="4" borderId="29" xfId="2" applyNumberFormat="1" applyFont="1" applyFill="1" applyBorder="1" applyAlignment="1">
      <alignment horizontal="center" vertical="center" shrinkToFit="1"/>
    </xf>
    <xf numFmtId="177" fontId="7" fillId="4" borderId="29" xfId="2" applyNumberFormat="1" applyFont="1" applyFill="1" applyBorder="1" applyAlignment="1">
      <alignment vertical="center"/>
    </xf>
    <xf numFmtId="177" fontId="7" fillId="4" borderId="30" xfId="2" applyNumberFormat="1" applyFont="1" applyFill="1" applyBorder="1" applyAlignment="1">
      <alignment horizontal="center" vertical="center"/>
    </xf>
    <xf numFmtId="177" fontId="7" fillId="4" borderId="31" xfId="2" applyNumberFormat="1" applyFont="1" applyFill="1" applyBorder="1" applyAlignment="1">
      <alignment horizontal="center" vertical="center" shrinkToFit="1"/>
    </xf>
    <xf numFmtId="177" fontId="7" fillId="4" borderId="32" xfId="2" applyNumberFormat="1" applyFont="1" applyFill="1" applyBorder="1" applyAlignment="1">
      <alignment horizontal="center" vertical="center"/>
    </xf>
    <xf numFmtId="177" fontId="7" fillId="4" borderId="16" xfId="2" applyNumberFormat="1" applyFont="1" applyFill="1" applyBorder="1" applyAlignment="1">
      <alignment vertical="center"/>
    </xf>
    <xf numFmtId="178" fontId="7" fillId="0" borderId="0" xfId="2" applyNumberFormat="1" applyFont="1" applyFill="1" applyBorder="1" applyAlignment="1">
      <alignment vertical="center"/>
    </xf>
    <xf numFmtId="178" fontId="7" fillId="0" borderId="1" xfId="2" applyNumberFormat="1" applyFont="1" applyFill="1" applyBorder="1" applyAlignment="1">
      <alignment vertical="center"/>
    </xf>
    <xf numFmtId="178" fontId="7" fillId="0" borderId="9" xfId="2" applyNumberFormat="1" applyFont="1" applyFill="1" applyBorder="1" applyAlignment="1">
      <alignment vertical="center"/>
    </xf>
    <xf numFmtId="0" fontId="7" fillId="0" borderId="0" xfId="0" applyFont="1" applyBorder="1"/>
    <xf numFmtId="178" fontId="7" fillId="0" borderId="0" xfId="2" applyNumberFormat="1" applyFont="1" applyFill="1" applyBorder="1" applyAlignment="1">
      <alignment horizontal="center" vertical="center"/>
    </xf>
    <xf numFmtId="177" fontId="7" fillId="4" borderId="17" xfId="2" applyNumberFormat="1" applyFont="1" applyFill="1" applyBorder="1" applyAlignment="1">
      <alignment vertical="center"/>
    </xf>
    <xf numFmtId="177" fontId="7" fillId="0" borderId="10" xfId="2" applyNumberFormat="1" applyFont="1" applyFill="1" applyBorder="1" applyAlignment="1">
      <alignment vertical="center"/>
    </xf>
    <xf numFmtId="177" fontId="7" fillId="0" borderId="2" xfId="2" applyNumberFormat="1" applyFont="1" applyFill="1" applyBorder="1" applyAlignment="1">
      <alignment vertical="center"/>
    </xf>
    <xf numFmtId="177" fontId="7" fillId="0" borderId="3" xfId="2" applyNumberFormat="1" applyFont="1" applyFill="1" applyBorder="1" applyAlignment="1">
      <alignment vertical="center"/>
    </xf>
    <xf numFmtId="178" fontId="7" fillId="0" borderId="2" xfId="2" applyNumberFormat="1" applyFont="1" applyFill="1" applyBorder="1" applyAlignment="1">
      <alignment vertical="center"/>
    </xf>
    <xf numFmtId="178" fontId="7" fillId="0" borderId="3" xfId="2" applyNumberFormat="1" applyFont="1" applyFill="1" applyBorder="1" applyAlignment="1">
      <alignment vertical="center"/>
    </xf>
    <xf numFmtId="178" fontId="7" fillId="0" borderId="10" xfId="2" applyNumberFormat="1" applyFont="1" applyFill="1" applyBorder="1" applyAlignment="1">
      <alignment vertical="center"/>
    </xf>
    <xf numFmtId="177" fontId="7" fillId="0" borderId="2" xfId="2" applyNumberFormat="1" applyFont="1" applyFill="1" applyBorder="1" applyAlignment="1">
      <alignment horizontal="center" vertical="center"/>
    </xf>
    <xf numFmtId="178" fontId="7" fillId="0" borderId="2" xfId="2" applyNumberFormat="1" applyFont="1" applyFill="1" applyBorder="1" applyAlignment="1">
      <alignment horizontal="center" vertical="center"/>
    </xf>
    <xf numFmtId="178" fontId="7" fillId="0" borderId="6" xfId="2" applyNumberFormat="1" applyFont="1" applyFill="1" applyBorder="1" applyAlignment="1">
      <alignment vertical="center"/>
    </xf>
    <xf numFmtId="177" fontId="7" fillId="4" borderId="18" xfId="2" applyNumberFormat="1" applyFont="1" applyFill="1" applyBorder="1" applyAlignment="1">
      <alignment vertical="center"/>
    </xf>
    <xf numFmtId="177" fontId="7" fillId="0" borderId="12" xfId="2" applyNumberFormat="1" applyFont="1" applyFill="1" applyBorder="1" applyAlignment="1">
      <alignment vertical="center"/>
    </xf>
    <xf numFmtId="177" fontId="7" fillId="0" borderId="33" xfId="2" applyNumberFormat="1" applyFont="1" applyFill="1" applyBorder="1" applyAlignment="1">
      <alignment vertical="center"/>
    </xf>
    <xf numFmtId="177" fontId="7" fillId="0" borderId="13" xfId="2" applyNumberFormat="1" applyFont="1" applyFill="1" applyBorder="1" applyAlignment="1">
      <alignment vertical="center"/>
    </xf>
    <xf numFmtId="178" fontId="7" fillId="0" borderId="12" xfId="2" applyNumberFormat="1" applyFont="1" applyFill="1" applyBorder="1" applyAlignment="1">
      <alignment vertical="center"/>
    </xf>
    <xf numFmtId="178" fontId="7" fillId="0" borderId="13" xfId="2" applyNumberFormat="1" applyFont="1" applyFill="1" applyBorder="1" applyAlignment="1">
      <alignment vertical="center"/>
    </xf>
    <xf numFmtId="178" fontId="7" fillId="0" borderId="33" xfId="2" applyNumberFormat="1" applyFont="1" applyFill="1" applyBorder="1" applyAlignment="1">
      <alignment vertical="center"/>
    </xf>
    <xf numFmtId="177" fontId="7" fillId="4" borderId="15" xfId="2" applyNumberFormat="1" applyFont="1" applyFill="1" applyBorder="1" applyAlignment="1">
      <alignment vertical="center"/>
    </xf>
    <xf numFmtId="177" fontId="7" fillId="0" borderId="4" xfId="2" applyNumberFormat="1" applyFont="1" applyFill="1" applyBorder="1" applyAlignment="1">
      <alignment vertical="center"/>
    </xf>
    <xf numFmtId="177" fontId="7" fillId="0" borderId="22" xfId="2" applyNumberFormat="1" applyFont="1" applyFill="1" applyBorder="1" applyAlignment="1">
      <alignment vertical="center"/>
    </xf>
    <xf numFmtId="177" fontId="7" fillId="0" borderId="5" xfId="2" applyNumberFormat="1" applyFont="1" applyFill="1" applyBorder="1" applyAlignment="1">
      <alignment vertical="center"/>
    </xf>
    <xf numFmtId="178" fontId="7" fillId="0" borderId="4" xfId="2" applyNumberFormat="1" applyFont="1" applyFill="1" applyBorder="1" applyAlignment="1">
      <alignment vertical="center"/>
    </xf>
    <xf numFmtId="178" fontId="7" fillId="0" borderId="5" xfId="2" applyNumberFormat="1" applyFont="1" applyFill="1" applyBorder="1" applyAlignment="1">
      <alignment vertical="center"/>
    </xf>
    <xf numFmtId="178" fontId="7" fillId="0" borderId="22" xfId="2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177" fontId="7" fillId="0" borderId="0" xfId="0" applyNumberFormat="1" applyFont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Fill="1" applyBorder="1" applyAlignment="1">
      <alignment vertical="center"/>
    </xf>
    <xf numFmtId="0" fontId="7" fillId="0" borderId="0" xfId="0" applyFont="1" applyFill="1" applyBorder="1"/>
    <xf numFmtId="177" fontId="7" fillId="0" borderId="0" xfId="0" applyNumberFormat="1" applyFont="1"/>
    <xf numFmtId="181" fontId="7" fillId="0" borderId="0" xfId="0" applyNumberFormat="1" applyFont="1"/>
    <xf numFmtId="177" fontId="7" fillId="4" borderId="34" xfId="2" applyNumberFormat="1" applyFont="1" applyFill="1" applyBorder="1" applyAlignment="1">
      <alignment horizontal="center" vertical="center" shrinkToFit="1"/>
    </xf>
    <xf numFmtId="177" fontId="7" fillId="4" borderId="14" xfId="2" applyNumberFormat="1" applyFont="1" applyFill="1" applyBorder="1" applyAlignment="1">
      <alignment horizontal="left" vertical="center" shrinkToFit="1"/>
    </xf>
    <xf numFmtId="49" fontId="7" fillId="4" borderId="8" xfId="2" applyNumberFormat="1" applyFont="1" applyFill="1" applyBorder="1" applyAlignment="1">
      <alignment horizontal="left" vertical="center"/>
    </xf>
    <xf numFmtId="177" fontId="7" fillId="4" borderId="32" xfId="2" applyNumberFormat="1" applyFont="1" applyFill="1" applyBorder="1" applyAlignment="1">
      <alignment horizontal="center" vertical="center" shrinkToFit="1"/>
    </xf>
    <xf numFmtId="177" fontId="7" fillId="4" borderId="17" xfId="2" applyNumberFormat="1" applyFont="1" applyFill="1" applyBorder="1" applyAlignment="1">
      <alignment vertical="center"/>
    </xf>
    <xf numFmtId="177" fontId="7" fillId="4" borderId="16" xfId="2" applyNumberFormat="1" applyFont="1" applyFill="1" applyBorder="1" applyAlignment="1">
      <alignment vertical="center"/>
    </xf>
    <xf numFmtId="177" fontId="7" fillId="0" borderId="6" xfId="2" applyNumberFormat="1" applyFont="1" applyFill="1" applyBorder="1" applyAlignment="1">
      <alignment vertical="center"/>
    </xf>
    <xf numFmtId="177" fontId="7" fillId="0" borderId="11" xfId="2" applyNumberFormat="1" applyFont="1" applyFill="1" applyBorder="1" applyAlignment="1">
      <alignment vertical="center"/>
    </xf>
    <xf numFmtId="177" fontId="7" fillId="0" borderId="35" xfId="2" applyNumberFormat="1" applyFont="1" applyFill="1" applyBorder="1" applyAlignment="1">
      <alignment vertical="center"/>
    </xf>
    <xf numFmtId="178" fontId="7" fillId="0" borderId="35" xfId="2" applyNumberFormat="1" applyFont="1" applyFill="1" applyBorder="1" applyAlignment="1">
      <alignment vertical="center"/>
    </xf>
    <xf numFmtId="178" fontId="7" fillId="0" borderId="11" xfId="2" applyNumberFormat="1" applyFont="1" applyFill="1" applyBorder="1" applyAlignment="1">
      <alignment vertical="center"/>
    </xf>
    <xf numFmtId="177" fontId="7" fillId="4" borderId="36" xfId="2" applyNumberFormat="1" applyFont="1" applyFill="1" applyBorder="1" applyAlignment="1">
      <alignment vertical="center"/>
    </xf>
    <xf numFmtId="177" fontId="1" fillId="0" borderId="35" xfId="2" applyNumberFormat="1" applyFont="1" applyFill="1" applyBorder="1" applyAlignment="1">
      <alignment vertical="center"/>
    </xf>
    <xf numFmtId="178" fontId="1" fillId="3" borderId="35" xfId="2" applyNumberFormat="1" applyFont="1" applyFill="1" applyBorder="1" applyAlignment="1">
      <alignment vertical="center"/>
    </xf>
    <xf numFmtId="178" fontId="1" fillId="3" borderId="9" xfId="2" applyNumberFormat="1" applyFont="1" applyFill="1" applyBorder="1" applyAlignment="1">
      <alignment vertical="center"/>
    </xf>
    <xf numFmtId="178" fontId="1" fillId="3" borderId="10" xfId="2" applyNumberFormat="1" applyFont="1" applyFill="1" applyBorder="1" applyAlignment="1">
      <alignment vertical="center"/>
    </xf>
    <xf numFmtId="178" fontId="1" fillId="3" borderId="33" xfId="2" applyNumberFormat="1" applyFont="1" applyFill="1" applyBorder="1" applyAlignment="1">
      <alignment vertical="center"/>
    </xf>
    <xf numFmtId="178" fontId="1" fillId="0" borderId="33" xfId="2" applyNumberFormat="1" applyFont="1" applyFill="1" applyBorder="1" applyAlignment="1">
      <alignment vertical="center"/>
    </xf>
    <xf numFmtId="177" fontId="0" fillId="0" borderId="0" xfId="2" applyNumberFormat="1" applyFont="1" applyFill="1" applyBorder="1" applyAlignment="1">
      <alignment horizontal="right" vertical="center"/>
    </xf>
    <xf numFmtId="177" fontId="8" fillId="0" borderId="0" xfId="2" applyNumberFormat="1" applyFont="1" applyFill="1" applyBorder="1" applyAlignment="1">
      <alignment vertical="center"/>
    </xf>
    <xf numFmtId="177" fontId="1" fillId="0" borderId="9" xfId="2" applyNumberFormat="1" applyFont="1" applyFill="1" applyBorder="1" applyAlignment="1">
      <alignment horizontal="center" vertical="center"/>
    </xf>
    <xf numFmtId="179" fontId="1" fillId="0" borderId="7" xfId="0" applyNumberFormat="1" applyFont="1" applyFill="1" applyBorder="1"/>
    <xf numFmtId="179" fontId="1" fillId="0" borderId="1" xfId="0" applyNumberFormat="1" applyFont="1" applyFill="1" applyBorder="1"/>
    <xf numFmtId="179" fontId="1" fillId="0" borderId="1" xfId="0" applyNumberFormat="1" applyFont="1" applyBorder="1"/>
    <xf numFmtId="179" fontId="1" fillId="0" borderId="3" xfId="0" applyNumberFormat="1" applyFont="1" applyFill="1" applyBorder="1"/>
    <xf numFmtId="179" fontId="1" fillId="0" borderId="13" xfId="0" applyNumberFormat="1" applyFont="1" applyFill="1" applyBorder="1"/>
    <xf numFmtId="179" fontId="1" fillId="0" borderId="11" xfId="0" applyNumberFormat="1" applyFont="1" applyFill="1" applyBorder="1"/>
    <xf numFmtId="179" fontId="1" fillId="0" borderId="13" xfId="0" applyNumberFormat="1" applyFont="1" applyBorder="1"/>
    <xf numFmtId="179" fontId="1" fillId="0" borderId="11" xfId="0" applyNumberFormat="1" applyFont="1" applyBorder="1"/>
    <xf numFmtId="179" fontId="1" fillId="0" borderId="3" xfId="0" applyNumberFormat="1" applyFont="1" applyBorder="1"/>
    <xf numFmtId="179" fontId="1" fillId="0" borderId="5" xfId="0" applyNumberFormat="1" applyFont="1" applyBorder="1"/>
    <xf numFmtId="177" fontId="7" fillId="4" borderId="37" xfId="2" applyNumberFormat="1" applyFont="1" applyFill="1" applyBorder="1" applyAlignment="1">
      <alignment horizontal="center" vertical="center"/>
    </xf>
    <xf numFmtId="177" fontId="7" fillId="4" borderId="28" xfId="2" applyNumberFormat="1" applyFont="1" applyFill="1" applyBorder="1" applyAlignment="1">
      <alignment horizontal="center" vertical="center"/>
    </xf>
    <xf numFmtId="177" fontId="7" fillId="4" borderId="38" xfId="2" applyNumberFormat="1" applyFont="1" applyFill="1" applyBorder="1" applyAlignment="1">
      <alignment horizontal="center" vertical="center"/>
    </xf>
    <xf numFmtId="177" fontId="7" fillId="4" borderId="14" xfId="2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</cellXfs>
  <cellStyles count="3">
    <cellStyle name="桁区切り" xfId="1" builtinId="6"/>
    <cellStyle name="標準" xfId="0" builtinId="0"/>
    <cellStyle name="標準_平成８年度推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336"/>
  <sheetViews>
    <sheetView showGridLines="0" tabSelected="1" zoomScaleNormal="100" zoomScaleSheetLayoutView="100" workbookViewId="0">
      <pane xSplit="1" ySplit="3" topLeftCell="B4" activePane="bottomRight" state="frozen"/>
      <selection activeCell="B53" sqref="B53"/>
      <selection pane="topRight" activeCell="B53" sqref="B53"/>
      <selection pane="bottomLeft" activeCell="B53" sqref="B53"/>
      <selection pane="bottomRight"/>
    </sheetView>
  </sheetViews>
  <sheetFormatPr defaultRowHeight="12"/>
  <cols>
    <col min="1" max="1" width="9.28515625" style="154" customWidth="1"/>
    <col min="2" max="2" width="13.42578125" style="154" bestFit="1" customWidth="1"/>
    <col min="3" max="3" width="12" style="154" bestFit="1" customWidth="1"/>
    <col min="4" max="4" width="10.5703125" style="154" bestFit="1" customWidth="1"/>
    <col min="5" max="5" width="10.7109375" style="154" bestFit="1" customWidth="1"/>
    <col min="6" max="10" width="12" style="154" bestFit="1" customWidth="1"/>
    <col min="11" max="11" width="11.85546875" style="154" bestFit="1" customWidth="1"/>
    <col min="12" max="13" width="12" style="154" bestFit="1" customWidth="1"/>
    <col min="14" max="14" width="13.5703125" style="154" bestFit="1" customWidth="1"/>
    <col min="15" max="15" width="10.85546875" style="154" customWidth="1"/>
    <col min="16" max="16" width="13" style="154" customWidth="1"/>
    <col min="17" max="17" width="11.28515625" style="154" customWidth="1"/>
    <col min="18" max="18" width="13.5703125" style="154" bestFit="1" customWidth="1"/>
    <col min="19" max="19" width="12" style="154" bestFit="1" customWidth="1"/>
    <col min="20" max="20" width="11.7109375" style="154" customWidth="1"/>
    <col min="21" max="21" width="13.42578125" style="154" bestFit="1" customWidth="1"/>
    <col min="22" max="22" width="13.7109375" style="154" bestFit="1" customWidth="1"/>
    <col min="23" max="23" width="11" style="154" bestFit="1" customWidth="1"/>
    <col min="24" max="24" width="13.42578125" style="154" bestFit="1" customWidth="1"/>
    <col min="25" max="25" width="13.7109375" style="154" bestFit="1" customWidth="1"/>
    <col min="26" max="26" width="13.7109375" style="154" customWidth="1"/>
    <col min="27" max="27" width="13.7109375" style="154" bestFit="1" customWidth="1"/>
    <col min="28" max="28" width="6.85546875" style="154" customWidth="1"/>
    <col min="29" max="29" width="9.28515625" style="154" customWidth="1"/>
    <col min="30" max="30" width="12.7109375" style="154" customWidth="1"/>
    <col min="31" max="42" width="11.42578125" style="154" customWidth="1"/>
    <col min="43" max="43" width="11.85546875" style="154" customWidth="1"/>
    <col min="44" max="55" width="11.42578125" style="154" customWidth="1"/>
    <col min="56" max="56" width="11.42578125" style="155" customWidth="1"/>
    <col min="57" max="57" width="9.28515625" style="110" customWidth="1"/>
    <col min="58" max="58" width="11.28515625" style="110" customWidth="1"/>
    <col min="59" max="59" width="10" style="110" customWidth="1"/>
    <col min="60" max="60" width="9.28515625" style="110" customWidth="1"/>
    <col min="61" max="66" width="12" style="110" customWidth="1"/>
    <col min="67" max="67" width="10" style="110" customWidth="1"/>
    <col min="68" max="68" width="10.7109375" style="110" customWidth="1"/>
    <col min="69" max="69" width="10.28515625" style="110" customWidth="1"/>
    <col min="70" max="70" width="9.5703125" style="110" customWidth="1"/>
    <col min="71" max="71" width="10.85546875" style="110" customWidth="1"/>
    <col min="72" max="72" width="9.7109375" style="110" customWidth="1"/>
    <col min="73" max="73" width="9" style="110" customWidth="1"/>
    <col min="74" max="75" width="9.7109375" style="110" customWidth="1"/>
    <col min="76" max="76" width="10.140625" style="110" customWidth="1"/>
    <col min="77" max="77" width="9.85546875" style="110" customWidth="1"/>
    <col min="78" max="78" width="10.85546875" style="110" customWidth="1"/>
    <col min="79" max="79" width="10" style="110" customWidth="1"/>
    <col min="80" max="80" width="11.140625" style="110" customWidth="1"/>
    <col min="81" max="81" width="10.140625" style="110" customWidth="1"/>
    <col min="82" max="82" width="10.5703125" style="110" customWidth="1"/>
    <col min="83" max="83" width="10.7109375" style="110" customWidth="1"/>
    <col min="84" max="107" width="9.140625" style="110"/>
    <col min="108" max="16384" width="9.140625" style="154"/>
  </cols>
  <sheetData>
    <row r="1" spans="1:107" s="101" customFormat="1">
      <c r="A1" s="181" t="s">
        <v>128</v>
      </c>
      <c r="C1" s="105" t="s">
        <v>129</v>
      </c>
      <c r="D1" s="106" t="s">
        <v>60</v>
      </c>
      <c r="E1" s="106"/>
      <c r="M1" s="107"/>
      <c r="N1" s="107" t="s">
        <v>36</v>
      </c>
      <c r="O1" s="181" t="s">
        <v>128</v>
      </c>
      <c r="P1" s="108"/>
      <c r="Q1" s="109" t="str">
        <f>C1</f>
        <v>平成18年度</v>
      </c>
      <c r="R1" s="108" t="str">
        <f>$D$1</f>
        <v>(実数)</v>
      </c>
      <c r="AA1" s="107" t="s">
        <v>36</v>
      </c>
      <c r="AC1" s="181" t="s">
        <v>128</v>
      </c>
      <c r="AE1" s="109" t="str">
        <f>$C$1</f>
        <v>平成18年度</v>
      </c>
      <c r="AF1" s="106" t="s">
        <v>59</v>
      </c>
      <c r="AG1" s="106"/>
      <c r="AO1" s="107"/>
      <c r="AP1" s="180" t="s">
        <v>124</v>
      </c>
      <c r="AQ1" s="181" t="s">
        <v>128</v>
      </c>
      <c r="AR1" s="108"/>
      <c r="AS1" s="109" t="str">
        <f>$C$1</f>
        <v>平成18年度</v>
      </c>
      <c r="AT1" s="106" t="str">
        <f>$AF$1</f>
        <v>（構成比）</v>
      </c>
      <c r="BC1" s="180" t="s">
        <v>124</v>
      </c>
      <c r="BD1" s="107"/>
      <c r="BE1" s="110"/>
      <c r="BF1" s="110"/>
      <c r="BG1" s="110"/>
      <c r="BH1" s="110"/>
      <c r="BI1" s="110"/>
      <c r="BJ1" s="110"/>
      <c r="BK1" s="110"/>
      <c r="BL1" s="110"/>
      <c r="BM1" s="110"/>
      <c r="BN1" s="110"/>
      <c r="BO1" s="110"/>
      <c r="BP1" s="110"/>
      <c r="BQ1" s="110"/>
      <c r="BR1" s="110"/>
      <c r="BS1" s="110"/>
      <c r="BT1" s="110"/>
      <c r="BU1" s="110"/>
      <c r="BV1" s="110"/>
      <c r="BW1" s="110"/>
      <c r="BX1" s="110"/>
      <c r="BY1" s="110"/>
      <c r="BZ1" s="110"/>
      <c r="CA1" s="110"/>
      <c r="CB1" s="110"/>
      <c r="CC1" s="110"/>
      <c r="CD1" s="110"/>
      <c r="CE1" s="110"/>
      <c r="CF1" s="110"/>
      <c r="CG1" s="110"/>
      <c r="CH1" s="110"/>
      <c r="CI1" s="110"/>
      <c r="CJ1" s="110"/>
      <c r="CK1" s="110"/>
      <c r="CL1" s="110"/>
      <c r="CM1" s="110"/>
      <c r="CN1" s="110"/>
      <c r="CO1" s="110"/>
      <c r="CP1" s="110"/>
      <c r="CQ1" s="110"/>
      <c r="CR1" s="110"/>
      <c r="CS1" s="110"/>
      <c r="CT1" s="110"/>
      <c r="CU1" s="110"/>
      <c r="CV1" s="110"/>
      <c r="CW1" s="110"/>
      <c r="CX1" s="110"/>
      <c r="CY1" s="110"/>
      <c r="CZ1" s="110"/>
      <c r="DA1" s="110"/>
      <c r="DB1" s="110"/>
      <c r="DC1" s="110"/>
    </row>
    <row r="2" spans="1:107" s="101" customFormat="1" ht="14.25" customHeight="1">
      <c r="A2" s="111"/>
      <c r="B2" s="112" t="s">
        <v>53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4"/>
      <c r="N2" s="117"/>
      <c r="O2" s="111"/>
      <c r="P2" s="114"/>
      <c r="Q2" s="114"/>
      <c r="R2" s="114"/>
      <c r="S2" s="114"/>
      <c r="T2" s="114"/>
      <c r="U2" s="115" t="s">
        <v>54</v>
      </c>
      <c r="V2" s="87" t="s">
        <v>94</v>
      </c>
      <c r="W2" s="88" t="s">
        <v>95</v>
      </c>
      <c r="X2" s="115" t="s">
        <v>55</v>
      </c>
      <c r="Y2" s="193" t="s">
        <v>98</v>
      </c>
      <c r="Z2" s="194"/>
      <c r="AA2" s="195"/>
      <c r="AB2" s="116"/>
      <c r="AC2" s="111"/>
      <c r="AD2" s="112" t="s">
        <v>53</v>
      </c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4"/>
      <c r="AP2" s="117"/>
      <c r="AQ2" s="111"/>
      <c r="AR2" s="114"/>
      <c r="AS2" s="114"/>
      <c r="AT2" s="114"/>
      <c r="AU2" s="114"/>
      <c r="AV2" s="114"/>
      <c r="AW2" s="115" t="s">
        <v>54</v>
      </c>
      <c r="AX2" s="87" t="s">
        <v>94</v>
      </c>
      <c r="AY2" s="88" t="s">
        <v>95</v>
      </c>
      <c r="AZ2" s="115" t="s">
        <v>55</v>
      </c>
      <c r="BA2" s="193" t="s">
        <v>98</v>
      </c>
      <c r="BB2" s="194"/>
      <c r="BC2" s="195"/>
      <c r="BD2" s="116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0"/>
      <c r="DC2" s="110"/>
    </row>
    <row r="3" spans="1:107" s="108" customFormat="1" ht="10.5" customHeight="1">
      <c r="A3" s="118"/>
      <c r="B3" s="97"/>
      <c r="C3" s="119" t="s">
        <v>56</v>
      </c>
      <c r="D3" s="98" t="s">
        <v>57</v>
      </c>
      <c r="E3" s="98" t="s">
        <v>58</v>
      </c>
      <c r="F3" s="98" t="s">
        <v>92</v>
      </c>
      <c r="G3" s="98" t="s">
        <v>103</v>
      </c>
      <c r="H3" s="98" t="s">
        <v>102</v>
      </c>
      <c r="I3" s="98" t="s">
        <v>104</v>
      </c>
      <c r="J3" s="98" t="s">
        <v>105</v>
      </c>
      <c r="K3" s="98" t="s">
        <v>106</v>
      </c>
      <c r="L3" s="98" t="s">
        <v>107</v>
      </c>
      <c r="M3" s="99" t="s">
        <v>108</v>
      </c>
      <c r="N3" s="162" t="s">
        <v>109</v>
      </c>
      <c r="O3" s="118"/>
      <c r="P3" s="165" t="s">
        <v>110</v>
      </c>
      <c r="Q3" s="100" t="s">
        <v>111</v>
      </c>
      <c r="R3" s="100" t="s">
        <v>112</v>
      </c>
      <c r="S3" s="99" t="s">
        <v>113</v>
      </c>
      <c r="T3" s="99" t="s">
        <v>114</v>
      </c>
      <c r="U3" s="120"/>
      <c r="V3" s="86" t="s">
        <v>93</v>
      </c>
      <c r="W3" s="119" t="s">
        <v>96</v>
      </c>
      <c r="X3" s="120"/>
      <c r="Y3" s="121" t="s">
        <v>121</v>
      </c>
      <c r="Z3" s="100" t="s">
        <v>122</v>
      </c>
      <c r="AA3" s="122" t="s">
        <v>123</v>
      </c>
      <c r="AC3" s="118"/>
      <c r="AD3" s="97"/>
      <c r="AE3" s="119" t="s">
        <v>56</v>
      </c>
      <c r="AF3" s="98" t="s">
        <v>57</v>
      </c>
      <c r="AG3" s="98" t="s">
        <v>58</v>
      </c>
      <c r="AH3" s="98" t="s">
        <v>92</v>
      </c>
      <c r="AI3" s="98" t="s">
        <v>103</v>
      </c>
      <c r="AJ3" s="98" t="s">
        <v>102</v>
      </c>
      <c r="AK3" s="98" t="s">
        <v>104</v>
      </c>
      <c r="AL3" s="98" t="s">
        <v>105</v>
      </c>
      <c r="AM3" s="98" t="s">
        <v>106</v>
      </c>
      <c r="AN3" s="98" t="s">
        <v>107</v>
      </c>
      <c r="AO3" s="99" t="s">
        <v>108</v>
      </c>
      <c r="AP3" s="162" t="s">
        <v>109</v>
      </c>
      <c r="AQ3" s="118"/>
      <c r="AR3" s="165" t="s">
        <v>110</v>
      </c>
      <c r="AS3" s="100" t="s">
        <v>111</v>
      </c>
      <c r="AT3" s="100" t="s">
        <v>112</v>
      </c>
      <c r="AU3" s="99" t="s">
        <v>113</v>
      </c>
      <c r="AV3" s="99" t="s">
        <v>114</v>
      </c>
      <c r="AW3" s="120"/>
      <c r="AX3" s="86" t="s">
        <v>93</v>
      </c>
      <c r="AY3" s="119" t="s">
        <v>96</v>
      </c>
      <c r="AZ3" s="120"/>
      <c r="BA3" s="123" t="s">
        <v>121</v>
      </c>
      <c r="BB3" s="100" t="s">
        <v>122</v>
      </c>
      <c r="BC3" s="122" t="s">
        <v>123</v>
      </c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  <c r="BX3" s="110"/>
      <c r="BY3" s="110"/>
      <c r="BZ3" s="110"/>
      <c r="CA3" s="110"/>
      <c r="CB3" s="110"/>
      <c r="CC3" s="110"/>
      <c r="CD3" s="110"/>
      <c r="CE3" s="110"/>
      <c r="CF3" s="110"/>
      <c r="CG3" s="110"/>
      <c r="CH3" s="110"/>
      <c r="CI3" s="110"/>
      <c r="CJ3" s="110"/>
      <c r="CK3" s="110"/>
      <c r="CL3" s="110"/>
      <c r="CM3" s="110"/>
      <c r="CN3" s="110"/>
      <c r="CO3" s="110"/>
      <c r="CP3" s="110"/>
      <c r="CQ3" s="110"/>
      <c r="CR3" s="110"/>
      <c r="CS3" s="110"/>
      <c r="CT3" s="110"/>
      <c r="CU3" s="110"/>
      <c r="CV3" s="110"/>
      <c r="CW3" s="110"/>
      <c r="CX3" s="110"/>
      <c r="CY3" s="110"/>
      <c r="CZ3" s="110"/>
      <c r="DA3" s="110"/>
      <c r="DB3" s="110"/>
      <c r="DC3" s="110"/>
    </row>
    <row r="4" spans="1:107" s="101" customFormat="1">
      <c r="A4" s="111" t="s">
        <v>0</v>
      </c>
      <c r="B4" s="101">
        <v>2167019700.8136268</v>
      </c>
      <c r="C4" s="101">
        <v>14146127</v>
      </c>
      <c r="D4" s="101">
        <v>161969</v>
      </c>
      <c r="E4" s="101">
        <v>2976823</v>
      </c>
      <c r="F4" s="101">
        <v>133130445.9812077</v>
      </c>
      <c r="G4" s="101">
        <v>44179386</v>
      </c>
      <c r="H4" s="101">
        <v>99959876</v>
      </c>
      <c r="I4" s="101">
        <v>317187020</v>
      </c>
      <c r="J4" s="101">
        <v>91378492</v>
      </c>
      <c r="K4" s="101">
        <v>72156157</v>
      </c>
      <c r="L4" s="101">
        <v>106423948</v>
      </c>
      <c r="M4" s="101">
        <v>170114303</v>
      </c>
      <c r="N4" s="103">
        <v>264352471</v>
      </c>
      <c r="O4" s="111" t="s">
        <v>0</v>
      </c>
      <c r="P4" s="101">
        <v>167636702</v>
      </c>
      <c r="Q4" s="101">
        <v>235187980.83241883</v>
      </c>
      <c r="R4" s="101">
        <v>116523547</v>
      </c>
      <c r="S4" s="101">
        <v>206767136</v>
      </c>
      <c r="T4" s="101">
        <v>124737317</v>
      </c>
      <c r="U4" s="101">
        <v>2167019700.8136268</v>
      </c>
      <c r="V4" s="101">
        <v>21604942</v>
      </c>
      <c r="W4" s="101">
        <v>9887433</v>
      </c>
      <c r="X4" s="101">
        <v>2178737209.8136268</v>
      </c>
      <c r="Y4" s="102">
        <v>17284919</v>
      </c>
      <c r="Z4" s="101">
        <v>233090321.9812077</v>
      </c>
      <c r="AA4" s="103">
        <v>1916644459.8324192</v>
      </c>
      <c r="AC4" s="111" t="s">
        <v>0</v>
      </c>
      <c r="AD4" s="125">
        <f t="shared" ref="AD4:AD14" si="0">B4/$X4*100</f>
        <v>99.46218805337233</v>
      </c>
      <c r="AE4" s="125">
        <f t="shared" ref="AE4:AE14" si="1">C4/$X4*100</f>
        <v>0.64928101178434849</v>
      </c>
      <c r="AF4" s="125">
        <f t="shared" ref="AF4:AF14" si="2">D4/$X4*100</f>
        <v>7.434076917144824E-3</v>
      </c>
      <c r="AG4" s="125">
        <f t="shared" ref="AG4:AG14" si="3">E4/$X4*100</f>
        <v>0.13663065864903656</v>
      </c>
      <c r="AH4" s="125">
        <f t="shared" ref="AH4:AH14" si="4">F4/$X4*100</f>
        <v>6.1104407351906351</v>
      </c>
      <c r="AI4" s="125">
        <f t="shared" ref="AI4:AI14" si="5">G4/$X4*100</f>
        <v>2.0277519381871292</v>
      </c>
      <c r="AJ4" s="125">
        <f t="shared" ref="AJ4:AJ14" si="6">H4/$X4*100</f>
        <v>4.5879730492394151</v>
      </c>
      <c r="AK4" s="125">
        <f t="shared" ref="AK4:AK14" si="7">I4/$X4*100</f>
        <v>14.558296364118773</v>
      </c>
      <c r="AL4" s="125">
        <f t="shared" ref="AL4:AL14" si="8">J4/$X4*100</f>
        <v>4.1941034278207736</v>
      </c>
      <c r="AM4" s="125">
        <f t="shared" ref="AM4:AM14" si="9">K4/$X4*100</f>
        <v>3.3118338767515874</v>
      </c>
      <c r="AN4" s="125">
        <f t="shared" ref="AN4:AN14" si="10">L4/$X4*100</f>
        <v>4.8846619739469954</v>
      </c>
      <c r="AO4" s="125">
        <f t="shared" ref="AO4:AO14" si="11">M4/$X4*100</f>
        <v>7.8079312288677478</v>
      </c>
      <c r="AP4" s="126">
        <f t="shared" ref="AP4:AP14" si="12">N4/$X4*100</f>
        <v>12.133288485150223</v>
      </c>
      <c r="AQ4" s="111" t="s">
        <v>0</v>
      </c>
      <c r="AR4" s="125">
        <f t="shared" ref="AR4:AR52" si="13">P4/$X4*100</f>
        <v>7.6942139347929874</v>
      </c>
      <c r="AS4" s="125">
        <f t="shared" ref="AS4:AS52" si="14">Q4/$X4*100</f>
        <v>10.794692438035575</v>
      </c>
      <c r="AT4" s="125">
        <f t="shared" ref="AT4:AT52" si="15">R4/$X4*100</f>
        <v>5.3482148501042781</v>
      </c>
      <c r="AU4" s="125">
        <f t="shared" ref="AU4:AU52" si="16">S4/$X4*100</f>
        <v>9.4902283335807738</v>
      </c>
      <c r="AV4" s="125">
        <f t="shared" ref="AV4:AV52" si="17">T4/$X4*100</f>
        <v>5.7252116702349003</v>
      </c>
      <c r="AW4" s="125">
        <f t="shared" ref="AW4:AW52" si="18">U4/$X4*100</f>
        <v>99.46218805337233</v>
      </c>
      <c r="AX4" s="125">
        <f t="shared" ref="AX4:AX52" si="19">V4/$X4*100</f>
        <v>0.99162679659967479</v>
      </c>
      <c r="AY4" s="125">
        <f t="shared" ref="AY4:AY52" si="20">W4/$X4*100</f>
        <v>0.45381484997200688</v>
      </c>
      <c r="AZ4" s="125">
        <f t="shared" ref="AZ4:AZ52" si="21">X4/$X4*100</f>
        <v>100</v>
      </c>
      <c r="BA4" s="127">
        <f>Y4/$U4*100</f>
        <v>0.79763552650260749</v>
      </c>
      <c r="BB4" s="125">
        <f>Z4/$U4*100</f>
        <v>10.756262247809371</v>
      </c>
      <c r="BC4" s="126">
        <f>AA4/$U4*100</f>
        <v>88.446102225688023</v>
      </c>
      <c r="BD4" s="125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0"/>
      <c r="CN4" s="110"/>
      <c r="CO4" s="110"/>
      <c r="CP4" s="110"/>
      <c r="CQ4" s="110"/>
      <c r="CR4" s="110"/>
      <c r="CS4" s="110"/>
      <c r="CT4" s="110"/>
      <c r="CU4" s="110"/>
      <c r="CV4" s="110"/>
      <c r="CW4" s="110"/>
      <c r="CX4" s="110"/>
      <c r="CY4" s="110"/>
      <c r="CZ4" s="110"/>
      <c r="DA4" s="110"/>
      <c r="DB4" s="110"/>
      <c r="DC4" s="110"/>
    </row>
    <row r="5" spans="1:107" s="101" customFormat="1">
      <c r="A5" s="124" t="s">
        <v>1</v>
      </c>
      <c r="B5" s="101">
        <v>389537015.09172171</v>
      </c>
      <c r="C5" s="101">
        <v>15719680</v>
      </c>
      <c r="D5" s="101">
        <v>887198</v>
      </c>
      <c r="E5" s="101">
        <v>424691</v>
      </c>
      <c r="F5" s="101">
        <v>82578725.390667185</v>
      </c>
      <c r="G5" s="101">
        <v>9708739</v>
      </c>
      <c r="H5" s="101">
        <v>26076885</v>
      </c>
      <c r="I5" s="101">
        <v>37674370</v>
      </c>
      <c r="J5" s="101">
        <v>33379663</v>
      </c>
      <c r="K5" s="101">
        <v>10718121</v>
      </c>
      <c r="L5" s="101">
        <v>8703904</v>
      </c>
      <c r="M5" s="101">
        <v>17345510</v>
      </c>
      <c r="N5" s="103">
        <v>38266545</v>
      </c>
      <c r="O5" s="167" t="s">
        <v>1</v>
      </c>
      <c r="P5" s="101">
        <v>12872926</v>
      </c>
      <c r="Q5" s="101">
        <v>21050916.701054517</v>
      </c>
      <c r="R5" s="101">
        <v>17032716</v>
      </c>
      <c r="S5" s="101">
        <v>36888908</v>
      </c>
      <c r="T5" s="101">
        <v>20207517</v>
      </c>
      <c r="U5" s="101">
        <v>389537015.09172171</v>
      </c>
      <c r="V5" s="101">
        <v>3870038</v>
      </c>
      <c r="W5" s="101">
        <v>1777336</v>
      </c>
      <c r="X5" s="101">
        <v>391629717.09172171</v>
      </c>
      <c r="Y5" s="104">
        <v>17031569</v>
      </c>
      <c r="Z5" s="101">
        <v>108655610.39066719</v>
      </c>
      <c r="AA5" s="103">
        <v>263849835.70105451</v>
      </c>
      <c r="AC5" s="167" t="s">
        <v>1</v>
      </c>
      <c r="AD5" s="125">
        <f t="shared" si="0"/>
        <v>99.465642695467395</v>
      </c>
      <c r="AE5" s="125">
        <f t="shared" si="1"/>
        <v>4.0139139891466327</v>
      </c>
      <c r="AF5" s="125">
        <f t="shared" si="2"/>
        <v>0.22654000993295756</v>
      </c>
      <c r="AG5" s="125">
        <f t="shared" si="3"/>
        <v>0.10844197502523414</v>
      </c>
      <c r="AH5" s="125">
        <f t="shared" si="4"/>
        <v>21.085919118677815</v>
      </c>
      <c r="AI5" s="125">
        <f t="shared" si="5"/>
        <v>2.4790608516886787</v>
      </c>
      <c r="AJ5" s="125">
        <f t="shared" si="6"/>
        <v>6.6585562489101555</v>
      </c>
      <c r="AK5" s="125">
        <f t="shared" si="7"/>
        <v>9.6198956197127572</v>
      </c>
      <c r="AL5" s="125">
        <f t="shared" si="8"/>
        <v>8.523271228720958</v>
      </c>
      <c r="AM5" s="125">
        <f t="shared" si="9"/>
        <v>2.7367997197949512</v>
      </c>
      <c r="AN5" s="125">
        <f t="shared" si="10"/>
        <v>2.2224830292849047</v>
      </c>
      <c r="AO5" s="125">
        <f t="shared" si="11"/>
        <v>4.4290586855383074</v>
      </c>
      <c r="AP5" s="126">
        <f t="shared" si="12"/>
        <v>9.7711035015858556</v>
      </c>
      <c r="AQ5" s="167" t="s">
        <v>1</v>
      </c>
      <c r="AR5" s="125">
        <f t="shared" si="13"/>
        <v>3.287014605427681</v>
      </c>
      <c r="AS5" s="125">
        <f t="shared" si="14"/>
        <v>5.3752092301321159</v>
      </c>
      <c r="AT5" s="125">
        <f t="shared" si="15"/>
        <v>4.3491888527986369</v>
      </c>
      <c r="AU5" s="125">
        <f t="shared" si="16"/>
        <v>9.4193332094255826</v>
      </c>
      <c r="AV5" s="125">
        <f t="shared" si="17"/>
        <v>5.1598528196641658</v>
      </c>
      <c r="AW5" s="125">
        <f t="shared" si="18"/>
        <v>99.465642695467395</v>
      </c>
      <c r="AX5" s="125">
        <f t="shared" si="19"/>
        <v>0.98818803351779783</v>
      </c>
      <c r="AY5" s="125">
        <f t="shared" si="20"/>
        <v>0.45383072898519056</v>
      </c>
      <c r="AZ5" s="125">
        <f t="shared" si="21"/>
        <v>100</v>
      </c>
      <c r="BA5" s="127">
        <f t="shared" ref="BA5:BA52" si="22">Y5/$U5*100</f>
        <v>4.3722594619126731</v>
      </c>
      <c r="BB5" s="125">
        <f t="shared" ref="BB5:BB52" si="23">Z5/$U5*100</f>
        <v>27.893526463738695</v>
      </c>
      <c r="BC5" s="126">
        <f t="shared" ref="BC5:BC52" si="24">AA5/$U5*100</f>
        <v>67.734214074348628</v>
      </c>
      <c r="BD5" s="125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0"/>
      <c r="CJ5" s="110"/>
      <c r="CK5" s="110"/>
      <c r="CL5" s="110"/>
      <c r="CM5" s="110"/>
      <c r="CN5" s="110"/>
      <c r="CO5" s="110"/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110"/>
      <c r="DB5" s="110"/>
      <c r="DC5" s="110"/>
    </row>
    <row r="6" spans="1:107" s="101" customFormat="1">
      <c r="A6" s="124" t="s">
        <v>2</v>
      </c>
      <c r="B6" s="101">
        <v>119144538.88283667</v>
      </c>
      <c r="C6" s="101">
        <v>1456379</v>
      </c>
      <c r="D6" s="101">
        <v>244611</v>
      </c>
      <c r="E6" s="101">
        <v>82083</v>
      </c>
      <c r="F6" s="101">
        <v>17972877.527831387</v>
      </c>
      <c r="G6" s="101">
        <v>3096947</v>
      </c>
      <c r="H6" s="101">
        <v>6573005</v>
      </c>
      <c r="I6" s="101">
        <v>11889720</v>
      </c>
      <c r="J6" s="101">
        <v>8266630</v>
      </c>
      <c r="K6" s="101">
        <v>5399483</v>
      </c>
      <c r="L6" s="101">
        <v>2992291</v>
      </c>
      <c r="M6" s="101">
        <v>6219248</v>
      </c>
      <c r="N6" s="103">
        <v>10804967</v>
      </c>
      <c r="O6" s="167" t="s">
        <v>2</v>
      </c>
      <c r="P6" s="101">
        <v>4195623</v>
      </c>
      <c r="Q6" s="101">
        <v>10659922.355005287</v>
      </c>
      <c r="R6" s="101">
        <v>4452983</v>
      </c>
      <c r="S6" s="101">
        <v>16257628</v>
      </c>
      <c r="T6" s="101">
        <v>8580141</v>
      </c>
      <c r="U6" s="101">
        <v>119144538.88283667</v>
      </c>
      <c r="V6" s="101">
        <v>1205060</v>
      </c>
      <c r="W6" s="101">
        <v>543619</v>
      </c>
      <c r="X6" s="101">
        <v>119805979.88283667</v>
      </c>
      <c r="Y6" s="104">
        <v>1783073</v>
      </c>
      <c r="Z6" s="101">
        <v>24545882.527831387</v>
      </c>
      <c r="AA6" s="103">
        <v>92815583.355005279</v>
      </c>
      <c r="AC6" s="167" t="s">
        <v>2</v>
      </c>
      <c r="AD6" s="125">
        <f t="shared" si="0"/>
        <v>99.447906522990877</v>
      </c>
      <c r="AE6" s="125">
        <f t="shared" si="1"/>
        <v>1.2156146140820805</v>
      </c>
      <c r="AF6" s="125">
        <f t="shared" si="2"/>
        <v>0.20417261328626121</v>
      </c>
      <c r="AG6" s="125">
        <f t="shared" si="3"/>
        <v>6.8513274613063918E-2</v>
      </c>
      <c r="AH6" s="125">
        <f t="shared" si="4"/>
        <v>15.001653127337903</v>
      </c>
      <c r="AI6" s="125">
        <f t="shared" si="5"/>
        <v>2.5849686326414054</v>
      </c>
      <c r="AJ6" s="125">
        <f t="shared" si="6"/>
        <v>5.4863747255587905</v>
      </c>
      <c r="AK6" s="125">
        <f t="shared" si="7"/>
        <v>9.9241456992609702</v>
      </c>
      <c r="AL6" s="125">
        <f t="shared" si="8"/>
        <v>6.9000145135362079</v>
      </c>
      <c r="AM6" s="125">
        <f t="shared" si="9"/>
        <v>4.5068560060861591</v>
      </c>
      <c r="AN6" s="125">
        <f t="shared" si="10"/>
        <v>2.4976140614402449</v>
      </c>
      <c r="AO6" s="125">
        <f t="shared" si="11"/>
        <v>5.1910998149525298</v>
      </c>
      <c r="AP6" s="126">
        <f t="shared" si="12"/>
        <v>9.0187209441186766</v>
      </c>
      <c r="AQ6" s="167" t="s">
        <v>2</v>
      </c>
      <c r="AR6" s="125">
        <f t="shared" si="13"/>
        <v>3.5020146774836087</v>
      </c>
      <c r="AS6" s="125">
        <f t="shared" si="14"/>
        <v>8.8976546625052233</v>
      </c>
      <c r="AT6" s="125">
        <f t="shared" si="15"/>
        <v>3.7168286627718921</v>
      </c>
      <c r="AU6" s="125">
        <f t="shared" si="16"/>
        <v>13.569963716251078</v>
      </c>
      <c r="AV6" s="125">
        <f t="shared" si="17"/>
        <v>7.1616967770647868</v>
      </c>
      <c r="AW6" s="125">
        <f t="shared" si="18"/>
        <v>99.447906522990877</v>
      </c>
      <c r="AX6" s="125">
        <f t="shared" si="19"/>
        <v>1.0058429480552467</v>
      </c>
      <c r="AY6" s="125">
        <f t="shared" si="20"/>
        <v>0.4537494710461264</v>
      </c>
      <c r="AZ6" s="125">
        <f t="shared" si="21"/>
        <v>100</v>
      </c>
      <c r="BA6" s="127">
        <f t="shared" si="22"/>
        <v>1.4965629282878194</v>
      </c>
      <c r="BB6" s="125">
        <f t="shared" si="23"/>
        <v>20.601768875004087</v>
      </c>
      <c r="BC6" s="126">
        <f t="shared" si="24"/>
        <v>77.901668196708101</v>
      </c>
      <c r="BD6" s="125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0"/>
      <c r="BW6" s="110"/>
      <c r="BX6" s="110"/>
      <c r="BY6" s="110"/>
      <c r="BZ6" s="110"/>
      <c r="CA6" s="110"/>
      <c r="CB6" s="110"/>
      <c r="CC6" s="110"/>
      <c r="CD6" s="110"/>
      <c r="CE6" s="110"/>
      <c r="CF6" s="110"/>
      <c r="CG6" s="110"/>
      <c r="CH6" s="110"/>
      <c r="CI6" s="110"/>
      <c r="CJ6" s="110"/>
      <c r="CK6" s="110"/>
      <c r="CL6" s="110"/>
      <c r="CM6" s="110"/>
      <c r="CN6" s="110"/>
      <c r="CO6" s="110"/>
      <c r="CP6" s="110"/>
      <c r="CQ6" s="110"/>
      <c r="CR6" s="110"/>
      <c r="CS6" s="110"/>
      <c r="CT6" s="110"/>
      <c r="CU6" s="110"/>
      <c r="CV6" s="110"/>
      <c r="CW6" s="110"/>
      <c r="CX6" s="110"/>
      <c r="CY6" s="110"/>
      <c r="CZ6" s="110"/>
      <c r="DA6" s="110"/>
      <c r="DB6" s="110"/>
      <c r="DC6" s="110"/>
    </row>
    <row r="7" spans="1:107" s="101" customFormat="1">
      <c r="A7" s="124" t="s">
        <v>3</v>
      </c>
      <c r="B7" s="101">
        <v>104463951.33945191</v>
      </c>
      <c r="C7" s="101">
        <v>1472479</v>
      </c>
      <c r="D7" s="101">
        <v>22822</v>
      </c>
      <c r="E7" s="101">
        <v>121368</v>
      </c>
      <c r="F7" s="101">
        <v>10684247.157400696</v>
      </c>
      <c r="G7" s="101">
        <v>3453322</v>
      </c>
      <c r="H7" s="101">
        <v>5025548</v>
      </c>
      <c r="I7" s="101">
        <v>10054646</v>
      </c>
      <c r="J7" s="101">
        <v>2361480</v>
      </c>
      <c r="K7" s="101">
        <v>4055319</v>
      </c>
      <c r="L7" s="101">
        <v>3674373</v>
      </c>
      <c r="M7" s="101">
        <v>3964048</v>
      </c>
      <c r="N7" s="103">
        <v>15929912</v>
      </c>
      <c r="O7" s="167" t="s">
        <v>3</v>
      </c>
      <c r="P7" s="101">
        <v>3190894</v>
      </c>
      <c r="Q7" s="101">
        <v>5466543.1820512079</v>
      </c>
      <c r="R7" s="101">
        <v>5890139</v>
      </c>
      <c r="S7" s="101">
        <v>19487422</v>
      </c>
      <c r="T7" s="101">
        <v>9609389</v>
      </c>
      <c r="U7" s="101">
        <v>104463951.33945191</v>
      </c>
      <c r="V7" s="101">
        <v>1116566</v>
      </c>
      <c r="W7" s="101">
        <v>476636</v>
      </c>
      <c r="X7" s="101">
        <v>105103881.33945191</v>
      </c>
      <c r="Y7" s="104">
        <v>1616669</v>
      </c>
      <c r="Z7" s="101">
        <v>15709795.157400696</v>
      </c>
      <c r="AA7" s="103">
        <v>87137487.182051212</v>
      </c>
      <c r="AC7" s="167" t="s">
        <v>3</v>
      </c>
      <c r="AD7" s="125">
        <f t="shared" si="0"/>
        <v>99.391145225233657</v>
      </c>
      <c r="AE7" s="125">
        <f t="shared" si="1"/>
        <v>1.4009749033381214</v>
      </c>
      <c r="AF7" s="125">
        <f t="shared" si="2"/>
        <v>2.1713755675960473E-2</v>
      </c>
      <c r="AG7" s="125">
        <f t="shared" si="3"/>
        <v>0.11547432735430598</v>
      </c>
      <c r="AH7" s="125">
        <f t="shared" si="4"/>
        <v>10.165416368301372</v>
      </c>
      <c r="AI7" s="125">
        <f t="shared" si="5"/>
        <v>3.2856274725448769</v>
      </c>
      <c r="AJ7" s="125">
        <f t="shared" si="6"/>
        <v>4.7815056265801337</v>
      </c>
      <c r="AK7" s="125">
        <f t="shared" si="7"/>
        <v>9.5663888639152255</v>
      </c>
      <c r="AL7" s="125">
        <f t="shared" si="8"/>
        <v>2.2468057029912862</v>
      </c>
      <c r="AM7" s="125">
        <f t="shared" si="9"/>
        <v>3.858391287094924</v>
      </c>
      <c r="AN7" s="125">
        <f t="shared" si="10"/>
        <v>3.4959441584587645</v>
      </c>
      <c r="AO7" s="125">
        <f t="shared" si="11"/>
        <v>3.7715524388651196</v>
      </c>
      <c r="AP7" s="126">
        <f t="shared" si="12"/>
        <v>15.156349886405698</v>
      </c>
      <c r="AQ7" s="167" t="s">
        <v>3</v>
      </c>
      <c r="AR7" s="125">
        <f t="shared" si="13"/>
        <v>3.0359430682625632</v>
      </c>
      <c r="AS7" s="125">
        <f t="shared" si="14"/>
        <v>5.2010859279268882</v>
      </c>
      <c r="AT7" s="125">
        <f t="shared" si="15"/>
        <v>5.6041117843942754</v>
      </c>
      <c r="AU7" s="125">
        <f t="shared" si="16"/>
        <v>18.541105953130181</v>
      </c>
      <c r="AV7" s="125">
        <f t="shared" si="17"/>
        <v>9.1427536999939587</v>
      </c>
      <c r="AW7" s="125">
        <f t="shared" si="18"/>
        <v>99.391145225233657</v>
      </c>
      <c r="AX7" s="125">
        <f t="shared" si="19"/>
        <v>1.0623451634424887</v>
      </c>
      <c r="AY7" s="125">
        <f t="shared" si="20"/>
        <v>0.45349038867614999</v>
      </c>
      <c r="AZ7" s="125">
        <f t="shared" si="21"/>
        <v>100</v>
      </c>
      <c r="BA7" s="127">
        <f t="shared" si="22"/>
        <v>1.5475855347905532</v>
      </c>
      <c r="BB7" s="125">
        <f t="shared" si="23"/>
        <v>15.038484525970372</v>
      </c>
      <c r="BC7" s="126">
        <f t="shared" si="24"/>
        <v>83.413929939239068</v>
      </c>
      <c r="BD7" s="125"/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  <c r="BP7" s="110"/>
      <c r="BQ7" s="110"/>
      <c r="BR7" s="110"/>
      <c r="BS7" s="110"/>
      <c r="BT7" s="110"/>
      <c r="BU7" s="110"/>
      <c r="BV7" s="110"/>
      <c r="BW7" s="110"/>
      <c r="BX7" s="110"/>
      <c r="BY7" s="110"/>
      <c r="BZ7" s="110"/>
      <c r="CA7" s="110"/>
      <c r="CB7" s="110"/>
      <c r="CC7" s="110"/>
      <c r="CD7" s="110"/>
      <c r="CE7" s="110"/>
      <c r="CF7" s="110"/>
      <c r="CG7" s="110"/>
      <c r="CH7" s="110"/>
      <c r="CI7" s="110"/>
      <c r="CJ7" s="110"/>
      <c r="CK7" s="110"/>
      <c r="CL7" s="110"/>
      <c r="CM7" s="110"/>
      <c r="CN7" s="110"/>
      <c r="CO7" s="110"/>
      <c r="CP7" s="110"/>
      <c r="CQ7" s="110"/>
      <c r="CR7" s="110"/>
      <c r="CS7" s="110"/>
      <c r="CT7" s="110"/>
      <c r="CU7" s="110"/>
      <c r="CV7" s="110"/>
      <c r="CW7" s="110"/>
      <c r="CX7" s="110"/>
      <c r="CY7" s="110"/>
      <c r="CZ7" s="110"/>
      <c r="DA7" s="110"/>
      <c r="DB7" s="110"/>
      <c r="DC7" s="110"/>
    </row>
    <row r="8" spans="1:107" s="101" customFormat="1">
      <c r="A8" s="124" t="s">
        <v>4</v>
      </c>
      <c r="B8" s="101">
        <v>84922807.999193519</v>
      </c>
      <c r="C8" s="101">
        <v>1308657</v>
      </c>
      <c r="D8" s="101">
        <v>226400</v>
      </c>
      <c r="E8" s="101">
        <v>3991</v>
      </c>
      <c r="F8" s="101">
        <v>16517891.846823864</v>
      </c>
      <c r="G8" s="101">
        <v>3188387</v>
      </c>
      <c r="H8" s="101">
        <v>5398672</v>
      </c>
      <c r="I8" s="101">
        <v>7021338</v>
      </c>
      <c r="J8" s="101">
        <v>4631406</v>
      </c>
      <c r="K8" s="101">
        <v>2241660</v>
      </c>
      <c r="L8" s="101">
        <v>1867921</v>
      </c>
      <c r="M8" s="101">
        <v>3490518</v>
      </c>
      <c r="N8" s="103">
        <v>7202224</v>
      </c>
      <c r="O8" s="167" t="s">
        <v>4</v>
      </c>
      <c r="P8" s="101">
        <v>3837455</v>
      </c>
      <c r="Q8" s="101">
        <v>4575280.1523696501</v>
      </c>
      <c r="R8" s="101">
        <v>4068503</v>
      </c>
      <c r="S8" s="101">
        <v>14733514</v>
      </c>
      <c r="T8" s="101">
        <v>4608990</v>
      </c>
      <c r="U8" s="101">
        <v>84922807.999193519</v>
      </c>
      <c r="V8" s="101">
        <v>877478</v>
      </c>
      <c r="W8" s="101">
        <v>387476</v>
      </c>
      <c r="X8" s="101">
        <v>85412809.999193519</v>
      </c>
      <c r="Y8" s="104">
        <v>1539048</v>
      </c>
      <c r="Z8" s="101">
        <v>21916563.846823864</v>
      </c>
      <c r="AA8" s="103">
        <v>61467196.152369656</v>
      </c>
      <c r="AC8" s="167" t="s">
        <v>4</v>
      </c>
      <c r="AD8" s="125">
        <f t="shared" si="0"/>
        <v>99.426313219288033</v>
      </c>
      <c r="AE8" s="125">
        <f t="shared" si="1"/>
        <v>1.5321554226027179</v>
      </c>
      <c r="AF8" s="125">
        <f t="shared" si="2"/>
        <v>0.26506562657537869</v>
      </c>
      <c r="AG8" s="125">
        <f t="shared" si="3"/>
        <v>4.6726012175898248E-3</v>
      </c>
      <c r="AH8" s="125">
        <f t="shared" si="4"/>
        <v>19.338892897891814</v>
      </c>
      <c r="AI8" s="125">
        <f t="shared" si="5"/>
        <v>3.7329143017658653</v>
      </c>
      <c r="AJ8" s="125">
        <f t="shared" si="6"/>
        <v>6.320681874359332</v>
      </c>
      <c r="AK8" s="125">
        <f t="shared" si="7"/>
        <v>8.2204741889024575</v>
      </c>
      <c r="AL8" s="125">
        <f t="shared" si="8"/>
        <v>5.4223786807198247</v>
      </c>
      <c r="AM8" s="125">
        <f t="shared" si="9"/>
        <v>2.6245009384671527</v>
      </c>
      <c r="AN8" s="125">
        <f t="shared" si="10"/>
        <v>2.1869330841798056</v>
      </c>
      <c r="AO8" s="125">
        <f t="shared" si="11"/>
        <v>4.0866446145876223</v>
      </c>
      <c r="AP8" s="126">
        <f t="shared" si="12"/>
        <v>8.4322527265734557</v>
      </c>
      <c r="AQ8" s="167" t="s">
        <v>4</v>
      </c>
      <c r="AR8" s="125">
        <f t="shared" si="13"/>
        <v>4.4928331008384266</v>
      </c>
      <c r="AS8" s="125">
        <f t="shared" si="14"/>
        <v>5.3566674043540434</v>
      </c>
      <c r="AT8" s="125">
        <f t="shared" si="15"/>
        <v>4.7633405340936745</v>
      </c>
      <c r="AU8" s="125">
        <f t="shared" si="16"/>
        <v>17.249770848352977</v>
      </c>
      <c r="AV8" s="125">
        <f t="shared" si="17"/>
        <v>5.3961343738058947</v>
      </c>
      <c r="AW8" s="125">
        <f t="shared" si="18"/>
        <v>99.426313219288033</v>
      </c>
      <c r="AX8" s="125">
        <f t="shared" si="19"/>
        <v>1.0273377026329953</v>
      </c>
      <c r="AY8" s="125">
        <f t="shared" si="20"/>
        <v>0.45365092192103107</v>
      </c>
      <c r="AZ8" s="125">
        <f t="shared" si="21"/>
        <v>100</v>
      </c>
      <c r="BA8" s="127">
        <f t="shared" si="22"/>
        <v>1.8122905215458913</v>
      </c>
      <c r="BB8" s="125">
        <f t="shared" si="23"/>
        <v>25.807629732441249</v>
      </c>
      <c r="BC8" s="126">
        <f t="shared" si="24"/>
        <v>72.380079746012854</v>
      </c>
      <c r="BD8" s="125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110"/>
      <c r="BS8" s="110"/>
      <c r="BT8" s="110"/>
      <c r="BU8" s="110"/>
      <c r="BV8" s="110"/>
      <c r="BW8" s="110"/>
      <c r="BX8" s="110"/>
      <c r="BY8" s="110"/>
      <c r="BZ8" s="110"/>
      <c r="CA8" s="110"/>
      <c r="CB8" s="110"/>
      <c r="CC8" s="110"/>
      <c r="CD8" s="110"/>
      <c r="CE8" s="110"/>
      <c r="CF8" s="110"/>
      <c r="CG8" s="110"/>
      <c r="CH8" s="110"/>
      <c r="CI8" s="110"/>
      <c r="CJ8" s="110"/>
      <c r="CK8" s="110"/>
      <c r="CL8" s="110"/>
      <c r="CM8" s="110"/>
      <c r="CN8" s="110"/>
      <c r="CO8" s="110"/>
      <c r="CP8" s="110"/>
      <c r="CQ8" s="110"/>
      <c r="CR8" s="110"/>
      <c r="CS8" s="110"/>
      <c r="CT8" s="110"/>
      <c r="CU8" s="110"/>
      <c r="CV8" s="110"/>
      <c r="CW8" s="110"/>
      <c r="CX8" s="110"/>
      <c r="CY8" s="110"/>
      <c r="CZ8" s="110"/>
      <c r="DA8" s="110"/>
      <c r="DB8" s="110"/>
      <c r="DC8" s="110"/>
    </row>
    <row r="9" spans="1:107" s="101" customFormat="1">
      <c r="A9" s="124" t="s">
        <v>5</v>
      </c>
      <c r="B9" s="101">
        <v>182853132.61296722</v>
      </c>
      <c r="C9" s="101">
        <v>11788541</v>
      </c>
      <c r="D9" s="101">
        <v>60761</v>
      </c>
      <c r="E9" s="101">
        <v>1057684</v>
      </c>
      <c r="F9" s="101">
        <v>33063227.175403029</v>
      </c>
      <c r="G9" s="101">
        <v>3229987</v>
      </c>
      <c r="H9" s="101">
        <v>12165118</v>
      </c>
      <c r="I9" s="101">
        <v>14807371</v>
      </c>
      <c r="J9" s="101">
        <v>6700005</v>
      </c>
      <c r="K9" s="101">
        <v>5118516</v>
      </c>
      <c r="L9" s="101">
        <v>5128440</v>
      </c>
      <c r="M9" s="101">
        <v>9973119</v>
      </c>
      <c r="N9" s="103">
        <v>19960160</v>
      </c>
      <c r="O9" s="167" t="s">
        <v>5</v>
      </c>
      <c r="P9" s="101">
        <v>6509088</v>
      </c>
      <c r="Q9" s="101">
        <v>13138960.437564202</v>
      </c>
      <c r="R9" s="101">
        <v>9894710</v>
      </c>
      <c r="S9" s="101">
        <v>19021471</v>
      </c>
      <c r="T9" s="101">
        <v>11235974</v>
      </c>
      <c r="U9" s="101">
        <v>182853132.61296722</v>
      </c>
      <c r="V9" s="101">
        <v>1858671</v>
      </c>
      <c r="W9" s="101">
        <v>834302</v>
      </c>
      <c r="X9" s="101">
        <v>183877501.61296722</v>
      </c>
      <c r="Y9" s="104">
        <v>12906986</v>
      </c>
      <c r="Z9" s="101">
        <v>45228345.175403029</v>
      </c>
      <c r="AA9" s="103">
        <v>124717801.43756419</v>
      </c>
      <c r="AC9" s="167" t="s">
        <v>5</v>
      </c>
      <c r="AD9" s="125">
        <f t="shared" si="0"/>
        <v>99.442906831442528</v>
      </c>
      <c r="AE9" s="125">
        <f t="shared" si="1"/>
        <v>6.4110839534969291</v>
      </c>
      <c r="AF9" s="125">
        <f t="shared" si="2"/>
        <v>3.3044281908883123E-2</v>
      </c>
      <c r="AG9" s="125">
        <f t="shared" si="3"/>
        <v>0.57521120894183986</v>
      </c>
      <c r="AH9" s="125">
        <f t="shared" si="4"/>
        <v>17.981116169935703</v>
      </c>
      <c r="AI9" s="125">
        <f t="shared" si="5"/>
        <v>1.7565971756558922</v>
      </c>
      <c r="AJ9" s="125">
        <f t="shared" si="6"/>
        <v>6.6158817110782975</v>
      </c>
      <c r="AK9" s="125">
        <f t="shared" si="7"/>
        <v>8.0528454379193999</v>
      </c>
      <c r="AL9" s="125">
        <f t="shared" si="8"/>
        <v>3.6437328880519813</v>
      </c>
      <c r="AM9" s="125">
        <f t="shared" si="9"/>
        <v>2.7836553983497443</v>
      </c>
      <c r="AN9" s="125">
        <f t="shared" si="10"/>
        <v>2.7890524697222325</v>
      </c>
      <c r="AO9" s="125">
        <f t="shared" si="11"/>
        <v>5.4237842653484725</v>
      </c>
      <c r="AP9" s="126">
        <f t="shared" si="12"/>
        <v>10.855139875683621</v>
      </c>
      <c r="AQ9" s="167" t="s">
        <v>5</v>
      </c>
      <c r="AR9" s="125">
        <f t="shared" si="13"/>
        <v>3.5399045249704288</v>
      </c>
      <c r="AS9" s="125">
        <f t="shared" si="14"/>
        <v>7.1454964975647837</v>
      </c>
      <c r="AT9" s="125">
        <f t="shared" si="15"/>
        <v>5.3811422894067729</v>
      </c>
      <c r="AU9" s="125">
        <f t="shared" si="16"/>
        <v>10.344642946061535</v>
      </c>
      <c r="AV9" s="125">
        <f t="shared" si="17"/>
        <v>6.1105757373460134</v>
      </c>
      <c r="AW9" s="125">
        <f t="shared" si="18"/>
        <v>99.442906831442528</v>
      </c>
      <c r="AX9" s="125">
        <f t="shared" si="19"/>
        <v>1.0108202383085483</v>
      </c>
      <c r="AY9" s="125">
        <f t="shared" si="20"/>
        <v>0.45372706975107396</v>
      </c>
      <c r="AZ9" s="125">
        <f t="shared" si="21"/>
        <v>100</v>
      </c>
      <c r="BA9" s="127">
        <f t="shared" si="22"/>
        <v>7.0586627724444506</v>
      </c>
      <c r="BB9" s="125">
        <f t="shared" si="23"/>
        <v>24.734793727124593</v>
      </c>
      <c r="BC9" s="126">
        <f t="shared" si="24"/>
        <v>68.206543500430968</v>
      </c>
      <c r="BD9" s="125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0"/>
      <c r="BX9" s="110"/>
      <c r="BY9" s="110"/>
      <c r="BZ9" s="110"/>
      <c r="CA9" s="110"/>
      <c r="CB9" s="110"/>
      <c r="CC9" s="110"/>
      <c r="CD9" s="110"/>
      <c r="CE9" s="110"/>
      <c r="CF9" s="110"/>
      <c r="CG9" s="110"/>
      <c r="CH9" s="110"/>
      <c r="CI9" s="110"/>
      <c r="CJ9" s="110"/>
      <c r="CK9" s="110"/>
      <c r="CL9" s="110"/>
      <c r="CM9" s="110"/>
      <c r="CN9" s="110"/>
      <c r="CO9" s="110"/>
      <c r="CP9" s="110"/>
      <c r="CQ9" s="110"/>
      <c r="CR9" s="110"/>
      <c r="CS9" s="110"/>
      <c r="CT9" s="110"/>
      <c r="CU9" s="110"/>
      <c r="CV9" s="110"/>
      <c r="CW9" s="110"/>
      <c r="CX9" s="110"/>
      <c r="CY9" s="110"/>
      <c r="CZ9" s="110"/>
      <c r="DA9" s="110"/>
      <c r="DB9" s="110"/>
      <c r="DC9" s="110"/>
    </row>
    <row r="10" spans="1:107" s="101" customFormat="1">
      <c r="A10" s="124" t="s">
        <v>6</v>
      </c>
      <c r="B10" s="101">
        <v>160359503.79550457</v>
      </c>
      <c r="C10" s="101">
        <v>7484957</v>
      </c>
      <c r="D10" s="101">
        <v>395582</v>
      </c>
      <c r="E10" s="101">
        <v>199765</v>
      </c>
      <c r="F10" s="101">
        <v>38200104.447769083</v>
      </c>
      <c r="G10" s="101">
        <v>3800325</v>
      </c>
      <c r="H10" s="101">
        <v>11785116</v>
      </c>
      <c r="I10" s="101">
        <v>11607800</v>
      </c>
      <c r="J10" s="101">
        <v>6067731</v>
      </c>
      <c r="K10" s="101">
        <v>5322675</v>
      </c>
      <c r="L10" s="101">
        <v>3667680</v>
      </c>
      <c r="M10" s="101">
        <v>5932594</v>
      </c>
      <c r="N10" s="103">
        <v>13926302</v>
      </c>
      <c r="O10" s="167" t="s">
        <v>6</v>
      </c>
      <c r="P10" s="101">
        <v>6566552</v>
      </c>
      <c r="Q10" s="101">
        <v>10441628.347735485</v>
      </c>
      <c r="R10" s="101">
        <v>7802715</v>
      </c>
      <c r="S10" s="101">
        <v>17414168</v>
      </c>
      <c r="T10" s="101">
        <v>9743809</v>
      </c>
      <c r="U10" s="101">
        <v>160359503.79550457</v>
      </c>
      <c r="V10" s="101">
        <v>1623110</v>
      </c>
      <c r="W10" s="101">
        <v>731670</v>
      </c>
      <c r="X10" s="101">
        <v>161250943.79550457</v>
      </c>
      <c r="Y10" s="104">
        <v>8080304</v>
      </c>
      <c r="Z10" s="101">
        <v>49985220.447769083</v>
      </c>
      <c r="AA10" s="103">
        <v>102293979.34773549</v>
      </c>
      <c r="AC10" s="167" t="s">
        <v>6</v>
      </c>
      <c r="AD10" s="125">
        <f t="shared" si="0"/>
        <v>99.447172227946453</v>
      </c>
      <c r="AE10" s="125">
        <f t="shared" si="1"/>
        <v>4.6418066299768652</v>
      </c>
      <c r="AF10" s="125">
        <f t="shared" si="2"/>
        <v>0.24532073468150964</v>
      </c>
      <c r="AG10" s="125">
        <f t="shared" si="3"/>
        <v>0.12388454622215311</v>
      </c>
      <c r="AH10" s="125">
        <f t="shared" si="4"/>
        <v>23.689848597856109</v>
      </c>
      <c r="AI10" s="125">
        <f t="shared" si="5"/>
        <v>2.3567769034700978</v>
      </c>
      <c r="AJ10" s="125">
        <f t="shared" si="6"/>
        <v>7.3085562928212457</v>
      </c>
      <c r="AK10" s="125">
        <f t="shared" si="7"/>
        <v>7.198593525580101</v>
      </c>
      <c r="AL10" s="125">
        <f t="shared" si="8"/>
        <v>3.7629119291822457</v>
      </c>
      <c r="AM10" s="125">
        <f t="shared" si="9"/>
        <v>3.3008644009861534</v>
      </c>
      <c r="AN10" s="125">
        <f t="shared" si="10"/>
        <v>2.2745169198211226</v>
      </c>
      <c r="AO10" s="125">
        <f t="shared" si="11"/>
        <v>3.6791065282220021</v>
      </c>
      <c r="AP10" s="126">
        <f t="shared" si="12"/>
        <v>8.6364158076873494</v>
      </c>
      <c r="AQ10" s="167" t="s">
        <v>6</v>
      </c>
      <c r="AR10" s="125">
        <f t="shared" si="13"/>
        <v>4.0722564751791959</v>
      </c>
      <c r="AS10" s="125">
        <f t="shared" si="14"/>
        <v>6.4753905322733258</v>
      </c>
      <c r="AT10" s="125">
        <f t="shared" si="15"/>
        <v>4.8388647014030859</v>
      </c>
      <c r="AU10" s="125">
        <f t="shared" si="16"/>
        <v>10.799420822047605</v>
      </c>
      <c r="AV10" s="125">
        <f t="shared" si="17"/>
        <v>6.0426368805362873</v>
      </c>
      <c r="AW10" s="125">
        <f t="shared" si="18"/>
        <v>99.447172227946453</v>
      </c>
      <c r="AX10" s="125">
        <f t="shared" si="19"/>
        <v>1.0065739534885436</v>
      </c>
      <c r="AY10" s="125">
        <f t="shared" si="20"/>
        <v>0.45374618143499995</v>
      </c>
      <c r="AZ10" s="125">
        <f t="shared" si="21"/>
        <v>100</v>
      </c>
      <c r="BA10" s="127">
        <f t="shared" si="22"/>
        <v>5.0388681735410303</v>
      </c>
      <c r="BB10" s="125">
        <f t="shared" si="23"/>
        <v>31.170725316980146</v>
      </c>
      <c r="BC10" s="126">
        <f t="shared" si="24"/>
        <v>63.790406509478828</v>
      </c>
      <c r="BD10" s="125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  <c r="BW10" s="110"/>
      <c r="BX10" s="110"/>
      <c r="BY10" s="110"/>
      <c r="BZ10" s="110"/>
      <c r="CA10" s="110"/>
      <c r="CB10" s="110"/>
      <c r="CC10" s="110"/>
      <c r="CD10" s="110"/>
      <c r="CE10" s="110"/>
      <c r="CF10" s="110"/>
      <c r="CG10" s="110"/>
      <c r="CH10" s="110"/>
      <c r="CI10" s="110"/>
      <c r="CJ10" s="110"/>
      <c r="CK10" s="110"/>
      <c r="CL10" s="110"/>
      <c r="CM10" s="110"/>
      <c r="CN10" s="110"/>
      <c r="CO10" s="110"/>
      <c r="CP10" s="110"/>
      <c r="CQ10" s="110"/>
      <c r="CR10" s="110"/>
      <c r="CS10" s="110"/>
      <c r="CT10" s="110"/>
      <c r="CU10" s="110"/>
      <c r="CV10" s="110"/>
      <c r="CW10" s="110"/>
      <c r="CX10" s="110"/>
      <c r="CY10" s="110"/>
      <c r="CZ10" s="110"/>
      <c r="DA10" s="110"/>
      <c r="DB10" s="110"/>
      <c r="DC10" s="110"/>
    </row>
    <row r="11" spans="1:107" s="101" customFormat="1">
      <c r="A11" s="124" t="s">
        <v>7</v>
      </c>
      <c r="B11" s="101">
        <v>180132719.5063974</v>
      </c>
      <c r="C11" s="101">
        <v>10787138</v>
      </c>
      <c r="D11" s="101">
        <v>441535</v>
      </c>
      <c r="E11" s="101">
        <v>80103</v>
      </c>
      <c r="F11" s="101">
        <v>64693431.126460209</v>
      </c>
      <c r="G11" s="101">
        <v>4056315</v>
      </c>
      <c r="H11" s="101">
        <v>10245438</v>
      </c>
      <c r="I11" s="101">
        <v>13759533</v>
      </c>
      <c r="J11" s="101">
        <v>6764692</v>
      </c>
      <c r="K11" s="101">
        <v>5291247</v>
      </c>
      <c r="L11" s="101">
        <v>3200459</v>
      </c>
      <c r="M11" s="101">
        <v>5332271</v>
      </c>
      <c r="N11" s="103">
        <v>13326708</v>
      </c>
      <c r="O11" s="167" t="s">
        <v>7</v>
      </c>
      <c r="P11" s="101">
        <v>3835494</v>
      </c>
      <c r="Q11" s="101">
        <v>11408565.379937198</v>
      </c>
      <c r="R11" s="101">
        <v>6366136</v>
      </c>
      <c r="S11" s="101">
        <v>12858250</v>
      </c>
      <c r="T11" s="101">
        <v>7685404</v>
      </c>
      <c r="U11" s="101">
        <v>180132719.5063974</v>
      </c>
      <c r="V11" s="101">
        <v>1786960</v>
      </c>
      <c r="W11" s="101">
        <v>821889</v>
      </c>
      <c r="X11" s="101">
        <v>181097790.5063974</v>
      </c>
      <c r="Y11" s="104">
        <v>11308776</v>
      </c>
      <c r="Z11" s="101">
        <v>74938869.126460209</v>
      </c>
      <c r="AA11" s="103">
        <v>93885074.379937187</v>
      </c>
      <c r="AC11" s="167" t="s">
        <v>7</v>
      </c>
      <c r="AD11" s="125">
        <f t="shared" si="0"/>
        <v>99.46709951717169</v>
      </c>
      <c r="AE11" s="125">
        <f t="shared" si="1"/>
        <v>5.9565265649218055</v>
      </c>
      <c r="AF11" s="125">
        <f t="shared" si="2"/>
        <v>0.24381026337502582</v>
      </c>
      <c r="AG11" s="125">
        <f t="shared" si="3"/>
        <v>4.4231903534554889E-2</v>
      </c>
      <c r="AH11" s="125">
        <f t="shared" si="4"/>
        <v>35.722926793065909</v>
      </c>
      <c r="AI11" s="125">
        <f t="shared" si="5"/>
        <v>2.239847868191803</v>
      </c>
      <c r="AJ11" s="125">
        <f t="shared" si="6"/>
        <v>5.6574064053189392</v>
      </c>
      <c r="AK11" s="125">
        <f t="shared" si="7"/>
        <v>7.5978469762246688</v>
      </c>
      <c r="AL11" s="125">
        <f t="shared" si="8"/>
        <v>3.7353807471002982</v>
      </c>
      <c r="AM11" s="125">
        <f t="shared" si="9"/>
        <v>2.9217623170356037</v>
      </c>
      <c r="AN11" s="125">
        <f t="shared" si="10"/>
        <v>1.7672545816548444</v>
      </c>
      <c r="AO11" s="125">
        <f t="shared" si="11"/>
        <v>2.9444152714892642</v>
      </c>
      <c r="AP11" s="126">
        <f t="shared" si="12"/>
        <v>7.3588462690433687</v>
      </c>
      <c r="AQ11" s="167" t="s">
        <v>7</v>
      </c>
      <c r="AR11" s="125">
        <f t="shared" si="13"/>
        <v>2.1179131944541911</v>
      </c>
      <c r="AS11" s="125">
        <f t="shared" si="14"/>
        <v>6.2996712152234586</v>
      </c>
      <c r="AT11" s="125">
        <f t="shared" si="15"/>
        <v>3.5153029654302226</v>
      </c>
      <c r="AU11" s="125">
        <f t="shared" si="16"/>
        <v>7.1001694521202747</v>
      </c>
      <c r="AV11" s="125">
        <f t="shared" si="17"/>
        <v>4.2437867289874571</v>
      </c>
      <c r="AW11" s="125">
        <f t="shared" si="18"/>
        <v>99.46709951717169</v>
      </c>
      <c r="AX11" s="125">
        <f t="shared" si="19"/>
        <v>0.98673760458544879</v>
      </c>
      <c r="AY11" s="125">
        <f t="shared" si="20"/>
        <v>0.45383712175713503</v>
      </c>
      <c r="AZ11" s="125">
        <f t="shared" si="21"/>
        <v>100</v>
      </c>
      <c r="BA11" s="127">
        <f t="shared" si="22"/>
        <v>6.2780243539255345</v>
      </c>
      <c r="BB11" s="125">
        <f t="shared" si="23"/>
        <v>41.602030620427492</v>
      </c>
      <c r="BC11" s="126">
        <f t="shared" si="24"/>
        <v>52.119945025646977</v>
      </c>
      <c r="BD11" s="125"/>
      <c r="BE11" s="110"/>
      <c r="BF11" s="110"/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110"/>
      <c r="BR11" s="110"/>
      <c r="BS11" s="110"/>
      <c r="BT11" s="110"/>
      <c r="BU11" s="110"/>
      <c r="BV11" s="110"/>
      <c r="BW11" s="110"/>
      <c r="BX11" s="110"/>
      <c r="BY11" s="110"/>
      <c r="BZ11" s="110"/>
      <c r="CA11" s="110"/>
      <c r="CB11" s="110"/>
      <c r="CC11" s="110"/>
      <c r="CD11" s="110"/>
      <c r="CE11" s="110"/>
      <c r="CF11" s="110"/>
      <c r="CG11" s="110"/>
      <c r="CH11" s="110"/>
      <c r="CI11" s="110"/>
      <c r="CJ11" s="110"/>
      <c r="CK11" s="110"/>
      <c r="CL11" s="110"/>
      <c r="CM11" s="110"/>
      <c r="CN11" s="110"/>
      <c r="CO11" s="110"/>
      <c r="CP11" s="110"/>
      <c r="CQ11" s="110"/>
      <c r="CR11" s="110"/>
      <c r="CS11" s="110"/>
      <c r="CT11" s="110"/>
      <c r="CU11" s="110"/>
      <c r="CV11" s="110"/>
      <c r="CW11" s="110"/>
      <c r="CX11" s="110"/>
      <c r="CY11" s="110"/>
      <c r="CZ11" s="110"/>
      <c r="DA11" s="110"/>
      <c r="DB11" s="110"/>
      <c r="DC11" s="110"/>
    </row>
    <row r="12" spans="1:107" s="101" customFormat="1">
      <c r="A12" s="124" t="s">
        <v>8</v>
      </c>
      <c r="B12" s="101">
        <v>91738243.295247704</v>
      </c>
      <c r="C12" s="101">
        <v>2841878</v>
      </c>
      <c r="D12" s="101">
        <v>54943</v>
      </c>
      <c r="E12" s="101">
        <v>634017</v>
      </c>
      <c r="F12" s="101">
        <v>25076437.172659494</v>
      </c>
      <c r="G12" s="101">
        <v>2659356</v>
      </c>
      <c r="H12" s="101">
        <v>4783991</v>
      </c>
      <c r="I12" s="101">
        <v>8965520</v>
      </c>
      <c r="J12" s="101">
        <v>5685080</v>
      </c>
      <c r="K12" s="101">
        <v>1856477</v>
      </c>
      <c r="L12" s="101">
        <v>2408430</v>
      </c>
      <c r="M12" s="101">
        <v>2778698</v>
      </c>
      <c r="N12" s="103">
        <v>10855388</v>
      </c>
      <c r="O12" s="167" t="s">
        <v>8</v>
      </c>
      <c r="P12" s="101">
        <v>3084569</v>
      </c>
      <c r="Q12" s="101">
        <v>3681018.1225882191</v>
      </c>
      <c r="R12" s="101">
        <v>3174994</v>
      </c>
      <c r="S12" s="101">
        <v>8018286</v>
      </c>
      <c r="T12" s="101">
        <v>5179161</v>
      </c>
      <c r="U12" s="101">
        <v>91738243.295247704</v>
      </c>
      <c r="V12" s="101">
        <v>959782</v>
      </c>
      <c r="W12" s="101">
        <v>418573</v>
      </c>
      <c r="X12" s="101">
        <v>92279452.295247704</v>
      </c>
      <c r="Y12" s="104">
        <v>3530838</v>
      </c>
      <c r="Z12" s="101">
        <v>29860428.172659494</v>
      </c>
      <c r="AA12" s="103">
        <v>58346977.12258821</v>
      </c>
      <c r="AC12" s="167" t="s">
        <v>8</v>
      </c>
      <c r="AD12" s="125">
        <f t="shared" si="0"/>
        <v>99.413510823332146</v>
      </c>
      <c r="AE12" s="125">
        <f t="shared" si="1"/>
        <v>3.0796433326320831</v>
      </c>
      <c r="AF12" s="125">
        <f t="shared" si="2"/>
        <v>5.9539798550396802E-2</v>
      </c>
      <c r="AG12" s="125">
        <f t="shared" si="3"/>
        <v>0.6870619452437422</v>
      </c>
      <c r="AH12" s="125">
        <f t="shared" si="4"/>
        <v>27.174453845291087</v>
      </c>
      <c r="AI12" s="125">
        <f t="shared" si="5"/>
        <v>2.881850654565441</v>
      </c>
      <c r="AJ12" s="125">
        <f t="shared" si="6"/>
        <v>5.1842429500921199</v>
      </c>
      <c r="AK12" s="125">
        <f t="shared" si="7"/>
        <v>9.7156189996824622</v>
      </c>
      <c r="AL12" s="125">
        <f t="shared" si="8"/>
        <v>6.1607214375423593</v>
      </c>
      <c r="AM12" s="125">
        <f t="shared" si="9"/>
        <v>2.0117988932793076</v>
      </c>
      <c r="AN12" s="125">
        <f t="shared" si="10"/>
        <v>2.6099309652318254</v>
      </c>
      <c r="AO12" s="125">
        <f t="shared" si="11"/>
        <v>3.0111773866077658</v>
      </c>
      <c r="AP12" s="126">
        <f t="shared" si="12"/>
        <v>11.763602546391622</v>
      </c>
      <c r="AQ12" s="167" t="s">
        <v>8</v>
      </c>
      <c r="AR12" s="125">
        <f t="shared" si="13"/>
        <v>3.3426390418215046</v>
      </c>
      <c r="AS12" s="125">
        <f t="shared" si="14"/>
        <v>3.9889899983485142</v>
      </c>
      <c r="AT12" s="125">
        <f t="shared" si="15"/>
        <v>3.4406294370296222</v>
      </c>
      <c r="AU12" s="125">
        <f t="shared" si="16"/>
        <v>8.6891347971437121</v>
      </c>
      <c r="AV12" s="125">
        <f t="shared" si="17"/>
        <v>5.6124747938785946</v>
      </c>
      <c r="AW12" s="125">
        <f t="shared" si="18"/>
        <v>99.413510823332146</v>
      </c>
      <c r="AX12" s="125">
        <f t="shared" si="19"/>
        <v>1.0400820292356978</v>
      </c>
      <c r="AY12" s="125">
        <f t="shared" si="20"/>
        <v>0.45359285256784737</v>
      </c>
      <c r="AZ12" s="125">
        <f t="shared" si="21"/>
        <v>100</v>
      </c>
      <c r="BA12" s="127">
        <f t="shared" si="22"/>
        <v>3.8488179772926907</v>
      </c>
      <c r="BB12" s="125">
        <f t="shared" si="23"/>
        <v>32.549596656824527</v>
      </c>
      <c r="BC12" s="126">
        <f t="shared" si="24"/>
        <v>63.601585365882784</v>
      </c>
      <c r="BD12" s="125"/>
      <c r="BE12" s="110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110"/>
      <c r="BS12" s="110"/>
      <c r="BT12" s="110"/>
      <c r="BU12" s="110"/>
      <c r="BV12" s="110"/>
      <c r="BW12" s="110"/>
      <c r="BX12" s="110"/>
      <c r="BY12" s="110"/>
      <c r="BZ12" s="110"/>
      <c r="CA12" s="110"/>
      <c r="CB12" s="110"/>
      <c r="CC12" s="110"/>
      <c r="CD12" s="110"/>
      <c r="CE12" s="110"/>
      <c r="CF12" s="110"/>
      <c r="CG12" s="110"/>
      <c r="CH12" s="110"/>
      <c r="CI12" s="110"/>
      <c r="CJ12" s="110"/>
      <c r="CK12" s="110"/>
      <c r="CL12" s="110"/>
      <c r="CM12" s="110"/>
      <c r="CN12" s="110"/>
      <c r="CO12" s="110"/>
      <c r="CP12" s="110"/>
      <c r="CQ12" s="110"/>
      <c r="CR12" s="110"/>
      <c r="CS12" s="110"/>
      <c r="CT12" s="110"/>
      <c r="CU12" s="110"/>
      <c r="CV12" s="110"/>
      <c r="CW12" s="110"/>
      <c r="CX12" s="110"/>
      <c r="CY12" s="110"/>
      <c r="CZ12" s="110"/>
      <c r="DA12" s="110"/>
      <c r="DB12" s="110"/>
      <c r="DC12" s="110"/>
    </row>
    <row r="13" spans="1:107" s="101" customFormat="1">
      <c r="A13" s="124" t="s">
        <v>81</v>
      </c>
      <c r="B13" s="101">
        <v>74935631.50302586</v>
      </c>
      <c r="C13" s="101">
        <v>1322836</v>
      </c>
      <c r="D13" s="101">
        <v>158663</v>
      </c>
      <c r="E13" s="101">
        <v>1693000</v>
      </c>
      <c r="F13" s="101">
        <v>6105469.3672105055</v>
      </c>
      <c r="G13" s="101">
        <v>2656277</v>
      </c>
      <c r="H13" s="101">
        <v>6344585</v>
      </c>
      <c r="I13" s="101">
        <v>5654401</v>
      </c>
      <c r="J13" s="101">
        <v>10253856</v>
      </c>
      <c r="K13" s="101">
        <v>4368431</v>
      </c>
      <c r="L13" s="101">
        <v>2037813</v>
      </c>
      <c r="M13" s="101">
        <v>2885080</v>
      </c>
      <c r="N13" s="103">
        <v>8406222</v>
      </c>
      <c r="O13" s="167" t="s">
        <v>81</v>
      </c>
      <c r="P13" s="101">
        <v>2740197</v>
      </c>
      <c r="Q13" s="101">
        <v>4078196.1358153601</v>
      </c>
      <c r="R13" s="101">
        <v>4586266</v>
      </c>
      <c r="S13" s="101">
        <v>7262276</v>
      </c>
      <c r="T13" s="101">
        <v>4382063</v>
      </c>
      <c r="U13" s="101">
        <v>74935631.50302586</v>
      </c>
      <c r="V13" s="101">
        <v>795713</v>
      </c>
      <c r="W13" s="101">
        <v>341908</v>
      </c>
      <c r="X13" s="101">
        <v>75389436.50302586</v>
      </c>
      <c r="Y13" s="104">
        <v>3174499</v>
      </c>
      <c r="Z13" s="101">
        <v>12450054.367210506</v>
      </c>
      <c r="AA13" s="103">
        <v>59311078.135815352</v>
      </c>
      <c r="AC13" s="167" t="s">
        <v>81</v>
      </c>
      <c r="AD13" s="125">
        <f t="shared" si="0"/>
        <v>99.398052272241372</v>
      </c>
      <c r="AE13" s="125">
        <f t="shared" si="1"/>
        <v>1.7546702314811786</v>
      </c>
      <c r="AF13" s="125">
        <f t="shared" si="2"/>
        <v>0.21045786698993546</v>
      </c>
      <c r="AG13" s="125">
        <f t="shared" si="3"/>
        <v>2.2456727076505594</v>
      </c>
      <c r="AH13" s="125">
        <f t="shared" si="4"/>
        <v>8.0985740846669589</v>
      </c>
      <c r="AI13" s="125">
        <f t="shared" si="5"/>
        <v>3.5234074204724775</v>
      </c>
      <c r="AJ13" s="125">
        <f t="shared" si="6"/>
        <v>8.4157480070107056</v>
      </c>
      <c r="AK13" s="125">
        <f t="shared" si="7"/>
        <v>7.5002563519267751</v>
      </c>
      <c r="AL13" s="125">
        <f t="shared" si="8"/>
        <v>13.601184032710535</v>
      </c>
      <c r="AM13" s="125">
        <f t="shared" si="9"/>
        <v>5.7944868706170354</v>
      </c>
      <c r="AN13" s="125">
        <f t="shared" si="10"/>
        <v>2.7030484568195567</v>
      </c>
      <c r="AO13" s="125">
        <f t="shared" si="11"/>
        <v>3.8269021945590525</v>
      </c>
      <c r="AP13" s="126">
        <f t="shared" si="12"/>
        <v>11.150397708122682</v>
      </c>
      <c r="AQ13" s="167" t="s">
        <v>81</v>
      </c>
      <c r="AR13" s="125">
        <f t="shared" si="13"/>
        <v>3.6347227504346957</v>
      </c>
      <c r="AS13" s="125">
        <f t="shared" si="14"/>
        <v>5.4095060594486286</v>
      </c>
      <c r="AT13" s="125">
        <f t="shared" si="15"/>
        <v>6.0834331873748964</v>
      </c>
      <c r="AU13" s="125">
        <f t="shared" si="16"/>
        <v>9.6330153624487149</v>
      </c>
      <c r="AV13" s="125">
        <f t="shared" si="17"/>
        <v>5.812568979506989</v>
      </c>
      <c r="AW13" s="125">
        <f t="shared" si="18"/>
        <v>99.398052272241372</v>
      </c>
      <c r="AX13" s="125">
        <f t="shared" si="19"/>
        <v>1.0554701519331067</v>
      </c>
      <c r="AY13" s="125">
        <f t="shared" si="20"/>
        <v>0.4535224241744758</v>
      </c>
      <c r="AZ13" s="125">
        <f t="shared" si="21"/>
        <v>100</v>
      </c>
      <c r="BA13" s="127">
        <f t="shared" si="22"/>
        <v>4.2363011244815025</v>
      </c>
      <c r="BB13" s="125">
        <f t="shared" si="23"/>
        <v>16.61433168373016</v>
      </c>
      <c r="BC13" s="126">
        <f t="shared" si="24"/>
        <v>79.149367191788329</v>
      </c>
      <c r="BD13" s="125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/>
      <c r="CT13" s="128"/>
      <c r="CU13" s="128"/>
      <c r="CV13" s="128"/>
      <c r="CW13" s="128"/>
      <c r="CX13" s="128"/>
      <c r="CY13" s="128"/>
      <c r="CZ13" s="128"/>
      <c r="DA13" s="128"/>
      <c r="DB13" s="128"/>
      <c r="DC13" s="128"/>
    </row>
    <row r="14" spans="1:107" s="101" customFormat="1">
      <c r="A14" s="124" t="s">
        <v>82</v>
      </c>
      <c r="B14" s="104">
        <v>176950862.57935935</v>
      </c>
      <c r="C14" s="101">
        <v>10426013</v>
      </c>
      <c r="D14" s="101">
        <v>140269</v>
      </c>
      <c r="E14" s="107">
        <v>210333</v>
      </c>
      <c r="F14" s="101">
        <v>34429076.162677519</v>
      </c>
      <c r="G14" s="101">
        <v>4322260</v>
      </c>
      <c r="H14" s="101">
        <v>12311971</v>
      </c>
      <c r="I14" s="101">
        <v>12965496</v>
      </c>
      <c r="J14" s="101">
        <v>12656526</v>
      </c>
      <c r="K14" s="101">
        <v>4224265</v>
      </c>
      <c r="L14" s="101">
        <v>4394171</v>
      </c>
      <c r="M14" s="101">
        <v>5017940</v>
      </c>
      <c r="N14" s="103">
        <v>17768109</v>
      </c>
      <c r="O14" s="167" t="s">
        <v>82</v>
      </c>
      <c r="P14" s="101">
        <v>6265736</v>
      </c>
      <c r="Q14" s="101">
        <v>12511914.416681813</v>
      </c>
      <c r="R14" s="101">
        <v>8596664</v>
      </c>
      <c r="S14" s="101">
        <v>20149904</v>
      </c>
      <c r="T14" s="101">
        <v>10560215</v>
      </c>
      <c r="U14" s="101">
        <v>176950862.57935935</v>
      </c>
      <c r="V14" s="101">
        <v>1784908</v>
      </c>
      <c r="W14" s="101">
        <v>807371</v>
      </c>
      <c r="X14" s="101">
        <v>177928399.57935935</v>
      </c>
      <c r="Y14" s="104">
        <v>10776615</v>
      </c>
      <c r="Z14" s="101">
        <v>46741047.162677519</v>
      </c>
      <c r="AA14" s="103">
        <v>119433200.41668183</v>
      </c>
      <c r="AC14" s="167" t="s">
        <v>82</v>
      </c>
      <c r="AD14" s="125">
        <f t="shared" si="0"/>
        <v>99.45060091457519</v>
      </c>
      <c r="AE14" s="125">
        <f t="shared" si="1"/>
        <v>5.8596677228863658</v>
      </c>
      <c r="AF14" s="125">
        <f t="shared" si="2"/>
        <v>7.8834520139342584E-2</v>
      </c>
      <c r="AG14" s="125">
        <f t="shared" si="3"/>
        <v>0.11821215752923558</v>
      </c>
      <c r="AH14" s="125">
        <f t="shared" si="4"/>
        <v>19.34996113272042</v>
      </c>
      <c r="AI14" s="125">
        <f t="shared" si="5"/>
        <v>2.4292131049446057</v>
      </c>
      <c r="AJ14" s="125">
        <f t="shared" si="6"/>
        <v>6.9196210549337485</v>
      </c>
      <c r="AK14" s="125">
        <f t="shared" si="7"/>
        <v>7.2869176762404075</v>
      </c>
      <c r="AL14" s="125">
        <f t="shared" si="8"/>
        <v>7.1132691745226184</v>
      </c>
      <c r="AM14" s="125">
        <f t="shared" si="9"/>
        <v>2.3741375800527558</v>
      </c>
      <c r="AN14" s="125">
        <f t="shared" si="10"/>
        <v>2.4696288003423077</v>
      </c>
      <c r="AO14" s="125">
        <f t="shared" si="11"/>
        <v>2.8202018406633877</v>
      </c>
      <c r="AP14" s="126">
        <f t="shared" si="12"/>
        <v>9.9861006123843055</v>
      </c>
      <c r="AQ14" s="167" t="s">
        <v>82</v>
      </c>
      <c r="AR14" s="125">
        <f t="shared" si="13"/>
        <v>3.5214929234528216</v>
      </c>
      <c r="AS14" s="125">
        <f t="shared" si="14"/>
        <v>7.0319940190892734</v>
      </c>
      <c r="AT14" s="125">
        <f t="shared" si="15"/>
        <v>4.8315299976413995</v>
      </c>
      <c r="AU14" s="125">
        <f t="shared" si="16"/>
        <v>11.324726152562716</v>
      </c>
      <c r="AV14" s="125">
        <f t="shared" si="17"/>
        <v>5.9350924444694666</v>
      </c>
      <c r="AW14" s="125">
        <f t="shared" si="18"/>
        <v>99.45060091457519</v>
      </c>
      <c r="AX14" s="125">
        <f t="shared" si="19"/>
        <v>1.0031608243651391</v>
      </c>
      <c r="AY14" s="125">
        <f t="shared" si="20"/>
        <v>0.45376173894033012</v>
      </c>
      <c r="AZ14" s="125">
        <f t="shared" si="21"/>
        <v>100</v>
      </c>
      <c r="BA14" s="127">
        <f t="shared" si="22"/>
        <v>6.0901737594903658</v>
      </c>
      <c r="BB14" s="125">
        <f t="shared" si="23"/>
        <v>26.414704331670031</v>
      </c>
      <c r="BC14" s="126">
        <f t="shared" si="24"/>
        <v>67.495121908839593</v>
      </c>
      <c r="BD14" s="125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  <c r="BP14" s="110"/>
      <c r="BQ14" s="110"/>
      <c r="BR14" s="110"/>
      <c r="BS14" s="110"/>
      <c r="BT14" s="110"/>
      <c r="BU14" s="110"/>
      <c r="BV14" s="110"/>
      <c r="BW14" s="110"/>
      <c r="BX14" s="110"/>
      <c r="BY14" s="110"/>
      <c r="BZ14" s="110"/>
      <c r="CA14" s="110"/>
      <c r="CB14" s="110"/>
      <c r="CC14" s="110"/>
      <c r="CD14" s="110"/>
      <c r="CE14" s="110"/>
      <c r="CF14" s="110"/>
      <c r="CG14" s="110"/>
      <c r="CH14" s="110"/>
      <c r="CI14" s="110"/>
      <c r="CJ14" s="110"/>
      <c r="CK14" s="110"/>
      <c r="CL14" s="110"/>
      <c r="CM14" s="110"/>
      <c r="CN14" s="110"/>
      <c r="CO14" s="110"/>
      <c r="CP14" s="110"/>
      <c r="CQ14" s="110"/>
      <c r="CR14" s="110"/>
      <c r="CS14" s="110"/>
      <c r="CT14" s="110"/>
      <c r="CU14" s="110"/>
      <c r="CV14" s="110"/>
      <c r="CW14" s="110"/>
      <c r="CX14" s="110"/>
      <c r="CY14" s="110"/>
      <c r="CZ14" s="110"/>
      <c r="DA14" s="110"/>
      <c r="DB14" s="110"/>
      <c r="DC14" s="110"/>
    </row>
    <row r="15" spans="1:107" s="101" customFormat="1">
      <c r="A15" s="124" t="s">
        <v>86</v>
      </c>
      <c r="B15" s="101">
        <v>94060866.002799094</v>
      </c>
      <c r="C15" s="101">
        <v>5024001</v>
      </c>
      <c r="D15" s="101">
        <v>445128</v>
      </c>
      <c r="E15" s="108" t="s">
        <v>100</v>
      </c>
      <c r="F15" s="101">
        <v>22552862.737648867</v>
      </c>
      <c r="G15" s="101">
        <v>1918206</v>
      </c>
      <c r="H15" s="101">
        <v>7130379</v>
      </c>
      <c r="I15" s="101">
        <v>5438745</v>
      </c>
      <c r="J15" s="101">
        <v>1947639</v>
      </c>
      <c r="K15" s="101">
        <v>6172840</v>
      </c>
      <c r="L15" s="101">
        <v>1943014</v>
      </c>
      <c r="M15" s="101">
        <v>2712809</v>
      </c>
      <c r="N15" s="103">
        <v>6813152</v>
      </c>
      <c r="O15" s="167" t="s">
        <v>86</v>
      </c>
      <c r="P15" s="101">
        <v>3864100</v>
      </c>
      <c r="Q15" s="101">
        <v>7961799.2651502276</v>
      </c>
      <c r="R15" s="101">
        <v>3919154</v>
      </c>
      <c r="S15" s="101">
        <v>10596433</v>
      </c>
      <c r="T15" s="101">
        <v>5620604</v>
      </c>
      <c r="U15" s="101">
        <v>94060866.002799094</v>
      </c>
      <c r="V15" s="101">
        <v>960827</v>
      </c>
      <c r="W15" s="101">
        <v>429170</v>
      </c>
      <c r="X15" s="101">
        <v>94592523.002799094</v>
      </c>
      <c r="Y15" s="104">
        <v>5469129</v>
      </c>
      <c r="Z15" s="101">
        <v>29683241.737648867</v>
      </c>
      <c r="AA15" s="103">
        <v>58908495.265150227</v>
      </c>
      <c r="AC15" s="167" t="s">
        <v>86</v>
      </c>
      <c r="AD15" s="125">
        <f t="shared" ref="AD15:AD52" si="25">B15/$X15*100</f>
        <v>99.437950291288601</v>
      </c>
      <c r="AE15" s="125">
        <f t="shared" ref="AE15:AE52" si="26">C15/$X15*100</f>
        <v>5.3112030851014884</v>
      </c>
      <c r="AF15" s="125">
        <f t="shared" ref="AF15:AF52" si="27">D15/$X15*100</f>
        <v>0.47057419114069743</v>
      </c>
      <c r="AG15" s="129" t="s">
        <v>101</v>
      </c>
      <c r="AH15" s="125">
        <f t="shared" ref="AH15:AH52" si="28">F15/$X15*100</f>
        <v>23.842119886136775</v>
      </c>
      <c r="AI15" s="125">
        <f t="shared" ref="AI15:AI52" si="29">G15/$X15*100</f>
        <v>2.0278621809709398</v>
      </c>
      <c r="AJ15" s="125">
        <f t="shared" ref="AJ15:AJ52" si="30">H15/$X15*100</f>
        <v>7.5379943082700143</v>
      </c>
      <c r="AK15" s="125">
        <f t="shared" ref="AK15:AK52" si="31">I15/$X15*100</f>
        <v>5.7496563442324735</v>
      </c>
      <c r="AL15" s="125">
        <f t="shared" ref="AL15:AL52" si="32">J15/$X15*100</f>
        <v>2.0589777481063352</v>
      </c>
      <c r="AM15" s="125">
        <f t="shared" ref="AM15:AM52" si="33">K15/$X15*100</f>
        <v>6.5257166254222216</v>
      </c>
      <c r="AN15" s="125">
        <f t="shared" ref="AN15:AN52" si="34">L15/$X15*100</f>
        <v>2.0540883553158888</v>
      </c>
      <c r="AO15" s="125">
        <f t="shared" ref="AO15:AO52" si="35">M15/$X15*100</f>
        <v>2.8678894630178382</v>
      </c>
      <c r="AP15" s="126">
        <f t="shared" ref="AP15:AP52" si="36">N15/$X15*100</f>
        <v>7.2026327068138256</v>
      </c>
      <c r="AQ15" s="167" t="s">
        <v>86</v>
      </c>
      <c r="AR15" s="125">
        <f t="shared" si="13"/>
        <v>4.0849951743920148</v>
      </c>
      <c r="AS15" s="125">
        <f t="shared" si="14"/>
        <v>8.4169435515686892</v>
      </c>
      <c r="AT15" s="125">
        <f t="shared" si="15"/>
        <v>4.1431963918374688</v>
      </c>
      <c r="AU15" s="125">
        <f t="shared" si="16"/>
        <v>11.20218878154507</v>
      </c>
      <c r="AV15" s="125">
        <f t="shared" si="17"/>
        <v>5.9419114974168519</v>
      </c>
      <c r="AW15" s="125">
        <f t="shared" si="18"/>
        <v>99.437950291288601</v>
      </c>
      <c r="AX15" s="125">
        <f t="shared" si="19"/>
        <v>1.0157536446845468</v>
      </c>
      <c r="AY15" s="125">
        <f t="shared" si="20"/>
        <v>0.45370393597314285</v>
      </c>
      <c r="AZ15" s="125">
        <f t="shared" si="21"/>
        <v>100</v>
      </c>
      <c r="BA15" s="127">
        <f t="shared" si="22"/>
        <v>5.8144574172188124</v>
      </c>
      <c r="BB15" s="125">
        <f t="shared" si="23"/>
        <v>31.557482935321417</v>
      </c>
      <c r="BC15" s="126">
        <f t="shared" si="24"/>
        <v>62.628059647459779</v>
      </c>
      <c r="BD15" s="125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  <c r="BR15" s="110"/>
      <c r="BS15" s="110"/>
      <c r="BT15" s="110"/>
      <c r="BU15" s="110"/>
      <c r="BV15" s="110"/>
      <c r="BW15" s="110"/>
      <c r="BX15" s="110"/>
      <c r="BY15" s="110"/>
      <c r="BZ15" s="110"/>
      <c r="CA15" s="110"/>
      <c r="CB15" s="110"/>
      <c r="CC15" s="110"/>
      <c r="CD15" s="110"/>
      <c r="CE15" s="110"/>
      <c r="CF15" s="110"/>
      <c r="CG15" s="110"/>
      <c r="CH15" s="110"/>
      <c r="CI15" s="110"/>
      <c r="CJ15" s="110"/>
      <c r="CK15" s="110"/>
      <c r="CL15" s="110"/>
      <c r="CM15" s="110"/>
      <c r="CN15" s="110"/>
      <c r="CO15" s="110"/>
      <c r="CP15" s="110"/>
      <c r="CQ15" s="110"/>
      <c r="CR15" s="110"/>
      <c r="CS15" s="110"/>
      <c r="CT15" s="110"/>
      <c r="CU15" s="110"/>
      <c r="CV15" s="110"/>
      <c r="CW15" s="110"/>
      <c r="CX15" s="110"/>
      <c r="CY15" s="110"/>
      <c r="CZ15" s="110"/>
      <c r="DA15" s="110"/>
      <c r="DB15" s="110"/>
      <c r="DC15" s="110"/>
    </row>
    <row r="16" spans="1:107" s="101" customFormat="1">
      <c r="A16" s="124" t="s">
        <v>91</v>
      </c>
      <c r="B16" s="104">
        <v>226317258.34250221</v>
      </c>
      <c r="C16" s="101">
        <v>4730423</v>
      </c>
      <c r="D16" s="101">
        <v>983238</v>
      </c>
      <c r="E16" s="107">
        <v>7836406</v>
      </c>
      <c r="F16" s="101">
        <v>10523234.691777281</v>
      </c>
      <c r="G16" s="101">
        <v>7789951</v>
      </c>
      <c r="H16" s="101">
        <v>19740828</v>
      </c>
      <c r="I16" s="101">
        <v>21652155</v>
      </c>
      <c r="J16" s="101">
        <v>12514911</v>
      </c>
      <c r="K16" s="101">
        <v>7083932</v>
      </c>
      <c r="L16" s="101">
        <v>7055202</v>
      </c>
      <c r="M16" s="101">
        <v>10754184</v>
      </c>
      <c r="N16" s="103">
        <v>24940827</v>
      </c>
      <c r="O16" s="167" t="s">
        <v>91</v>
      </c>
      <c r="P16" s="101">
        <v>11380703</v>
      </c>
      <c r="Q16" s="101">
        <v>19539644.650724921</v>
      </c>
      <c r="R16" s="101">
        <v>13135038</v>
      </c>
      <c r="S16" s="101">
        <v>32565553</v>
      </c>
      <c r="T16" s="101">
        <v>14091028</v>
      </c>
      <c r="U16" s="101">
        <v>226317258.34250221</v>
      </c>
      <c r="V16" s="101">
        <v>2307527</v>
      </c>
      <c r="W16" s="101">
        <v>1032615</v>
      </c>
      <c r="X16" s="101">
        <v>227592170.34250221</v>
      </c>
      <c r="Y16" s="104">
        <v>13550067</v>
      </c>
      <c r="Z16" s="101">
        <v>30264062.691777281</v>
      </c>
      <c r="AA16" s="103">
        <v>182503128.65072492</v>
      </c>
      <c r="AC16" s="167" t="s">
        <v>91</v>
      </c>
      <c r="AD16" s="125">
        <f t="shared" si="25"/>
        <v>99.439826072188069</v>
      </c>
      <c r="AE16" s="125">
        <f t="shared" si="26"/>
        <v>2.0784647349165009</v>
      </c>
      <c r="AF16" s="125">
        <f t="shared" si="27"/>
        <v>0.43201749801864031</v>
      </c>
      <c r="AG16" s="125">
        <f>E16/$X16*100</f>
        <v>3.443179081339677</v>
      </c>
      <c r="AH16" s="125">
        <f t="shared" si="28"/>
        <v>4.6237243908439041</v>
      </c>
      <c r="AI16" s="125">
        <f t="shared" si="29"/>
        <v>3.4227675707283538</v>
      </c>
      <c r="AJ16" s="125">
        <f t="shared" si="30"/>
        <v>8.6737729027725941</v>
      </c>
      <c r="AK16" s="125">
        <f t="shared" si="31"/>
        <v>9.5135763973847567</v>
      </c>
      <c r="AL16" s="125">
        <f t="shared" si="32"/>
        <v>5.4988319594502659</v>
      </c>
      <c r="AM16" s="125">
        <f t="shared" si="33"/>
        <v>3.1125552295315915</v>
      </c>
      <c r="AN16" s="125">
        <f t="shared" si="34"/>
        <v>3.0999317724255038</v>
      </c>
      <c r="AO16" s="125">
        <f t="shared" si="35"/>
        <v>4.7251994582309607</v>
      </c>
      <c r="AP16" s="126">
        <f t="shared" si="36"/>
        <v>10.958561079876644</v>
      </c>
      <c r="AQ16" s="167" t="s">
        <v>91</v>
      </c>
      <c r="AR16" s="125">
        <f t="shared" si="13"/>
        <v>5.0004808965410552</v>
      </c>
      <c r="AS16" s="125">
        <f t="shared" si="14"/>
        <v>8.5853764746475321</v>
      </c>
      <c r="AT16" s="125">
        <f t="shared" si="15"/>
        <v>5.7713048652917864</v>
      </c>
      <c r="AU16" s="125">
        <f t="shared" si="16"/>
        <v>14.308731689228271</v>
      </c>
      <c r="AV16" s="125">
        <f t="shared" si="17"/>
        <v>6.1913500709600378</v>
      </c>
      <c r="AW16" s="125">
        <f t="shared" si="18"/>
        <v>99.439826072188069</v>
      </c>
      <c r="AX16" s="125">
        <f t="shared" si="19"/>
        <v>1.0138868118913824</v>
      </c>
      <c r="AY16" s="125">
        <f t="shared" si="20"/>
        <v>0.4537128840794582</v>
      </c>
      <c r="AZ16" s="125">
        <f t="shared" si="21"/>
        <v>100</v>
      </c>
      <c r="BA16" s="127">
        <f t="shared" si="22"/>
        <v>5.9872000479493739</v>
      </c>
      <c r="BB16" s="125">
        <f t="shared" si="23"/>
        <v>13.372406025693584</v>
      </c>
      <c r="BC16" s="126">
        <f t="shared" si="24"/>
        <v>80.640393926357035</v>
      </c>
      <c r="BD16" s="125"/>
      <c r="BE16" s="110"/>
      <c r="BF16" s="110"/>
      <c r="BG16" s="110"/>
      <c r="BH16" s="110"/>
      <c r="BI16" s="110"/>
      <c r="BJ16" s="110"/>
      <c r="BK16" s="110"/>
      <c r="BL16" s="110"/>
      <c r="BM16" s="110"/>
      <c r="BN16" s="110"/>
      <c r="BO16" s="110"/>
      <c r="BP16" s="110"/>
      <c r="BQ16" s="110"/>
      <c r="BR16" s="110"/>
      <c r="BS16" s="110"/>
      <c r="BT16" s="110"/>
      <c r="BU16" s="110"/>
      <c r="BV16" s="110"/>
      <c r="BW16" s="110"/>
      <c r="BX16" s="110"/>
      <c r="BY16" s="110"/>
      <c r="BZ16" s="110"/>
      <c r="CA16" s="110"/>
      <c r="CB16" s="110"/>
      <c r="CC16" s="110"/>
      <c r="CD16" s="110"/>
      <c r="CE16" s="110"/>
      <c r="CF16" s="110"/>
      <c r="CG16" s="110"/>
      <c r="CH16" s="110"/>
      <c r="CI16" s="110"/>
      <c r="CJ16" s="110"/>
      <c r="CK16" s="110"/>
      <c r="CL16" s="110"/>
      <c r="CM16" s="110"/>
      <c r="CN16" s="110"/>
      <c r="CO16" s="110"/>
      <c r="CP16" s="110"/>
      <c r="CQ16" s="110"/>
      <c r="CR16" s="110"/>
      <c r="CS16" s="110"/>
      <c r="CT16" s="110"/>
      <c r="CU16" s="110"/>
      <c r="CV16" s="110"/>
      <c r="CW16" s="110"/>
      <c r="CX16" s="110"/>
      <c r="CY16" s="110"/>
      <c r="CZ16" s="110"/>
      <c r="DA16" s="110"/>
      <c r="DB16" s="110"/>
      <c r="DC16" s="110"/>
    </row>
    <row r="17" spans="1:107" s="101" customFormat="1">
      <c r="A17" s="130" t="s">
        <v>85</v>
      </c>
      <c r="B17" s="131">
        <v>165988893.13151252</v>
      </c>
      <c r="C17" s="132">
        <v>3263095</v>
      </c>
      <c r="D17" s="132">
        <v>22717</v>
      </c>
      <c r="E17" s="132">
        <v>0</v>
      </c>
      <c r="F17" s="132">
        <v>64472616.99760142</v>
      </c>
      <c r="G17" s="132">
        <v>3384029</v>
      </c>
      <c r="H17" s="132">
        <v>10425038</v>
      </c>
      <c r="I17" s="132">
        <v>7957184</v>
      </c>
      <c r="J17" s="132">
        <v>5100062</v>
      </c>
      <c r="K17" s="132">
        <v>1765026</v>
      </c>
      <c r="L17" s="132">
        <v>3747740</v>
      </c>
      <c r="M17" s="132">
        <v>2022852</v>
      </c>
      <c r="N17" s="133">
        <v>17006425</v>
      </c>
      <c r="O17" s="166" t="s">
        <v>85</v>
      </c>
      <c r="P17" s="132">
        <v>14547416</v>
      </c>
      <c r="Q17" s="132">
        <v>4021016.1339111058</v>
      </c>
      <c r="R17" s="132">
        <v>7953109</v>
      </c>
      <c r="S17" s="132">
        <v>15443907</v>
      </c>
      <c r="T17" s="132">
        <v>4856660</v>
      </c>
      <c r="U17" s="132">
        <v>165988893.13151252</v>
      </c>
      <c r="V17" s="132">
        <v>1659332</v>
      </c>
      <c r="W17" s="132">
        <v>757355</v>
      </c>
      <c r="X17" s="132">
        <v>166890870.13151252</v>
      </c>
      <c r="Y17" s="131">
        <v>3285812</v>
      </c>
      <c r="Z17" s="132">
        <v>74897654.99760142</v>
      </c>
      <c r="AA17" s="133">
        <v>87805426.133911103</v>
      </c>
      <c r="AC17" s="166" t="s">
        <v>85</v>
      </c>
      <c r="AD17" s="134">
        <f t="shared" si="25"/>
        <v>99.459540836901851</v>
      </c>
      <c r="AE17" s="134">
        <f t="shared" si="26"/>
        <v>1.9552267882770531</v>
      </c>
      <c r="AF17" s="134">
        <f t="shared" si="27"/>
        <v>1.3611889003933326E-2</v>
      </c>
      <c r="AG17" s="134">
        <f>E17/$X17*100</f>
        <v>0</v>
      </c>
      <c r="AH17" s="134">
        <f t="shared" si="28"/>
        <v>38.631602164214272</v>
      </c>
      <c r="AI17" s="134">
        <f t="shared" si="29"/>
        <v>2.0276897096487869</v>
      </c>
      <c r="AJ17" s="134">
        <f t="shared" si="30"/>
        <v>6.2466197172948483</v>
      </c>
      <c r="AK17" s="134">
        <f t="shared" si="31"/>
        <v>4.7678965264724305</v>
      </c>
      <c r="AL17" s="134">
        <f t="shared" si="32"/>
        <v>3.0559263044054323</v>
      </c>
      <c r="AM17" s="134">
        <f t="shared" si="33"/>
        <v>1.0575929040391083</v>
      </c>
      <c r="AN17" s="134">
        <f t="shared" si="34"/>
        <v>2.2456231410662095</v>
      </c>
      <c r="AO17" s="134">
        <f t="shared" si="35"/>
        <v>1.212080683866027</v>
      </c>
      <c r="AP17" s="135">
        <f t="shared" si="36"/>
        <v>10.190147002408628</v>
      </c>
      <c r="AQ17" s="166" t="s">
        <v>85</v>
      </c>
      <c r="AR17" s="134">
        <f t="shared" si="13"/>
        <v>8.7167236820902279</v>
      </c>
      <c r="AS17" s="134">
        <f t="shared" si="14"/>
        <v>2.40936854768777</v>
      </c>
      <c r="AT17" s="134">
        <f t="shared" si="15"/>
        <v>4.7654548111186852</v>
      </c>
      <c r="AU17" s="134">
        <f t="shared" si="16"/>
        <v>9.2538956671685924</v>
      </c>
      <c r="AV17" s="134">
        <f t="shared" si="17"/>
        <v>2.9100812981398434</v>
      </c>
      <c r="AW17" s="134">
        <f t="shared" si="18"/>
        <v>99.459540836901851</v>
      </c>
      <c r="AX17" s="134">
        <f t="shared" si="19"/>
        <v>0.99426169849340562</v>
      </c>
      <c r="AY17" s="134">
        <f t="shared" si="20"/>
        <v>0.45380253539525134</v>
      </c>
      <c r="AZ17" s="134">
        <f t="shared" si="21"/>
        <v>100</v>
      </c>
      <c r="BA17" s="136">
        <f t="shared" si="22"/>
        <v>1.9795372678319272</v>
      </c>
      <c r="BB17" s="134">
        <f t="shared" si="23"/>
        <v>45.122088342537609</v>
      </c>
      <c r="BC17" s="135">
        <f t="shared" si="24"/>
        <v>52.898374389630462</v>
      </c>
      <c r="BD17" s="125"/>
      <c r="BE17" s="110"/>
      <c r="BF17" s="110"/>
      <c r="BG17" s="110"/>
      <c r="BH17" s="110"/>
      <c r="BI17" s="110"/>
      <c r="BJ17" s="110"/>
      <c r="BK17" s="110"/>
      <c r="BL17" s="110"/>
      <c r="BM17" s="110"/>
      <c r="BN17" s="110"/>
      <c r="BO17" s="110"/>
      <c r="BP17" s="110"/>
      <c r="BQ17" s="110"/>
      <c r="BR17" s="110"/>
      <c r="BS17" s="110"/>
      <c r="BT17" s="110"/>
      <c r="BU17" s="110"/>
      <c r="BV17" s="110"/>
      <c r="BW17" s="110"/>
      <c r="BX17" s="110"/>
      <c r="BY17" s="110"/>
      <c r="BZ17" s="110"/>
      <c r="CA17" s="110"/>
      <c r="CB17" s="110"/>
      <c r="CC17" s="110"/>
      <c r="CD17" s="110"/>
      <c r="CE17" s="110"/>
      <c r="CF17" s="110"/>
      <c r="CG17" s="110"/>
      <c r="CH17" s="110"/>
      <c r="CI17" s="110"/>
      <c r="CJ17" s="110"/>
      <c r="CK17" s="110"/>
      <c r="CL17" s="110"/>
      <c r="CM17" s="110"/>
      <c r="CN17" s="110"/>
      <c r="CO17" s="110"/>
      <c r="CP17" s="110"/>
      <c r="CQ17" s="110"/>
      <c r="CR17" s="110"/>
      <c r="CS17" s="110"/>
      <c r="CT17" s="110"/>
      <c r="CU17" s="110"/>
      <c r="CV17" s="110"/>
      <c r="CW17" s="110"/>
      <c r="CX17" s="110"/>
      <c r="CY17" s="110"/>
      <c r="CZ17" s="110"/>
      <c r="DA17" s="110"/>
      <c r="DB17" s="110"/>
      <c r="DC17" s="110"/>
    </row>
    <row r="18" spans="1:107" s="101" customFormat="1">
      <c r="A18" s="167" t="s">
        <v>118</v>
      </c>
      <c r="B18" s="104">
        <v>38685645.161482178</v>
      </c>
      <c r="C18" s="168">
        <v>1803005</v>
      </c>
      <c r="D18" s="101">
        <v>15389</v>
      </c>
      <c r="E18" s="168">
        <v>0</v>
      </c>
      <c r="F18" s="168">
        <v>9499456.1219335347</v>
      </c>
      <c r="G18" s="168">
        <v>849361</v>
      </c>
      <c r="H18" s="168">
        <v>2653386</v>
      </c>
      <c r="I18" s="168">
        <v>3529287</v>
      </c>
      <c r="J18" s="168">
        <v>3979027</v>
      </c>
      <c r="K18" s="101">
        <v>359039</v>
      </c>
      <c r="L18" s="101">
        <v>1263299</v>
      </c>
      <c r="M18" s="101">
        <v>815402</v>
      </c>
      <c r="N18" s="169">
        <v>5372462</v>
      </c>
      <c r="O18" s="167" t="s">
        <v>118</v>
      </c>
      <c r="P18" s="170">
        <v>344237</v>
      </c>
      <c r="Q18" s="168">
        <v>1187547.0395486443</v>
      </c>
      <c r="R18" s="168">
        <v>1360938</v>
      </c>
      <c r="S18" s="168">
        <v>4663600</v>
      </c>
      <c r="T18" s="168">
        <v>990210</v>
      </c>
      <c r="U18" s="168">
        <v>38685645.161482178</v>
      </c>
      <c r="V18" s="168">
        <v>439503</v>
      </c>
      <c r="W18" s="168">
        <v>176510</v>
      </c>
      <c r="X18" s="168">
        <v>38948638.161482178</v>
      </c>
      <c r="Y18" s="170">
        <v>1818394</v>
      </c>
      <c r="Z18" s="168">
        <v>12152842.121933535</v>
      </c>
      <c r="AA18" s="169">
        <v>24714409.039548643</v>
      </c>
      <c r="AC18" s="167" t="s">
        <v>118</v>
      </c>
      <c r="AD18" s="125">
        <f t="shared" ref="AD18:AF19" si="37">B18/$X18*100</f>
        <v>99.324769716184619</v>
      </c>
      <c r="AE18" s="125">
        <f t="shared" si="37"/>
        <v>4.6291862440085563</v>
      </c>
      <c r="AF18" s="139">
        <f t="shared" si="37"/>
        <v>3.9511009181365367E-2</v>
      </c>
      <c r="AG18" s="139">
        <f>E18/$X18*100</f>
        <v>0</v>
      </c>
      <c r="AH18" s="139">
        <f t="shared" ref="AH18:AP19" si="38">F18/$X18*100</f>
        <v>24.389700308772071</v>
      </c>
      <c r="AI18" s="139">
        <f t="shared" si="38"/>
        <v>2.1807206621153861</v>
      </c>
      <c r="AJ18" s="139">
        <f t="shared" si="38"/>
        <v>6.8125257396651069</v>
      </c>
      <c r="AK18" s="139">
        <f t="shared" si="38"/>
        <v>9.0613874235280676</v>
      </c>
      <c r="AL18" s="139">
        <f t="shared" si="38"/>
        <v>10.216087616472851</v>
      </c>
      <c r="AM18" s="139">
        <f t="shared" si="38"/>
        <v>0.92182683900631879</v>
      </c>
      <c r="AN18" s="139">
        <f t="shared" si="38"/>
        <v>3.2434997977652666</v>
      </c>
      <c r="AO18" s="139">
        <f t="shared" si="38"/>
        <v>2.0935314775816289</v>
      </c>
      <c r="AP18" s="172">
        <f t="shared" si="38"/>
        <v>13.793709494348988</v>
      </c>
      <c r="AQ18" s="167" t="s">
        <v>118</v>
      </c>
      <c r="AR18" s="171">
        <f t="shared" ref="AR18:AZ19" si="39">P18/$X18*100</f>
        <v>0.8838229428530554</v>
      </c>
      <c r="AS18" s="139">
        <f t="shared" si="39"/>
        <v>3.0490078616485641</v>
      </c>
      <c r="AT18" s="139">
        <f t="shared" si="39"/>
        <v>3.4941863547513821</v>
      </c>
      <c r="AU18" s="139">
        <f t="shared" si="39"/>
        <v>11.973717747625937</v>
      </c>
      <c r="AV18" s="139">
        <f t="shared" si="39"/>
        <v>2.5423481968600821</v>
      </c>
      <c r="AW18" s="139">
        <f t="shared" si="39"/>
        <v>99.324769716184619</v>
      </c>
      <c r="AX18" s="139">
        <f t="shared" si="39"/>
        <v>1.1284168606301661</v>
      </c>
      <c r="AY18" s="139">
        <f t="shared" si="39"/>
        <v>0.45318657681478991</v>
      </c>
      <c r="AZ18" s="139">
        <f t="shared" si="39"/>
        <v>100</v>
      </c>
      <c r="BA18" s="171">
        <f t="shared" ref="BA18:BC19" si="40">Y18/$U18*100</f>
        <v>4.7004360206728713</v>
      </c>
      <c r="BB18" s="125">
        <f t="shared" si="40"/>
        <v>31.41434522083053</v>
      </c>
      <c r="BC18" s="126">
        <f t="shared" si="40"/>
        <v>63.885218758496599</v>
      </c>
      <c r="BD18" s="125"/>
      <c r="BE18" s="110"/>
      <c r="BF18" s="110"/>
      <c r="BG18" s="110"/>
      <c r="BH18" s="110"/>
      <c r="BI18" s="110"/>
      <c r="BJ18" s="110"/>
      <c r="BK18" s="110"/>
      <c r="BL18" s="110"/>
      <c r="BM18" s="110"/>
      <c r="BN18" s="110"/>
      <c r="BO18" s="110"/>
      <c r="BP18" s="110"/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10"/>
      <c r="CB18" s="110"/>
      <c r="CC18" s="110"/>
      <c r="CD18" s="110"/>
      <c r="CE18" s="110"/>
      <c r="CF18" s="110"/>
      <c r="CG18" s="110"/>
      <c r="CH18" s="110"/>
      <c r="CI18" s="110"/>
      <c r="CJ18" s="110"/>
      <c r="CK18" s="110"/>
      <c r="CL18" s="110"/>
      <c r="CM18" s="110"/>
      <c r="CN18" s="110"/>
      <c r="CO18" s="110"/>
      <c r="CP18" s="110"/>
      <c r="CQ18" s="110"/>
      <c r="CR18" s="110"/>
      <c r="CS18" s="110"/>
      <c r="CT18" s="110"/>
      <c r="CU18" s="110"/>
      <c r="CV18" s="110"/>
      <c r="CW18" s="110"/>
      <c r="CX18" s="110"/>
      <c r="CY18" s="110"/>
      <c r="CZ18" s="110"/>
      <c r="DA18" s="110"/>
      <c r="DB18" s="110"/>
      <c r="DC18" s="110"/>
    </row>
    <row r="19" spans="1:107" s="101" customFormat="1">
      <c r="A19" s="167" t="s">
        <v>119</v>
      </c>
      <c r="B19" s="104">
        <v>23089330.022635575</v>
      </c>
      <c r="C19" s="101">
        <v>877669</v>
      </c>
      <c r="D19" s="101">
        <v>4254</v>
      </c>
      <c r="E19" s="101">
        <v>0</v>
      </c>
      <c r="F19" s="101">
        <v>1810792.9972904082</v>
      </c>
      <c r="G19" s="101">
        <v>273291</v>
      </c>
      <c r="H19" s="101">
        <v>5839332</v>
      </c>
      <c r="I19" s="101">
        <v>2802544</v>
      </c>
      <c r="J19" s="101">
        <v>2452553</v>
      </c>
      <c r="K19" s="101">
        <v>244464</v>
      </c>
      <c r="L19" s="101">
        <v>495153</v>
      </c>
      <c r="M19" s="101">
        <v>206113</v>
      </c>
      <c r="N19" s="103">
        <v>2041351</v>
      </c>
      <c r="O19" s="167" t="s">
        <v>119</v>
      </c>
      <c r="P19" s="104">
        <v>1061075</v>
      </c>
      <c r="Q19" s="101">
        <v>761052.02534516517</v>
      </c>
      <c r="R19" s="101">
        <v>477301</v>
      </c>
      <c r="S19" s="101">
        <v>2891206</v>
      </c>
      <c r="T19" s="101">
        <v>851179</v>
      </c>
      <c r="U19" s="101">
        <v>23089330.022635575</v>
      </c>
      <c r="V19" s="101">
        <v>271715</v>
      </c>
      <c r="W19" s="101">
        <v>105349</v>
      </c>
      <c r="X19" s="101">
        <v>23255696.022635575</v>
      </c>
      <c r="Y19" s="104">
        <v>881923</v>
      </c>
      <c r="Z19" s="101">
        <v>7650124.9972904082</v>
      </c>
      <c r="AA19" s="103">
        <v>14557282.025345167</v>
      </c>
      <c r="AC19" s="167" t="s">
        <v>119</v>
      </c>
      <c r="AD19" s="125">
        <f t="shared" si="37"/>
        <v>99.284622572301984</v>
      </c>
      <c r="AE19" s="125">
        <f t="shared" si="37"/>
        <v>3.7739958380335481</v>
      </c>
      <c r="AF19" s="125">
        <f t="shared" si="37"/>
        <v>1.8292292760704449E-2</v>
      </c>
      <c r="AG19" s="125">
        <f>E19/$X19*100</f>
        <v>0</v>
      </c>
      <c r="AH19" s="125">
        <f t="shared" si="38"/>
        <v>7.7864493736411955</v>
      </c>
      <c r="AI19" s="125">
        <f t="shared" si="38"/>
        <v>1.1751572592538033</v>
      </c>
      <c r="AJ19" s="125">
        <f t="shared" si="38"/>
        <v>25.109254929701418</v>
      </c>
      <c r="AK19" s="125">
        <f t="shared" si="38"/>
        <v>12.05100031094398</v>
      </c>
      <c r="AL19" s="125">
        <f t="shared" si="38"/>
        <v>10.546031379206388</v>
      </c>
      <c r="AM19" s="125">
        <f t="shared" si="38"/>
        <v>1.0512005306659269</v>
      </c>
      <c r="AN19" s="125">
        <f t="shared" si="38"/>
        <v>2.1291686970712482</v>
      </c>
      <c r="AO19" s="125">
        <f t="shared" si="38"/>
        <v>0.88629039440222757</v>
      </c>
      <c r="AP19" s="126">
        <f t="shared" si="38"/>
        <v>8.7778538127307915</v>
      </c>
      <c r="AQ19" s="167" t="s">
        <v>119</v>
      </c>
      <c r="AR19" s="127">
        <f t="shared" si="39"/>
        <v>4.562645637297714</v>
      </c>
      <c r="AS19" s="125">
        <f t="shared" si="39"/>
        <v>3.2725403041233716</v>
      </c>
      <c r="AT19" s="125">
        <f t="shared" si="39"/>
        <v>2.0524047077990115</v>
      </c>
      <c r="AU19" s="125">
        <f t="shared" si="39"/>
        <v>12.432248844265461</v>
      </c>
      <c r="AV19" s="125">
        <f t="shared" si="39"/>
        <v>3.6600882604051836</v>
      </c>
      <c r="AW19" s="125">
        <f t="shared" si="39"/>
        <v>99.284622572301984</v>
      </c>
      <c r="AX19" s="125">
        <f t="shared" si="39"/>
        <v>1.1683804248882956</v>
      </c>
      <c r="AY19" s="125">
        <f t="shared" si="39"/>
        <v>0.45300299719028042</v>
      </c>
      <c r="AZ19" s="126">
        <f t="shared" si="39"/>
        <v>100</v>
      </c>
      <c r="BA19" s="127">
        <f t="shared" si="40"/>
        <v>3.8196127784366576</v>
      </c>
      <c r="BB19" s="125">
        <f t="shared" si="40"/>
        <v>33.132728363233689</v>
      </c>
      <c r="BC19" s="126">
        <f t="shared" si="40"/>
        <v>63.047658858329655</v>
      </c>
      <c r="BD19" s="125"/>
      <c r="BE19" s="110"/>
      <c r="BF19" s="110"/>
      <c r="BG19" s="110"/>
      <c r="BH19" s="110"/>
      <c r="BI19" s="110"/>
      <c r="BJ19" s="110"/>
      <c r="BK19" s="110"/>
      <c r="BL19" s="110"/>
      <c r="BM19" s="110"/>
      <c r="BN19" s="110"/>
      <c r="BO19" s="110"/>
      <c r="BP19" s="110"/>
      <c r="BQ19" s="110"/>
      <c r="BR19" s="110"/>
      <c r="BS19" s="110"/>
      <c r="BT19" s="110"/>
      <c r="BU19" s="110"/>
      <c r="BV19" s="110"/>
      <c r="BW19" s="110"/>
      <c r="BX19" s="110"/>
      <c r="BY19" s="110"/>
      <c r="BZ19" s="110"/>
      <c r="CA19" s="110"/>
      <c r="CB19" s="110"/>
      <c r="CC19" s="110"/>
      <c r="CD19" s="110"/>
      <c r="CE19" s="110"/>
      <c r="CF19" s="110"/>
      <c r="CG19" s="110"/>
      <c r="CH19" s="110"/>
      <c r="CI19" s="110"/>
      <c r="CJ19" s="110"/>
      <c r="CK19" s="110"/>
      <c r="CL19" s="110"/>
      <c r="CM19" s="110"/>
      <c r="CN19" s="110"/>
      <c r="CO19" s="110"/>
      <c r="CP19" s="110"/>
      <c r="CQ19" s="110"/>
      <c r="CR19" s="110"/>
      <c r="CS19" s="110"/>
      <c r="CT19" s="110"/>
      <c r="CU19" s="110"/>
      <c r="CV19" s="110"/>
      <c r="CW19" s="110"/>
      <c r="CX19" s="110"/>
      <c r="CY19" s="110"/>
      <c r="CZ19" s="110"/>
      <c r="DA19" s="110"/>
      <c r="DB19" s="110"/>
      <c r="DC19" s="110"/>
    </row>
    <row r="20" spans="1:107" s="101" customFormat="1">
      <c r="A20" s="130" t="s">
        <v>83</v>
      </c>
      <c r="B20" s="132">
        <v>22940049.841103218</v>
      </c>
      <c r="C20" s="132">
        <v>936382</v>
      </c>
      <c r="D20" s="132">
        <v>213138</v>
      </c>
      <c r="E20" s="137" t="s">
        <v>100</v>
      </c>
      <c r="F20" s="132">
        <v>2294842.7870473405</v>
      </c>
      <c r="G20" s="132">
        <v>1476341</v>
      </c>
      <c r="H20" s="132">
        <v>3285341</v>
      </c>
      <c r="I20" s="132">
        <v>1188462</v>
      </c>
      <c r="J20" s="132">
        <v>702416</v>
      </c>
      <c r="K20" s="132">
        <v>502885</v>
      </c>
      <c r="L20" s="132">
        <v>742354</v>
      </c>
      <c r="M20" s="132">
        <v>609261</v>
      </c>
      <c r="N20" s="133">
        <v>2379265</v>
      </c>
      <c r="O20" s="166" t="s">
        <v>83</v>
      </c>
      <c r="P20" s="132">
        <v>468761</v>
      </c>
      <c r="Q20" s="132">
        <v>1623163.0540558784</v>
      </c>
      <c r="R20" s="132">
        <v>1121167</v>
      </c>
      <c r="S20" s="132">
        <v>4008470</v>
      </c>
      <c r="T20" s="132">
        <v>1387801</v>
      </c>
      <c r="U20" s="132">
        <v>22940049.841103218</v>
      </c>
      <c r="V20" s="132">
        <v>280522</v>
      </c>
      <c r="W20" s="132">
        <v>104668</v>
      </c>
      <c r="X20" s="132">
        <v>23115903.841103218</v>
      </c>
      <c r="Y20" s="131">
        <v>1149520</v>
      </c>
      <c r="Z20" s="132">
        <v>5580183.7870473405</v>
      </c>
      <c r="AA20" s="133">
        <v>16210346.054055877</v>
      </c>
      <c r="AC20" s="166" t="s">
        <v>83</v>
      </c>
      <c r="AD20" s="134">
        <f t="shared" si="25"/>
        <v>99.239251031632563</v>
      </c>
      <c r="AE20" s="134">
        <f t="shared" si="26"/>
        <v>4.0508128362040745</v>
      </c>
      <c r="AF20" s="134">
        <f t="shared" si="27"/>
        <v>0.9220405200899463</v>
      </c>
      <c r="AG20" s="138" t="s">
        <v>100</v>
      </c>
      <c r="AH20" s="134">
        <f t="shared" si="28"/>
        <v>9.9275494604143404</v>
      </c>
      <c r="AI20" s="134">
        <f t="shared" si="29"/>
        <v>6.3866894850759204</v>
      </c>
      <c r="AJ20" s="134">
        <f t="shared" si="30"/>
        <v>14.21247043846158</v>
      </c>
      <c r="AK20" s="134">
        <f t="shared" si="31"/>
        <v>5.1413174590506516</v>
      </c>
      <c r="AL20" s="134">
        <f t="shared" si="32"/>
        <v>3.038669847514285</v>
      </c>
      <c r="AM20" s="134">
        <f t="shared" si="33"/>
        <v>2.1754935625999714</v>
      </c>
      <c r="AN20" s="134">
        <f t="shared" si="34"/>
        <v>3.2114426721225309</v>
      </c>
      <c r="AO20" s="134">
        <f t="shared" si="35"/>
        <v>2.6356788996355451</v>
      </c>
      <c r="AP20" s="135">
        <f t="shared" si="36"/>
        <v>10.292762144862982</v>
      </c>
      <c r="AQ20" s="166" t="s">
        <v>83</v>
      </c>
      <c r="AR20" s="134">
        <f t="shared" si="13"/>
        <v>2.0278722528966364</v>
      </c>
      <c r="AS20" s="134">
        <f t="shared" si="14"/>
        <v>7.0218455017522343</v>
      </c>
      <c r="AT20" s="134">
        <f t="shared" si="15"/>
        <v>4.8501975423795143</v>
      </c>
      <c r="AU20" s="134">
        <f t="shared" si="16"/>
        <v>17.340745261590833</v>
      </c>
      <c r="AV20" s="134">
        <f t="shared" si="17"/>
        <v>6.0036631469815225</v>
      </c>
      <c r="AW20" s="134">
        <f t="shared" si="18"/>
        <v>99.239251031632563</v>
      </c>
      <c r="AX20" s="134">
        <f t="shared" si="19"/>
        <v>1.2135454530711178</v>
      </c>
      <c r="AY20" s="134">
        <f t="shared" si="20"/>
        <v>0.45279648470368727</v>
      </c>
      <c r="AZ20" s="134">
        <f t="shared" si="21"/>
        <v>100</v>
      </c>
      <c r="BA20" s="136">
        <f t="shared" si="22"/>
        <v>5.010974291521932</v>
      </c>
      <c r="BB20" s="134">
        <f t="shared" si="23"/>
        <v>24.32507263802432</v>
      </c>
      <c r="BC20" s="135">
        <f t="shared" si="24"/>
        <v>70.663953070453744</v>
      </c>
      <c r="BD20" s="125"/>
      <c r="BE20" s="110"/>
      <c r="BF20" s="110"/>
      <c r="BG20" s="110"/>
      <c r="BH20" s="110"/>
      <c r="BI20" s="110"/>
      <c r="BJ20" s="110"/>
      <c r="BK20" s="110"/>
      <c r="BL20" s="110"/>
      <c r="BM20" s="110"/>
      <c r="BN20" s="110"/>
      <c r="BO20" s="110"/>
      <c r="BP20" s="110"/>
      <c r="BQ20" s="110"/>
      <c r="BR20" s="110"/>
      <c r="BS20" s="110"/>
      <c r="BT20" s="110"/>
      <c r="BU20" s="110"/>
      <c r="BV20" s="110"/>
      <c r="BW20" s="110"/>
      <c r="BX20" s="110"/>
      <c r="BY20" s="110"/>
      <c r="BZ20" s="110"/>
      <c r="CA20" s="110"/>
      <c r="CB20" s="110"/>
      <c r="CC20" s="110"/>
      <c r="CD20" s="110"/>
      <c r="CE20" s="110"/>
      <c r="CF20" s="110"/>
      <c r="CG20" s="110"/>
      <c r="CH20" s="110"/>
      <c r="CI20" s="110"/>
      <c r="CJ20" s="110"/>
      <c r="CK20" s="110"/>
      <c r="CL20" s="110"/>
      <c r="CM20" s="110"/>
      <c r="CN20" s="110"/>
      <c r="CO20" s="110"/>
      <c r="CP20" s="110"/>
      <c r="CQ20" s="110"/>
      <c r="CR20" s="110"/>
      <c r="CS20" s="110"/>
      <c r="CT20" s="110"/>
      <c r="CU20" s="110"/>
      <c r="CV20" s="110"/>
      <c r="CW20" s="110"/>
      <c r="CX20" s="110"/>
      <c r="CY20" s="110"/>
      <c r="CZ20" s="110"/>
      <c r="DA20" s="110"/>
      <c r="DB20" s="110"/>
      <c r="DC20" s="110"/>
    </row>
    <row r="21" spans="1:107" s="101" customFormat="1">
      <c r="A21" s="124" t="s">
        <v>9</v>
      </c>
      <c r="B21" s="104">
        <v>11213521.764454242</v>
      </c>
      <c r="C21" s="101">
        <v>1315902</v>
      </c>
      <c r="D21" s="101">
        <v>17105</v>
      </c>
      <c r="E21" s="101">
        <v>0</v>
      </c>
      <c r="F21" s="101">
        <v>1090937.7457494566</v>
      </c>
      <c r="G21" s="101">
        <v>568654</v>
      </c>
      <c r="H21" s="101">
        <v>1923449</v>
      </c>
      <c r="I21" s="101">
        <v>867617</v>
      </c>
      <c r="J21" s="101">
        <v>547700</v>
      </c>
      <c r="K21" s="101">
        <v>51089</v>
      </c>
      <c r="L21" s="101">
        <v>344072</v>
      </c>
      <c r="M21" s="101">
        <v>369633</v>
      </c>
      <c r="N21" s="103">
        <v>1328262</v>
      </c>
      <c r="O21" s="167" t="s">
        <v>9</v>
      </c>
      <c r="P21" s="101">
        <v>278662</v>
      </c>
      <c r="Q21" s="101">
        <v>561658.01870478597</v>
      </c>
      <c r="R21" s="101">
        <v>529000</v>
      </c>
      <c r="S21" s="101">
        <v>824846</v>
      </c>
      <c r="T21" s="101">
        <v>594935</v>
      </c>
      <c r="U21" s="101">
        <v>11213521.764454242</v>
      </c>
      <c r="V21" s="101">
        <v>159457</v>
      </c>
      <c r="W21" s="101">
        <v>51164</v>
      </c>
      <c r="X21" s="101">
        <v>11321814.764454242</v>
      </c>
      <c r="Y21" s="104">
        <v>1333007</v>
      </c>
      <c r="Z21" s="101">
        <v>3014386.7457494568</v>
      </c>
      <c r="AA21" s="103">
        <v>6866128.018704785</v>
      </c>
      <c r="AC21" s="167" t="s">
        <v>9</v>
      </c>
      <c r="AD21" s="125">
        <f t="shared" si="25"/>
        <v>99.04350139749684</v>
      </c>
      <c r="AE21" s="125">
        <f t="shared" si="26"/>
        <v>11.622712677930231</v>
      </c>
      <c r="AF21" s="125">
        <f t="shared" si="27"/>
        <v>0.15108001990725495</v>
      </c>
      <c r="AG21" s="125">
        <f>E21/$X21*100</f>
        <v>0</v>
      </c>
      <c r="AH21" s="125">
        <f t="shared" si="28"/>
        <v>9.6357144896465208</v>
      </c>
      <c r="AI21" s="125">
        <f t="shared" si="29"/>
        <v>5.0226400257433594</v>
      </c>
      <c r="AJ21" s="125">
        <f t="shared" si="30"/>
        <v>16.988875370394016</v>
      </c>
      <c r="AK21" s="125">
        <f t="shared" si="31"/>
        <v>7.663232600518727</v>
      </c>
      <c r="AL21" s="125">
        <f t="shared" si="32"/>
        <v>4.8375636891671174</v>
      </c>
      <c r="AM21" s="125">
        <f t="shared" si="33"/>
        <v>0.45124391330264535</v>
      </c>
      <c r="AN21" s="125">
        <f t="shared" si="34"/>
        <v>3.0390181005278589</v>
      </c>
      <c r="AO21" s="125">
        <f t="shared" si="35"/>
        <v>3.26478579353279</v>
      </c>
      <c r="AP21" s="126">
        <f t="shared" si="36"/>
        <v>11.731882455542255</v>
      </c>
      <c r="AQ21" s="167" t="s">
        <v>9</v>
      </c>
      <c r="AR21" s="125">
        <f t="shared" si="13"/>
        <v>2.4612838647995021</v>
      </c>
      <c r="AS21" s="125">
        <f t="shared" si="14"/>
        <v>4.9608479770235867</v>
      </c>
      <c r="AT21" s="125">
        <f t="shared" si="15"/>
        <v>4.6723958217443951</v>
      </c>
      <c r="AU21" s="125">
        <f t="shared" si="16"/>
        <v>7.2854574744472158</v>
      </c>
      <c r="AV21" s="125">
        <f t="shared" si="17"/>
        <v>5.2547671232693789</v>
      </c>
      <c r="AW21" s="125">
        <f t="shared" si="18"/>
        <v>99.04350139749684</v>
      </c>
      <c r="AX21" s="125">
        <f t="shared" si="19"/>
        <v>1.4084049537767409</v>
      </c>
      <c r="AY21" s="125">
        <f t="shared" si="20"/>
        <v>0.45190635127359208</v>
      </c>
      <c r="AZ21" s="125">
        <f t="shared" si="21"/>
        <v>100</v>
      </c>
      <c r="BA21" s="127">
        <f t="shared" si="22"/>
        <v>11.887496435111943</v>
      </c>
      <c r="BB21" s="125">
        <f t="shared" si="23"/>
        <v>26.881713069882874</v>
      </c>
      <c r="BC21" s="126">
        <f t="shared" si="24"/>
        <v>61.230790495005181</v>
      </c>
      <c r="BD21" s="125"/>
      <c r="BE21" s="110"/>
      <c r="BF21" s="110"/>
      <c r="BG21" s="110"/>
      <c r="BH21" s="110"/>
      <c r="BI21" s="110"/>
      <c r="BJ21" s="110"/>
      <c r="BK21" s="110"/>
      <c r="BL21" s="110"/>
      <c r="BM21" s="110"/>
      <c r="BN21" s="110"/>
      <c r="BO21" s="110"/>
      <c r="BP21" s="110"/>
      <c r="BQ21" s="110"/>
      <c r="BR21" s="110"/>
      <c r="BS21" s="110"/>
      <c r="BT21" s="110"/>
      <c r="BU21" s="110"/>
      <c r="BV21" s="110"/>
      <c r="BW21" s="110"/>
      <c r="BX21" s="110"/>
      <c r="BY21" s="110"/>
      <c r="BZ21" s="110"/>
      <c r="CA21" s="110"/>
      <c r="CB21" s="110"/>
      <c r="CC21" s="110"/>
      <c r="CD21" s="110"/>
      <c r="CE21" s="110"/>
      <c r="CF21" s="110"/>
      <c r="CG21" s="110"/>
      <c r="CH21" s="110"/>
      <c r="CI21" s="110"/>
      <c r="CJ21" s="110"/>
      <c r="CK21" s="110"/>
      <c r="CL21" s="110"/>
      <c r="CM21" s="110"/>
      <c r="CN21" s="110"/>
      <c r="CO21" s="110"/>
      <c r="CP21" s="110"/>
      <c r="CQ21" s="110"/>
      <c r="CR21" s="110"/>
      <c r="CS21" s="110"/>
      <c r="CT21" s="110"/>
      <c r="CU21" s="110"/>
      <c r="CV21" s="110"/>
      <c r="CW21" s="110"/>
      <c r="CX21" s="110"/>
      <c r="CY21" s="110"/>
      <c r="CZ21" s="110"/>
      <c r="DA21" s="110"/>
      <c r="DB21" s="110"/>
      <c r="DC21" s="110"/>
    </row>
    <row r="22" spans="1:107" s="101" customFormat="1">
      <c r="A22" s="124" t="s">
        <v>10</v>
      </c>
      <c r="B22" s="104">
        <v>26804337.724063233</v>
      </c>
      <c r="C22" s="101">
        <v>1014164</v>
      </c>
      <c r="D22" s="101">
        <v>120083</v>
      </c>
      <c r="E22" s="101">
        <v>0</v>
      </c>
      <c r="F22" s="101">
        <v>7977427.6893705018</v>
      </c>
      <c r="G22" s="101">
        <v>588886</v>
      </c>
      <c r="H22" s="101">
        <v>2956578</v>
      </c>
      <c r="I22" s="101">
        <v>1192385</v>
      </c>
      <c r="J22" s="101">
        <v>2751589</v>
      </c>
      <c r="K22" s="101">
        <v>367101</v>
      </c>
      <c r="L22" s="101">
        <v>699833</v>
      </c>
      <c r="M22" s="101">
        <v>764252</v>
      </c>
      <c r="N22" s="103">
        <v>2641582</v>
      </c>
      <c r="O22" s="167" t="s">
        <v>10</v>
      </c>
      <c r="P22" s="101">
        <v>614892</v>
      </c>
      <c r="Q22" s="101">
        <v>1041736.0346927292</v>
      </c>
      <c r="R22" s="101">
        <v>1192598</v>
      </c>
      <c r="S22" s="101">
        <v>1258958</v>
      </c>
      <c r="T22" s="101">
        <v>1622273</v>
      </c>
      <c r="U22" s="101">
        <v>26804337.724063233</v>
      </c>
      <c r="V22" s="101">
        <v>312767</v>
      </c>
      <c r="W22" s="101">
        <v>122300</v>
      </c>
      <c r="X22" s="101">
        <v>26994804.724063233</v>
      </c>
      <c r="Y22" s="104">
        <v>1134247</v>
      </c>
      <c r="Z22" s="101">
        <v>10934005.689370502</v>
      </c>
      <c r="AA22" s="103">
        <v>14736085.034692731</v>
      </c>
      <c r="AC22" s="167" t="s">
        <v>10</v>
      </c>
      <c r="AD22" s="125">
        <f t="shared" si="25"/>
        <v>99.294430902735087</v>
      </c>
      <c r="AE22" s="125">
        <f t="shared" si="26"/>
        <v>3.756885854024985</v>
      </c>
      <c r="AF22" s="125">
        <f t="shared" si="27"/>
        <v>0.44483744641782025</v>
      </c>
      <c r="AG22" s="125">
        <f>E22/$X22*100</f>
        <v>0</v>
      </c>
      <c r="AH22" s="125">
        <f t="shared" si="28"/>
        <v>29.55171474998448</v>
      </c>
      <c r="AI22" s="125">
        <f t="shared" si="29"/>
        <v>2.1814790142751641</v>
      </c>
      <c r="AJ22" s="125">
        <f t="shared" si="30"/>
        <v>10.952396323002475</v>
      </c>
      <c r="AK22" s="125">
        <f t="shared" si="31"/>
        <v>4.4170906668463701</v>
      </c>
      <c r="AL22" s="125">
        <f t="shared" si="32"/>
        <v>10.193031689342902</v>
      </c>
      <c r="AM22" s="125">
        <f t="shared" si="33"/>
        <v>1.3598950011028059</v>
      </c>
      <c r="AN22" s="125">
        <f t="shared" si="34"/>
        <v>2.5924729115605243</v>
      </c>
      <c r="AO22" s="125">
        <f t="shared" si="35"/>
        <v>2.8311077179926549</v>
      </c>
      <c r="AP22" s="126">
        <f t="shared" si="36"/>
        <v>9.7855199435663547</v>
      </c>
      <c r="AQ22" s="167" t="s">
        <v>10</v>
      </c>
      <c r="AR22" s="125">
        <f t="shared" si="13"/>
        <v>2.277816069741315</v>
      </c>
      <c r="AS22" s="125">
        <f t="shared" si="14"/>
        <v>3.8590241542444765</v>
      </c>
      <c r="AT22" s="125">
        <f t="shared" si="15"/>
        <v>4.4178797075606004</v>
      </c>
      <c r="AU22" s="125">
        <f t="shared" si="16"/>
        <v>4.6637047864167798</v>
      </c>
      <c r="AV22" s="125">
        <f t="shared" si="17"/>
        <v>6.0095748666553677</v>
      </c>
      <c r="AW22" s="125">
        <f t="shared" si="18"/>
        <v>99.294430902735087</v>
      </c>
      <c r="AX22" s="125">
        <f t="shared" si="19"/>
        <v>1.1586192350604365</v>
      </c>
      <c r="AY22" s="125">
        <f t="shared" si="20"/>
        <v>0.45305013779551995</v>
      </c>
      <c r="AZ22" s="125">
        <f t="shared" si="21"/>
        <v>100</v>
      </c>
      <c r="BA22" s="127">
        <f t="shared" si="22"/>
        <v>4.2315800213998394</v>
      </c>
      <c r="BB22" s="125">
        <f t="shared" si="23"/>
        <v>40.791926299132719</v>
      </c>
      <c r="BC22" s="126">
        <f t="shared" si="24"/>
        <v>54.976493679467438</v>
      </c>
      <c r="BD22" s="125"/>
      <c r="BE22" s="110"/>
      <c r="BF22" s="110"/>
      <c r="BG22" s="110"/>
      <c r="BH22" s="110"/>
      <c r="BI22" s="110"/>
      <c r="BJ22" s="110"/>
      <c r="BK22" s="110"/>
      <c r="BL22" s="110"/>
      <c r="BM22" s="110"/>
      <c r="BN22" s="110"/>
      <c r="BO22" s="110"/>
      <c r="BP22" s="110"/>
      <c r="BQ22" s="110"/>
      <c r="BR22" s="110"/>
      <c r="BS22" s="110"/>
      <c r="BT22" s="110"/>
      <c r="BU22" s="110"/>
      <c r="BV22" s="110"/>
      <c r="BW22" s="110"/>
      <c r="BX22" s="110"/>
      <c r="BY22" s="110"/>
      <c r="BZ22" s="110"/>
      <c r="CA22" s="110"/>
      <c r="CB22" s="110"/>
      <c r="CC22" s="110"/>
      <c r="CD22" s="110"/>
      <c r="CE22" s="110"/>
      <c r="CF22" s="110"/>
      <c r="CG22" s="110"/>
      <c r="CH22" s="110"/>
      <c r="CI22" s="110"/>
      <c r="CJ22" s="110"/>
      <c r="CK22" s="110"/>
      <c r="CL22" s="110"/>
      <c r="CM22" s="110"/>
      <c r="CN22" s="110"/>
      <c r="CO22" s="110"/>
      <c r="CP22" s="110"/>
      <c r="CQ22" s="110"/>
      <c r="CR22" s="110"/>
      <c r="CS22" s="110"/>
      <c r="CT22" s="110"/>
      <c r="CU22" s="110"/>
      <c r="CV22" s="110"/>
      <c r="CW22" s="110"/>
      <c r="CX22" s="110"/>
      <c r="CY22" s="110"/>
      <c r="CZ22" s="110"/>
      <c r="DA22" s="110"/>
      <c r="DB22" s="110"/>
      <c r="DC22" s="110"/>
    </row>
    <row r="23" spans="1:107" s="101" customFormat="1">
      <c r="A23" s="124" t="s">
        <v>11</v>
      </c>
      <c r="B23" s="104">
        <v>66595573.331785634</v>
      </c>
      <c r="C23" s="101">
        <v>503411</v>
      </c>
      <c r="D23" s="101">
        <v>762</v>
      </c>
      <c r="E23" s="101">
        <v>209533</v>
      </c>
      <c r="F23" s="101">
        <v>38325311.29432334</v>
      </c>
      <c r="G23" s="101">
        <v>1425007</v>
      </c>
      <c r="H23" s="101">
        <v>2298458</v>
      </c>
      <c r="I23" s="101">
        <v>2235868</v>
      </c>
      <c r="J23" s="101">
        <v>3873070</v>
      </c>
      <c r="K23" s="101">
        <v>614893</v>
      </c>
      <c r="L23" s="101">
        <v>1311379</v>
      </c>
      <c r="M23" s="101">
        <v>1304800</v>
      </c>
      <c r="N23" s="103">
        <v>5313110</v>
      </c>
      <c r="O23" s="167" t="s">
        <v>11</v>
      </c>
      <c r="P23" s="101">
        <v>1554388</v>
      </c>
      <c r="Q23" s="101">
        <v>1124899.0374622904</v>
      </c>
      <c r="R23" s="101">
        <v>1401889</v>
      </c>
      <c r="S23" s="101">
        <v>3506232</v>
      </c>
      <c r="T23" s="101">
        <v>1592563</v>
      </c>
      <c r="U23" s="101">
        <v>66595573.331785634</v>
      </c>
      <c r="V23" s="101">
        <v>685003</v>
      </c>
      <c r="W23" s="101">
        <v>303855</v>
      </c>
      <c r="X23" s="101">
        <v>66976721.331785634</v>
      </c>
      <c r="Y23" s="104">
        <v>713706</v>
      </c>
      <c r="Z23" s="101">
        <v>40623769.29432334</v>
      </c>
      <c r="AA23" s="103">
        <v>25258098.037462294</v>
      </c>
      <c r="AC23" s="167" t="s">
        <v>11</v>
      </c>
      <c r="AD23" s="125">
        <f t="shared" si="25"/>
        <v>99.430924666927339</v>
      </c>
      <c r="AE23" s="125">
        <f t="shared" si="26"/>
        <v>0.75162084675096286</v>
      </c>
      <c r="AF23" s="125">
        <f t="shared" si="27"/>
        <v>1.1377087215500531E-3</v>
      </c>
      <c r="AG23" s="125">
        <f>E23/$X23*100</f>
        <v>0.31284451647315914</v>
      </c>
      <c r="AH23" s="125">
        <f t="shared" si="28"/>
        <v>57.221838472011044</v>
      </c>
      <c r="AI23" s="125">
        <f t="shared" si="29"/>
        <v>2.1276153440549561</v>
      </c>
      <c r="AJ23" s="125">
        <f t="shared" si="30"/>
        <v>3.431726657108257</v>
      </c>
      <c r="AK23" s="125">
        <f t="shared" si="31"/>
        <v>3.3382762779982595</v>
      </c>
      <c r="AL23" s="125">
        <f t="shared" si="32"/>
        <v>5.782710653771475</v>
      </c>
      <c r="AM23" s="125">
        <f t="shared" si="33"/>
        <v>0.91806972299222667</v>
      </c>
      <c r="AN23" s="125">
        <f t="shared" si="34"/>
        <v>1.9579623694981456</v>
      </c>
      <c r="AO23" s="125">
        <f t="shared" si="35"/>
        <v>1.9481395536463375</v>
      </c>
      <c r="AP23" s="126">
        <f t="shared" si="36"/>
        <v>7.9327711096519717</v>
      </c>
      <c r="AQ23" s="167" t="s">
        <v>11</v>
      </c>
      <c r="AR23" s="125">
        <f t="shared" si="13"/>
        <v>2.3207884308041256</v>
      </c>
      <c r="AS23" s="125">
        <f t="shared" si="14"/>
        <v>1.6795373304253383</v>
      </c>
      <c r="AT23" s="125">
        <f t="shared" si="15"/>
        <v>2.0930988739436778</v>
      </c>
      <c r="AU23" s="125">
        <f t="shared" si="16"/>
        <v>5.2350009529893518</v>
      </c>
      <c r="AV23" s="125">
        <f t="shared" si="17"/>
        <v>2.3777858460865051</v>
      </c>
      <c r="AW23" s="125">
        <f t="shared" si="18"/>
        <v>99.430924666927339</v>
      </c>
      <c r="AX23" s="125">
        <f t="shared" si="19"/>
        <v>1.0227478837112218</v>
      </c>
      <c r="AY23" s="125">
        <f t="shared" si="20"/>
        <v>0.45367255063857137</v>
      </c>
      <c r="AZ23" s="125">
        <f t="shared" si="21"/>
        <v>100</v>
      </c>
      <c r="BA23" s="127">
        <f t="shared" si="22"/>
        <v>1.0717018628914676</v>
      </c>
      <c r="BB23" s="125">
        <f t="shared" si="23"/>
        <v>61.000705094814279</v>
      </c>
      <c r="BC23" s="126">
        <f t="shared" si="24"/>
        <v>37.927593042294248</v>
      </c>
      <c r="BD23" s="125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  <c r="BR23" s="128"/>
      <c r="BS23" s="128"/>
      <c r="BT23" s="128"/>
      <c r="BU23" s="128"/>
      <c r="BV23" s="128"/>
      <c r="BW23" s="128"/>
      <c r="BX23" s="128"/>
      <c r="BY23" s="128"/>
      <c r="BZ23" s="128"/>
      <c r="CA23" s="128"/>
      <c r="CB23" s="128"/>
      <c r="CC23" s="128"/>
      <c r="CD23" s="128"/>
      <c r="CE23" s="128"/>
      <c r="CF23" s="128"/>
      <c r="CG23" s="128"/>
      <c r="CH23" s="128"/>
      <c r="CI23" s="128"/>
      <c r="CJ23" s="128"/>
      <c r="CK23" s="128"/>
      <c r="CL23" s="128"/>
      <c r="CM23" s="128"/>
      <c r="CN23" s="128"/>
      <c r="CO23" s="128"/>
      <c r="CP23" s="128"/>
      <c r="CQ23" s="128"/>
      <c r="CR23" s="128"/>
      <c r="CS23" s="128"/>
      <c r="CT23" s="128"/>
      <c r="CU23" s="128"/>
      <c r="CV23" s="128"/>
      <c r="CW23" s="128"/>
      <c r="CX23" s="128"/>
      <c r="CY23" s="128"/>
      <c r="CZ23" s="128"/>
      <c r="DA23" s="128"/>
      <c r="DB23" s="128"/>
      <c r="DC23" s="128"/>
    </row>
    <row r="24" spans="1:107" s="101" customFormat="1">
      <c r="A24" s="130" t="s">
        <v>84</v>
      </c>
      <c r="B24" s="131">
        <v>57056156.438381389</v>
      </c>
      <c r="C24" s="132">
        <v>2111041</v>
      </c>
      <c r="D24" s="132">
        <v>209551</v>
      </c>
      <c r="E24" s="137" t="s">
        <v>100</v>
      </c>
      <c r="F24" s="132">
        <v>37182655.398231693</v>
      </c>
      <c r="G24" s="132">
        <v>508208</v>
      </c>
      <c r="H24" s="132">
        <v>1842001</v>
      </c>
      <c r="I24" s="132">
        <v>1265110</v>
      </c>
      <c r="J24" s="132">
        <v>2577222</v>
      </c>
      <c r="K24" s="132">
        <v>337961</v>
      </c>
      <c r="L24" s="132">
        <v>722557</v>
      </c>
      <c r="M24" s="132">
        <v>675559</v>
      </c>
      <c r="N24" s="133">
        <v>2424091</v>
      </c>
      <c r="O24" s="166" t="s">
        <v>84</v>
      </c>
      <c r="P24" s="132">
        <v>578351</v>
      </c>
      <c r="Q24" s="132">
        <v>1205595.0401496934</v>
      </c>
      <c r="R24" s="132">
        <v>1344843</v>
      </c>
      <c r="S24" s="132">
        <v>2437220</v>
      </c>
      <c r="T24" s="132">
        <v>1634191</v>
      </c>
      <c r="U24" s="132">
        <v>57056156.438381389</v>
      </c>
      <c r="V24" s="132">
        <v>586308</v>
      </c>
      <c r="W24" s="132">
        <v>260329</v>
      </c>
      <c r="X24" s="132">
        <v>57382135.438381389</v>
      </c>
      <c r="Y24" s="131">
        <v>2320592</v>
      </c>
      <c r="Z24" s="132">
        <v>39024656.398231693</v>
      </c>
      <c r="AA24" s="133">
        <v>15710908.040149696</v>
      </c>
      <c r="AC24" s="166" t="s">
        <v>84</v>
      </c>
      <c r="AD24" s="134">
        <f t="shared" si="25"/>
        <v>99.431915529964826</v>
      </c>
      <c r="AE24" s="134">
        <f t="shared" si="26"/>
        <v>3.6789167636796951</v>
      </c>
      <c r="AF24" s="134">
        <f t="shared" si="27"/>
        <v>0.36518508486848139</v>
      </c>
      <c r="AG24" s="138" t="s">
        <v>100</v>
      </c>
      <c r="AH24" s="134">
        <f t="shared" si="28"/>
        <v>64.798312426276837</v>
      </c>
      <c r="AI24" s="134">
        <f t="shared" si="29"/>
        <v>0.8856554328580688</v>
      </c>
      <c r="AJ24" s="134">
        <f t="shared" si="30"/>
        <v>3.2100600403378059</v>
      </c>
      <c r="AK24" s="134">
        <f t="shared" si="31"/>
        <v>2.2047105607606952</v>
      </c>
      <c r="AL24" s="134">
        <f t="shared" si="32"/>
        <v>4.4913316318935115</v>
      </c>
      <c r="AM24" s="134">
        <f t="shared" si="33"/>
        <v>0.58896553329374157</v>
      </c>
      <c r="AN24" s="134">
        <f t="shared" si="34"/>
        <v>1.2592020050837995</v>
      </c>
      <c r="AO24" s="134">
        <f t="shared" si="35"/>
        <v>1.177298465522314</v>
      </c>
      <c r="AP24" s="135">
        <f t="shared" si="36"/>
        <v>4.2244698310383715</v>
      </c>
      <c r="AQ24" s="166" t="s">
        <v>84</v>
      </c>
      <c r="AR24" s="134">
        <f t="shared" si="13"/>
        <v>1.0078938254590581</v>
      </c>
      <c r="AS24" s="134">
        <f t="shared" si="14"/>
        <v>2.1009936819871342</v>
      </c>
      <c r="AT24" s="134">
        <f t="shared" si="15"/>
        <v>2.34366147186023</v>
      </c>
      <c r="AU24" s="134">
        <f t="shared" si="16"/>
        <v>4.2473497742466515</v>
      </c>
      <c r="AV24" s="134">
        <f t="shared" si="17"/>
        <v>2.8479090007984138</v>
      </c>
      <c r="AW24" s="134">
        <f t="shared" si="18"/>
        <v>99.431915529964826</v>
      </c>
      <c r="AX24" s="134">
        <f t="shared" si="19"/>
        <v>1.021760510515672</v>
      </c>
      <c r="AY24" s="134">
        <f t="shared" si="20"/>
        <v>0.45367604048048865</v>
      </c>
      <c r="AZ24" s="134">
        <f t="shared" si="21"/>
        <v>100</v>
      </c>
      <c r="BA24" s="136">
        <f t="shared" si="22"/>
        <v>4.0672070199929369</v>
      </c>
      <c r="BB24" s="134">
        <f t="shared" si="23"/>
        <v>68.396924774238741</v>
      </c>
      <c r="BC24" s="135">
        <f t="shared" si="24"/>
        <v>27.53586820576832</v>
      </c>
      <c r="BD24" s="125"/>
      <c r="BE24" s="110"/>
      <c r="BF24" s="110"/>
      <c r="BG24" s="110"/>
      <c r="BH24" s="110"/>
      <c r="BI24" s="110"/>
      <c r="BJ24" s="110"/>
      <c r="BK24" s="110"/>
      <c r="BL24" s="110"/>
      <c r="BM24" s="110"/>
      <c r="BN24" s="110"/>
      <c r="BO24" s="110"/>
      <c r="BP24" s="110"/>
      <c r="BQ24" s="110"/>
      <c r="BR24" s="110"/>
      <c r="BS24" s="110"/>
      <c r="BT24" s="110"/>
      <c r="BU24" s="110"/>
      <c r="BV24" s="110"/>
      <c r="BW24" s="110"/>
      <c r="BX24" s="110"/>
      <c r="BY24" s="110"/>
      <c r="BZ24" s="110"/>
      <c r="CA24" s="110"/>
      <c r="CB24" s="110"/>
      <c r="CC24" s="110"/>
      <c r="CD24" s="110"/>
      <c r="CE24" s="110"/>
      <c r="CF24" s="110"/>
      <c r="CG24" s="110"/>
      <c r="CH24" s="110"/>
      <c r="CI24" s="110"/>
      <c r="CJ24" s="110"/>
      <c r="CK24" s="110"/>
      <c r="CL24" s="110"/>
      <c r="CM24" s="110"/>
      <c r="CN24" s="110"/>
      <c r="CO24" s="110"/>
      <c r="CP24" s="110"/>
      <c r="CQ24" s="110"/>
      <c r="CR24" s="110"/>
      <c r="CS24" s="110"/>
      <c r="CT24" s="110"/>
      <c r="CU24" s="110"/>
      <c r="CV24" s="110"/>
      <c r="CW24" s="110"/>
      <c r="CX24" s="110"/>
      <c r="CY24" s="110"/>
      <c r="CZ24" s="110"/>
      <c r="DA24" s="110"/>
      <c r="DB24" s="110"/>
      <c r="DC24" s="110"/>
    </row>
    <row r="25" spans="1:107" s="101" customFormat="1">
      <c r="A25" s="166" t="s">
        <v>120</v>
      </c>
      <c r="B25" s="131">
        <v>77853589.282887921</v>
      </c>
      <c r="C25" s="132">
        <v>6276473</v>
      </c>
      <c r="D25" s="132">
        <v>347352</v>
      </c>
      <c r="E25" s="137" t="s">
        <v>100</v>
      </c>
      <c r="F25" s="132">
        <v>20313161.20761383</v>
      </c>
      <c r="G25" s="132">
        <v>1358906</v>
      </c>
      <c r="H25" s="132">
        <v>4758874</v>
      </c>
      <c r="I25" s="132">
        <v>8776565</v>
      </c>
      <c r="J25" s="132">
        <v>8097092</v>
      </c>
      <c r="K25" s="132">
        <v>2525602</v>
      </c>
      <c r="L25" s="132">
        <v>1953056</v>
      </c>
      <c r="M25" s="132">
        <v>2204005</v>
      </c>
      <c r="N25" s="133">
        <v>7759051</v>
      </c>
      <c r="O25" s="166" t="s">
        <v>120</v>
      </c>
      <c r="P25" s="132">
        <v>627158</v>
      </c>
      <c r="Q25" s="132">
        <v>2260293.0752740935</v>
      </c>
      <c r="R25" s="132">
        <v>2659714</v>
      </c>
      <c r="S25" s="132">
        <v>6565077</v>
      </c>
      <c r="T25" s="132">
        <v>1371210</v>
      </c>
      <c r="U25" s="132">
        <v>77853589.282887921</v>
      </c>
      <c r="V25" s="132">
        <v>817848</v>
      </c>
      <c r="W25" s="132">
        <v>355222</v>
      </c>
      <c r="X25" s="132">
        <v>78316215.282887921</v>
      </c>
      <c r="Y25" s="131">
        <v>6623825</v>
      </c>
      <c r="Z25" s="132">
        <v>25072035.20761383</v>
      </c>
      <c r="AA25" s="133">
        <v>46157729.075274095</v>
      </c>
      <c r="AC25" s="166" t="s">
        <v>120</v>
      </c>
      <c r="AD25" s="134">
        <f>B25/$X25*100</f>
        <v>99.409284528971511</v>
      </c>
      <c r="AE25" s="134">
        <f>C25/$X25*100</f>
        <v>8.0142700682465282</v>
      </c>
      <c r="AF25" s="134">
        <f>D25/$X25*100</f>
        <v>0.44352500787393945</v>
      </c>
      <c r="AG25" s="129" t="s">
        <v>100</v>
      </c>
      <c r="AH25" s="134">
        <f t="shared" ref="AH25:AP25" si="41">F25/$X25*100</f>
        <v>25.937363206636277</v>
      </c>
      <c r="AI25" s="134">
        <f t="shared" si="41"/>
        <v>1.7351527970184237</v>
      </c>
      <c r="AJ25" s="134">
        <f t="shared" si="41"/>
        <v>6.076486182089309</v>
      </c>
      <c r="AK25" s="134">
        <f t="shared" si="41"/>
        <v>11.206574485625939</v>
      </c>
      <c r="AL25" s="134">
        <f t="shared" si="41"/>
        <v>10.338972549621168</v>
      </c>
      <c r="AM25" s="134">
        <f t="shared" si="41"/>
        <v>3.2248774929651685</v>
      </c>
      <c r="AN25" s="134">
        <f t="shared" si="41"/>
        <v>2.4938079463433191</v>
      </c>
      <c r="AO25" s="134">
        <f t="shared" si="41"/>
        <v>2.8142383949975871</v>
      </c>
      <c r="AP25" s="135">
        <f t="shared" si="41"/>
        <v>9.9073365228048136</v>
      </c>
      <c r="AQ25" s="166" t="s">
        <v>120</v>
      </c>
      <c r="AR25" s="134">
        <f t="shared" ref="AR25:AZ25" si="42">P25/$X25*100</f>
        <v>0.80080223199579703</v>
      </c>
      <c r="AS25" s="134">
        <f t="shared" si="42"/>
        <v>2.8861112186149875</v>
      </c>
      <c r="AT25" s="134">
        <f t="shared" si="42"/>
        <v>3.3961217231869312</v>
      </c>
      <c r="AU25" s="134">
        <f t="shared" si="42"/>
        <v>8.3827812366648775</v>
      </c>
      <c r="AV25" s="134">
        <f t="shared" si="42"/>
        <v>1.7508634642864427</v>
      </c>
      <c r="AW25" s="134">
        <f t="shared" si="42"/>
        <v>99.409284528971511</v>
      </c>
      <c r="AX25" s="134">
        <f t="shared" si="42"/>
        <v>1.0442894834049772</v>
      </c>
      <c r="AY25" s="134">
        <f t="shared" si="42"/>
        <v>0.45357401237648409</v>
      </c>
      <c r="AZ25" s="134">
        <f t="shared" si="42"/>
        <v>100</v>
      </c>
      <c r="BA25" s="136">
        <f>Y25/$U25*100</f>
        <v>8.5080534642169727</v>
      </c>
      <c r="BB25" s="134">
        <f>Z25/$U25*100</f>
        <v>32.20408389459395</v>
      </c>
      <c r="BC25" s="135">
        <f>AA25/$U25*100</f>
        <v>59.287862641189079</v>
      </c>
      <c r="BD25" s="125"/>
      <c r="BE25" s="110"/>
      <c r="BF25" s="110"/>
      <c r="BG25" s="110"/>
      <c r="BH25" s="110"/>
      <c r="BI25" s="110"/>
      <c r="BJ25" s="110"/>
      <c r="BK25" s="110"/>
      <c r="BL25" s="110"/>
      <c r="BM25" s="110"/>
      <c r="BN25" s="110"/>
      <c r="BO25" s="110"/>
      <c r="BP25" s="110"/>
      <c r="BQ25" s="110"/>
      <c r="BR25" s="110"/>
      <c r="BS25" s="110"/>
      <c r="BT25" s="110"/>
      <c r="BU25" s="110"/>
      <c r="BV25" s="110"/>
      <c r="BW25" s="110"/>
      <c r="BX25" s="110"/>
      <c r="BY25" s="110"/>
      <c r="BZ25" s="110"/>
      <c r="CA25" s="110"/>
      <c r="CB25" s="110"/>
      <c r="CC25" s="110"/>
      <c r="CD25" s="110"/>
      <c r="CE25" s="110"/>
      <c r="CF25" s="110"/>
      <c r="CG25" s="110"/>
      <c r="CH25" s="110"/>
      <c r="CI25" s="110"/>
      <c r="CJ25" s="110"/>
      <c r="CK25" s="110"/>
      <c r="CL25" s="110"/>
      <c r="CM25" s="110"/>
      <c r="CN25" s="110"/>
      <c r="CO25" s="110"/>
      <c r="CP25" s="110"/>
      <c r="CQ25" s="110"/>
      <c r="CR25" s="110"/>
      <c r="CS25" s="110"/>
      <c r="CT25" s="110"/>
      <c r="CU25" s="110"/>
      <c r="CV25" s="110"/>
      <c r="CW25" s="110"/>
      <c r="CX25" s="110"/>
      <c r="CY25" s="110"/>
      <c r="CZ25" s="110"/>
      <c r="DA25" s="110"/>
      <c r="DB25" s="110"/>
      <c r="DC25" s="110"/>
    </row>
    <row r="26" spans="1:107" s="101" customFormat="1">
      <c r="A26" s="124" t="s">
        <v>12</v>
      </c>
      <c r="B26" s="104">
        <v>146056694.14441851</v>
      </c>
      <c r="C26" s="101">
        <v>2777038</v>
      </c>
      <c r="D26" s="101">
        <v>110883</v>
      </c>
      <c r="E26" s="101">
        <v>0</v>
      </c>
      <c r="F26" s="101">
        <v>73519825.034490019</v>
      </c>
      <c r="G26" s="101">
        <v>3178430</v>
      </c>
      <c r="H26" s="101">
        <v>8190386</v>
      </c>
      <c r="I26" s="101">
        <v>10004924</v>
      </c>
      <c r="J26" s="101">
        <v>9376665</v>
      </c>
      <c r="K26" s="101">
        <v>2675320</v>
      </c>
      <c r="L26" s="101">
        <v>2674773</v>
      </c>
      <c r="M26" s="101">
        <v>2304375</v>
      </c>
      <c r="N26" s="103">
        <v>9480947</v>
      </c>
      <c r="O26" s="167" t="s">
        <v>12</v>
      </c>
      <c r="P26" s="101">
        <v>3712170</v>
      </c>
      <c r="Q26" s="101">
        <v>3300878.1099284915</v>
      </c>
      <c r="R26" s="101">
        <v>4470211</v>
      </c>
      <c r="S26" s="101">
        <v>6606916</v>
      </c>
      <c r="T26" s="101">
        <v>3672953</v>
      </c>
      <c r="U26" s="101">
        <v>146056694.14441851</v>
      </c>
      <c r="V26" s="101">
        <v>1426896</v>
      </c>
      <c r="W26" s="101">
        <v>666411</v>
      </c>
      <c r="X26" s="101">
        <v>146817179.14441851</v>
      </c>
      <c r="Y26" s="104">
        <v>2887921</v>
      </c>
      <c r="Z26" s="101">
        <v>81710211.034490019</v>
      </c>
      <c r="AA26" s="103">
        <v>61458562.109928489</v>
      </c>
      <c r="AC26" s="167" t="s">
        <v>12</v>
      </c>
      <c r="AD26" s="125">
        <f t="shared" si="25"/>
        <v>99.482019063142516</v>
      </c>
      <c r="AE26" s="125">
        <f t="shared" si="26"/>
        <v>1.8914939083990525</v>
      </c>
      <c r="AF26" s="125">
        <f t="shared" si="27"/>
        <v>7.5524540551844127E-2</v>
      </c>
      <c r="AG26" s="139">
        <f t="shared" ref="AG26:AG52" si="43">E26/$X26*100</f>
        <v>0</v>
      </c>
      <c r="AH26" s="125">
        <f t="shared" si="28"/>
        <v>50.07576460937949</v>
      </c>
      <c r="AI26" s="125">
        <f t="shared" si="29"/>
        <v>2.1648897074050844</v>
      </c>
      <c r="AJ26" s="125">
        <f t="shared" si="30"/>
        <v>5.5786291820410376</v>
      </c>
      <c r="AK26" s="125">
        <f t="shared" si="31"/>
        <v>6.8145458578512352</v>
      </c>
      <c r="AL26" s="125">
        <f t="shared" si="32"/>
        <v>6.3866265886885962</v>
      </c>
      <c r="AM26" s="125">
        <f t="shared" si="33"/>
        <v>1.8222118253398596</v>
      </c>
      <c r="AN26" s="125">
        <f t="shared" si="34"/>
        <v>1.8218392531359884</v>
      </c>
      <c r="AO26" s="125">
        <f t="shared" si="35"/>
        <v>1.5695540626981217</v>
      </c>
      <c r="AP26" s="126">
        <f t="shared" si="36"/>
        <v>6.4576550613834858</v>
      </c>
      <c r="AQ26" s="167" t="s">
        <v>12</v>
      </c>
      <c r="AR26" s="125">
        <f t="shared" si="13"/>
        <v>2.5284302706486947</v>
      </c>
      <c r="AS26" s="125">
        <f t="shared" si="14"/>
        <v>2.2482914664104414</v>
      </c>
      <c r="AT26" s="125">
        <f t="shared" si="15"/>
        <v>3.0447465521748125</v>
      </c>
      <c r="AU26" s="125">
        <f t="shared" si="16"/>
        <v>4.5000973581579489</v>
      </c>
      <c r="AV26" s="125">
        <f t="shared" si="17"/>
        <v>2.501718818876812</v>
      </c>
      <c r="AW26" s="125">
        <f t="shared" si="18"/>
        <v>99.482019063142516</v>
      </c>
      <c r="AX26" s="125">
        <f t="shared" si="19"/>
        <v>0.97188626584114957</v>
      </c>
      <c r="AY26" s="125">
        <f t="shared" si="20"/>
        <v>0.45390532898365848</v>
      </c>
      <c r="AZ26" s="125">
        <f t="shared" si="21"/>
        <v>100</v>
      </c>
      <c r="BA26" s="127">
        <f t="shared" si="22"/>
        <v>1.9772602802747747</v>
      </c>
      <c r="BB26" s="125">
        <f t="shared" si="23"/>
        <v>55.944173947752283</v>
      </c>
      <c r="BC26" s="126">
        <f t="shared" si="24"/>
        <v>42.07856577197294</v>
      </c>
      <c r="BD26" s="125"/>
      <c r="BE26" s="110"/>
      <c r="BF26" s="110"/>
      <c r="BG26" s="110"/>
      <c r="BH26" s="110"/>
      <c r="BI26" s="110"/>
      <c r="BJ26" s="110"/>
      <c r="BK26" s="110"/>
      <c r="BL26" s="110"/>
      <c r="BM26" s="110"/>
      <c r="BN26" s="110"/>
      <c r="BO26" s="110"/>
      <c r="BP26" s="110"/>
      <c r="BQ26" s="110"/>
      <c r="BR26" s="110"/>
      <c r="BS26" s="110"/>
      <c r="BT26" s="110"/>
      <c r="BU26" s="110"/>
      <c r="BV26" s="110"/>
      <c r="BW26" s="110"/>
      <c r="BX26" s="110"/>
      <c r="BY26" s="110"/>
      <c r="BZ26" s="110"/>
      <c r="CA26" s="110"/>
      <c r="CB26" s="110"/>
      <c r="CC26" s="110"/>
      <c r="CD26" s="110"/>
      <c r="CE26" s="110"/>
      <c r="CF26" s="110"/>
      <c r="CG26" s="110"/>
      <c r="CH26" s="110"/>
      <c r="CI26" s="110"/>
      <c r="CJ26" s="110"/>
      <c r="CK26" s="110"/>
      <c r="CL26" s="110"/>
      <c r="CM26" s="110"/>
      <c r="CN26" s="110"/>
      <c r="CO26" s="110"/>
      <c r="CP26" s="110"/>
      <c r="CQ26" s="110"/>
      <c r="CR26" s="110"/>
      <c r="CS26" s="110"/>
      <c r="CT26" s="110"/>
      <c r="CU26" s="110"/>
      <c r="CV26" s="110"/>
      <c r="CW26" s="110"/>
      <c r="CX26" s="110"/>
      <c r="CY26" s="110"/>
      <c r="CZ26" s="110"/>
      <c r="DA26" s="110"/>
      <c r="DB26" s="110"/>
      <c r="DC26" s="110"/>
    </row>
    <row r="27" spans="1:107" s="101" customFormat="1">
      <c r="A27" s="130" t="s">
        <v>13</v>
      </c>
      <c r="B27" s="131">
        <v>180985471.61254269</v>
      </c>
      <c r="C27" s="132">
        <v>1635808</v>
      </c>
      <c r="D27" s="132">
        <v>26386</v>
      </c>
      <c r="E27" s="132">
        <v>0</v>
      </c>
      <c r="F27" s="132">
        <v>96777835.514175862</v>
      </c>
      <c r="G27" s="132">
        <v>1012071</v>
      </c>
      <c r="H27" s="132">
        <v>15535539</v>
      </c>
      <c r="I27" s="132">
        <v>14349807</v>
      </c>
      <c r="J27" s="132">
        <v>9258362</v>
      </c>
      <c r="K27" s="132">
        <v>3707700</v>
      </c>
      <c r="L27" s="132">
        <v>2149962</v>
      </c>
      <c r="M27" s="132">
        <v>1159865</v>
      </c>
      <c r="N27" s="133">
        <v>11930392</v>
      </c>
      <c r="O27" s="166" t="s">
        <v>13</v>
      </c>
      <c r="P27" s="132">
        <v>1913469</v>
      </c>
      <c r="Q27" s="132">
        <v>2953710.0983668235</v>
      </c>
      <c r="R27" s="132">
        <v>2255237</v>
      </c>
      <c r="S27" s="132">
        <v>9574747</v>
      </c>
      <c r="T27" s="132">
        <v>6744581</v>
      </c>
      <c r="U27" s="132">
        <v>180985471.61254269</v>
      </c>
      <c r="V27" s="132">
        <v>1748689</v>
      </c>
      <c r="W27" s="132">
        <v>825780</v>
      </c>
      <c r="X27" s="132">
        <v>181908380.61254269</v>
      </c>
      <c r="Y27" s="131">
        <v>1662194</v>
      </c>
      <c r="Z27" s="132">
        <v>112313374.51417586</v>
      </c>
      <c r="AA27" s="133">
        <v>67009903.098366827</v>
      </c>
      <c r="AC27" s="166" t="s">
        <v>13</v>
      </c>
      <c r="AD27" s="134">
        <f t="shared" si="25"/>
        <v>99.492651742106503</v>
      </c>
      <c r="AE27" s="134">
        <f t="shared" si="26"/>
        <v>0.8992482888868123</v>
      </c>
      <c r="AF27" s="134">
        <f t="shared" si="27"/>
        <v>1.4505104114032594E-2</v>
      </c>
      <c r="AG27" s="134">
        <f t="shared" si="43"/>
        <v>0</v>
      </c>
      <c r="AH27" s="134">
        <f t="shared" si="28"/>
        <v>53.201416662769731</v>
      </c>
      <c r="AI27" s="134">
        <f t="shared" si="29"/>
        <v>0.55636304198412345</v>
      </c>
      <c r="AJ27" s="134">
        <f t="shared" si="30"/>
        <v>8.5403096590090897</v>
      </c>
      <c r="AK27" s="134">
        <f t="shared" si="31"/>
        <v>7.888480427168715</v>
      </c>
      <c r="AL27" s="134">
        <f t="shared" si="32"/>
        <v>5.0895741959904131</v>
      </c>
      <c r="AM27" s="134">
        <f t="shared" si="33"/>
        <v>2.0382238506631793</v>
      </c>
      <c r="AN27" s="134">
        <f t="shared" si="34"/>
        <v>1.1818927708335385</v>
      </c>
      <c r="AO27" s="134">
        <f t="shared" si="35"/>
        <v>0.63760943618670574</v>
      </c>
      <c r="AP27" s="135">
        <f t="shared" si="36"/>
        <v>6.5584619904957755</v>
      </c>
      <c r="AQ27" s="166" t="s">
        <v>13</v>
      </c>
      <c r="AR27" s="134">
        <f t="shared" si="13"/>
        <v>1.0518861162727899</v>
      </c>
      <c r="AS27" s="134">
        <f t="shared" si="14"/>
        <v>1.6237350299204212</v>
      </c>
      <c r="AT27" s="134">
        <f t="shared" si="15"/>
        <v>1.2397653106502891</v>
      </c>
      <c r="AU27" s="134">
        <f t="shared" si="16"/>
        <v>5.2634996627196706</v>
      </c>
      <c r="AV27" s="134">
        <f t="shared" si="17"/>
        <v>3.7076801944412217</v>
      </c>
      <c r="AW27" s="134">
        <f t="shared" si="18"/>
        <v>99.492651742106503</v>
      </c>
      <c r="AX27" s="134">
        <f t="shared" si="19"/>
        <v>0.96130205442520822</v>
      </c>
      <c r="AY27" s="134">
        <f t="shared" si="20"/>
        <v>0.45395379653171514</v>
      </c>
      <c r="AZ27" s="134">
        <f t="shared" si="21"/>
        <v>100</v>
      </c>
      <c r="BA27" s="136">
        <f t="shared" si="22"/>
        <v>0.91841294507796634</v>
      </c>
      <c r="BB27" s="134">
        <f t="shared" si="23"/>
        <v>62.056569244750527</v>
      </c>
      <c r="BC27" s="135">
        <f t="shared" si="24"/>
        <v>37.025017810171505</v>
      </c>
      <c r="BD27" s="125"/>
      <c r="BE27" s="110"/>
      <c r="BF27" s="110"/>
      <c r="BG27" s="110"/>
      <c r="BH27" s="110"/>
      <c r="BI27" s="110"/>
      <c r="BJ27" s="110"/>
      <c r="BK27" s="110"/>
      <c r="BL27" s="110"/>
      <c r="BM27" s="110"/>
      <c r="BN27" s="110"/>
      <c r="BO27" s="110"/>
      <c r="BP27" s="110"/>
      <c r="BQ27" s="110"/>
      <c r="BR27" s="110"/>
      <c r="BS27" s="110"/>
      <c r="BT27" s="110"/>
      <c r="BU27" s="110"/>
      <c r="BV27" s="110"/>
      <c r="BW27" s="110"/>
      <c r="BX27" s="110"/>
      <c r="BY27" s="110"/>
      <c r="BZ27" s="110"/>
      <c r="CA27" s="110"/>
      <c r="CB27" s="110"/>
      <c r="CC27" s="110"/>
      <c r="CD27" s="110"/>
      <c r="CE27" s="110"/>
      <c r="CF27" s="110"/>
      <c r="CG27" s="110"/>
      <c r="CH27" s="110"/>
      <c r="CI27" s="110"/>
      <c r="CJ27" s="110"/>
      <c r="CK27" s="110"/>
      <c r="CL27" s="110"/>
      <c r="CM27" s="110"/>
      <c r="CN27" s="110"/>
      <c r="CO27" s="110"/>
      <c r="CP27" s="110"/>
      <c r="CQ27" s="110"/>
      <c r="CR27" s="110"/>
      <c r="CS27" s="110"/>
      <c r="CT27" s="110"/>
      <c r="CU27" s="110"/>
      <c r="CV27" s="110"/>
      <c r="CW27" s="110"/>
      <c r="CX27" s="110"/>
      <c r="CY27" s="110"/>
      <c r="CZ27" s="110"/>
      <c r="DA27" s="110"/>
      <c r="DB27" s="110"/>
      <c r="DC27" s="110"/>
    </row>
    <row r="28" spans="1:107" s="101" customFormat="1">
      <c r="A28" s="124" t="s">
        <v>14</v>
      </c>
      <c r="B28" s="101">
        <v>12562233.208525391</v>
      </c>
      <c r="C28" s="101">
        <v>1014235</v>
      </c>
      <c r="D28" s="101">
        <v>206288</v>
      </c>
      <c r="E28" s="101">
        <v>0</v>
      </c>
      <c r="F28" s="101">
        <v>304308.18407354073</v>
      </c>
      <c r="G28" s="101">
        <v>317126</v>
      </c>
      <c r="H28" s="101">
        <v>1337296</v>
      </c>
      <c r="I28" s="101">
        <v>637090</v>
      </c>
      <c r="J28" s="101">
        <v>154697</v>
      </c>
      <c r="K28" s="101">
        <v>4000271</v>
      </c>
      <c r="L28" s="101">
        <v>296233</v>
      </c>
      <c r="M28" s="101">
        <v>149975</v>
      </c>
      <c r="N28" s="103">
        <v>1263306</v>
      </c>
      <c r="O28" s="167" t="s">
        <v>14</v>
      </c>
      <c r="P28" s="101">
        <v>300077</v>
      </c>
      <c r="Q28" s="101">
        <v>734228.0244518508</v>
      </c>
      <c r="R28" s="101">
        <v>565905</v>
      </c>
      <c r="S28" s="101">
        <v>630086</v>
      </c>
      <c r="T28" s="101">
        <v>651112</v>
      </c>
      <c r="U28" s="101">
        <v>12562233.208525391</v>
      </c>
      <c r="V28" s="101">
        <v>169359</v>
      </c>
      <c r="W28" s="101">
        <v>57318</v>
      </c>
      <c r="X28" s="101">
        <v>12674274.208525391</v>
      </c>
      <c r="Y28" s="104">
        <v>1220523</v>
      </c>
      <c r="Z28" s="101">
        <v>1641604.1840735408</v>
      </c>
      <c r="AA28" s="103">
        <v>9700106.02445185</v>
      </c>
      <c r="AC28" s="167" t="s">
        <v>14</v>
      </c>
      <c r="AD28" s="125">
        <f t="shared" si="25"/>
        <v>99.115996717787311</v>
      </c>
      <c r="AE28" s="125">
        <f t="shared" si="26"/>
        <v>8.0023122690352686</v>
      </c>
      <c r="AF28" s="125">
        <f t="shared" si="27"/>
        <v>1.6276119374254956</v>
      </c>
      <c r="AG28" s="125">
        <f t="shared" si="43"/>
        <v>0</v>
      </c>
      <c r="AH28" s="125">
        <f t="shared" si="28"/>
        <v>2.4009910079809291</v>
      </c>
      <c r="AI28" s="125">
        <f t="shared" si="29"/>
        <v>2.5021235518692198</v>
      </c>
      <c r="AJ28" s="125">
        <f t="shared" si="30"/>
        <v>10.551262959897645</v>
      </c>
      <c r="AK28" s="125">
        <f t="shared" si="31"/>
        <v>5.026638918475185</v>
      </c>
      <c r="AL28" s="125">
        <f t="shared" si="32"/>
        <v>1.2205590431043583</v>
      </c>
      <c r="AM28" s="125">
        <f t="shared" si="33"/>
        <v>31.562130771237417</v>
      </c>
      <c r="AN28" s="125">
        <f t="shared" si="34"/>
        <v>2.3372778206166465</v>
      </c>
      <c r="AO28" s="125">
        <f t="shared" si="35"/>
        <v>1.1833024718616143</v>
      </c>
      <c r="AP28" s="126">
        <f t="shared" si="36"/>
        <v>9.9674819971169093</v>
      </c>
      <c r="AQ28" s="167" t="s">
        <v>14</v>
      </c>
      <c r="AR28" s="125">
        <f t="shared" si="13"/>
        <v>2.3676069734876988</v>
      </c>
      <c r="AS28" s="125">
        <f t="shared" si="14"/>
        <v>5.7930577512515065</v>
      </c>
      <c r="AT28" s="125">
        <f t="shared" si="15"/>
        <v>4.464989400492394</v>
      </c>
      <c r="AU28" s="125">
        <f t="shared" si="16"/>
        <v>4.9713773714645582</v>
      </c>
      <c r="AV28" s="125">
        <f t="shared" si="17"/>
        <v>5.1372724724704746</v>
      </c>
      <c r="AW28" s="125">
        <f t="shared" si="18"/>
        <v>99.115996717787311</v>
      </c>
      <c r="AX28" s="125">
        <f t="shared" si="19"/>
        <v>1.3362421959127264</v>
      </c>
      <c r="AY28" s="125">
        <f t="shared" si="20"/>
        <v>0.45223891370004332</v>
      </c>
      <c r="AZ28" s="125">
        <f t="shared" si="21"/>
        <v>100</v>
      </c>
      <c r="BA28" s="127">
        <f t="shared" si="22"/>
        <v>9.7158123061406716</v>
      </c>
      <c r="BB28" s="125">
        <f t="shared" si="23"/>
        <v>13.067773514660292</v>
      </c>
      <c r="BC28" s="126">
        <f t="shared" si="24"/>
        <v>77.216414179199035</v>
      </c>
      <c r="BD28" s="125"/>
      <c r="BE28" s="110"/>
      <c r="BF28" s="110"/>
      <c r="BG28" s="110"/>
      <c r="BH28" s="110"/>
      <c r="BI28" s="110"/>
      <c r="BJ28" s="110"/>
      <c r="BK28" s="110"/>
      <c r="BL28" s="110"/>
      <c r="BM28" s="110"/>
      <c r="BN28" s="110"/>
      <c r="BO28" s="110"/>
      <c r="BP28" s="110"/>
      <c r="BQ28" s="110"/>
      <c r="BR28" s="110"/>
      <c r="BS28" s="110"/>
      <c r="BT28" s="110"/>
      <c r="BU28" s="110"/>
      <c r="BV28" s="110"/>
      <c r="BW28" s="110"/>
      <c r="BX28" s="110"/>
      <c r="BY28" s="110"/>
      <c r="BZ28" s="110"/>
      <c r="CA28" s="110"/>
      <c r="CB28" s="110"/>
      <c r="CC28" s="110"/>
      <c r="CD28" s="110"/>
      <c r="CE28" s="110"/>
      <c r="CF28" s="110"/>
      <c r="CG28" s="110"/>
      <c r="CH28" s="110"/>
      <c r="CI28" s="110"/>
      <c r="CJ28" s="110"/>
      <c r="CK28" s="110"/>
      <c r="CL28" s="110"/>
      <c r="CM28" s="110"/>
      <c r="CN28" s="110"/>
      <c r="CO28" s="110"/>
      <c r="CP28" s="110"/>
      <c r="CQ28" s="110"/>
      <c r="CR28" s="110"/>
      <c r="CS28" s="110"/>
      <c r="CT28" s="110"/>
      <c r="CU28" s="110"/>
      <c r="CV28" s="110"/>
      <c r="CW28" s="110"/>
      <c r="CX28" s="110"/>
      <c r="CY28" s="110"/>
      <c r="CZ28" s="110"/>
      <c r="DA28" s="110"/>
      <c r="DB28" s="110"/>
      <c r="DC28" s="110"/>
    </row>
    <row r="29" spans="1:107" s="101" customFormat="1">
      <c r="A29" s="124" t="s">
        <v>15</v>
      </c>
      <c r="B29" s="101">
        <v>24333682.585662086</v>
      </c>
      <c r="C29" s="101">
        <v>1073816</v>
      </c>
      <c r="D29" s="101">
        <v>264769</v>
      </c>
      <c r="E29" s="108" t="s">
        <v>100</v>
      </c>
      <c r="F29" s="101">
        <v>1085906.5383199197</v>
      </c>
      <c r="G29" s="101">
        <v>1092935</v>
      </c>
      <c r="H29" s="101">
        <v>5428436</v>
      </c>
      <c r="I29" s="101">
        <v>1717989</v>
      </c>
      <c r="J29" s="101">
        <v>1608207</v>
      </c>
      <c r="K29" s="101">
        <v>1846043</v>
      </c>
      <c r="L29" s="101">
        <v>628039</v>
      </c>
      <c r="M29" s="101">
        <v>1171847</v>
      </c>
      <c r="N29" s="103">
        <v>1679653</v>
      </c>
      <c r="O29" s="167" t="s">
        <v>15</v>
      </c>
      <c r="P29" s="101">
        <v>410386</v>
      </c>
      <c r="Q29" s="101">
        <v>1421567.0473421665</v>
      </c>
      <c r="R29" s="101">
        <v>1900195</v>
      </c>
      <c r="S29" s="101">
        <v>1354749</v>
      </c>
      <c r="T29" s="101">
        <v>1649145</v>
      </c>
      <c r="U29" s="101">
        <v>24333682.585662086</v>
      </c>
      <c r="V29" s="101">
        <v>284457</v>
      </c>
      <c r="W29" s="101">
        <v>111027</v>
      </c>
      <c r="X29" s="101">
        <v>24507112.585662086</v>
      </c>
      <c r="Y29" s="104">
        <v>1338585</v>
      </c>
      <c r="Z29" s="101">
        <v>6514342.5383199193</v>
      </c>
      <c r="AA29" s="103">
        <v>16480755.047342166</v>
      </c>
      <c r="AC29" s="167" t="s">
        <v>15</v>
      </c>
      <c r="AD29" s="125">
        <f t="shared" si="25"/>
        <v>99.292327892999253</v>
      </c>
      <c r="AE29" s="125">
        <f t="shared" si="26"/>
        <v>4.3816504137180052</v>
      </c>
      <c r="AF29" s="125">
        <f t="shared" si="27"/>
        <v>1.0803761523293585</v>
      </c>
      <c r="AG29" s="129" t="s">
        <v>100</v>
      </c>
      <c r="AH29" s="125">
        <f t="shared" si="28"/>
        <v>4.4309852273467367</v>
      </c>
      <c r="AI29" s="125">
        <f t="shared" si="29"/>
        <v>4.4596645001721775</v>
      </c>
      <c r="AJ29" s="125">
        <f t="shared" si="30"/>
        <v>22.150451143623965</v>
      </c>
      <c r="AK29" s="125">
        <f t="shared" si="31"/>
        <v>7.0101648817050419</v>
      </c>
      <c r="AL29" s="125">
        <f t="shared" si="32"/>
        <v>6.5622051328106421</v>
      </c>
      <c r="AM29" s="125">
        <f t="shared" si="33"/>
        <v>7.5326825775470159</v>
      </c>
      <c r="AN29" s="125">
        <f t="shared" si="34"/>
        <v>2.5626805189911885</v>
      </c>
      <c r="AO29" s="125">
        <f t="shared" si="35"/>
        <v>4.7816608174623987</v>
      </c>
      <c r="AP29" s="126">
        <f t="shared" si="36"/>
        <v>6.8537368248868411</v>
      </c>
      <c r="AQ29" s="167" t="s">
        <v>15</v>
      </c>
      <c r="AR29" s="125">
        <f t="shared" si="13"/>
        <v>1.6745587574445502</v>
      </c>
      <c r="AS29" s="125">
        <f t="shared" si="14"/>
        <v>5.8006305001179781</v>
      </c>
      <c r="AT29" s="125">
        <f t="shared" si="15"/>
        <v>7.7536470008780682</v>
      </c>
      <c r="AU29" s="125">
        <f t="shared" si="16"/>
        <v>5.5279829284850042</v>
      </c>
      <c r="AV29" s="125">
        <f t="shared" si="17"/>
        <v>6.7292505154802864</v>
      </c>
      <c r="AW29" s="125">
        <f t="shared" si="18"/>
        <v>99.292327892999253</v>
      </c>
      <c r="AX29" s="125">
        <f t="shared" si="19"/>
        <v>1.1607120137295239</v>
      </c>
      <c r="AY29" s="125">
        <f t="shared" si="20"/>
        <v>0.45303990672877753</v>
      </c>
      <c r="AZ29" s="125">
        <f t="shared" si="21"/>
        <v>100</v>
      </c>
      <c r="BA29" s="127">
        <f t="shared" si="22"/>
        <v>5.5009552922693352</v>
      </c>
      <c r="BB29" s="125">
        <f t="shared" si="23"/>
        <v>26.770886467296595</v>
      </c>
      <c r="BC29" s="126">
        <f t="shared" si="24"/>
        <v>67.72815824043407</v>
      </c>
      <c r="BD29" s="125"/>
      <c r="BE29" s="110"/>
      <c r="BF29" s="110"/>
      <c r="BG29" s="110"/>
      <c r="BH29" s="110"/>
      <c r="BI29" s="110"/>
      <c r="BJ29" s="110"/>
      <c r="BK29" s="110"/>
      <c r="BL29" s="110"/>
      <c r="BM29" s="110"/>
      <c r="BN29" s="110"/>
      <c r="BO29" s="110"/>
      <c r="BP29" s="110"/>
      <c r="BQ29" s="110"/>
      <c r="BR29" s="110"/>
      <c r="BS29" s="110"/>
      <c r="BT29" s="110"/>
      <c r="BU29" s="110"/>
      <c r="BV29" s="110"/>
      <c r="BW29" s="110"/>
      <c r="BX29" s="110"/>
      <c r="BY29" s="110"/>
      <c r="BZ29" s="110"/>
      <c r="CA29" s="110"/>
      <c r="CB29" s="110"/>
      <c r="CC29" s="110"/>
      <c r="CD29" s="110"/>
      <c r="CE29" s="110"/>
      <c r="CF29" s="110"/>
      <c r="CG29" s="110"/>
      <c r="CH29" s="110"/>
      <c r="CI29" s="110"/>
      <c r="CJ29" s="110"/>
      <c r="CK29" s="110"/>
      <c r="CL29" s="110"/>
      <c r="CM29" s="110"/>
      <c r="CN29" s="110"/>
      <c r="CO29" s="110"/>
      <c r="CP29" s="110"/>
      <c r="CQ29" s="110"/>
      <c r="CR29" s="110"/>
      <c r="CS29" s="110"/>
      <c r="CT29" s="110"/>
      <c r="CU29" s="110"/>
      <c r="CV29" s="110"/>
      <c r="CW29" s="110"/>
      <c r="CX29" s="110"/>
      <c r="CY29" s="110"/>
      <c r="CZ29" s="110"/>
      <c r="DA29" s="110"/>
      <c r="DB29" s="110"/>
      <c r="DC29" s="110"/>
    </row>
    <row r="30" spans="1:107" s="101" customFormat="1">
      <c r="A30" s="124" t="s">
        <v>16</v>
      </c>
      <c r="B30" s="101">
        <v>3984637.6644056877</v>
      </c>
      <c r="C30" s="101">
        <v>668486</v>
      </c>
      <c r="D30" s="101">
        <v>105561</v>
      </c>
      <c r="E30" s="101">
        <v>0</v>
      </c>
      <c r="F30" s="101">
        <v>7365.6526582902461</v>
      </c>
      <c r="G30" s="101">
        <v>55766</v>
      </c>
      <c r="H30" s="101">
        <v>903359</v>
      </c>
      <c r="I30" s="101">
        <v>54649</v>
      </c>
      <c r="J30" s="101">
        <v>79920</v>
      </c>
      <c r="K30" s="101">
        <v>536890</v>
      </c>
      <c r="L30" s="101">
        <v>104223</v>
      </c>
      <c r="M30" s="101">
        <v>57518</v>
      </c>
      <c r="N30" s="103">
        <v>317954</v>
      </c>
      <c r="O30" s="167" t="s">
        <v>16</v>
      </c>
      <c r="P30" s="101">
        <v>40264</v>
      </c>
      <c r="Q30" s="101">
        <v>352745.01174739742</v>
      </c>
      <c r="R30" s="101">
        <v>350918</v>
      </c>
      <c r="S30" s="101">
        <v>231133</v>
      </c>
      <c r="T30" s="101">
        <v>117886</v>
      </c>
      <c r="U30" s="101">
        <v>3984637.6644056877</v>
      </c>
      <c r="V30" s="101">
        <v>85222</v>
      </c>
      <c r="W30" s="101">
        <v>18181</v>
      </c>
      <c r="X30" s="101">
        <v>4051678.6644056877</v>
      </c>
      <c r="Y30" s="104">
        <v>774047</v>
      </c>
      <c r="Z30" s="101">
        <v>910724.65265829023</v>
      </c>
      <c r="AA30" s="103">
        <v>2299866.0117473975</v>
      </c>
      <c r="AC30" s="167" t="s">
        <v>16</v>
      </c>
      <c r="AD30" s="125">
        <f t="shared" si="25"/>
        <v>98.345352493302087</v>
      </c>
      <c r="AE30" s="125">
        <f t="shared" si="26"/>
        <v>16.498988576579418</v>
      </c>
      <c r="AF30" s="125">
        <f t="shared" si="27"/>
        <v>2.6053645598147157</v>
      </c>
      <c r="AG30" s="125">
        <f t="shared" si="43"/>
        <v>0</v>
      </c>
      <c r="AH30" s="125">
        <f t="shared" si="28"/>
        <v>0.18179261655170431</v>
      </c>
      <c r="AI30" s="125">
        <f t="shared" si="29"/>
        <v>1.3763677877495235</v>
      </c>
      <c r="AJ30" s="125">
        <f t="shared" si="30"/>
        <v>22.295919168913347</v>
      </c>
      <c r="AK30" s="125">
        <f t="shared" si="31"/>
        <v>1.3487989676993815</v>
      </c>
      <c r="AL30" s="125">
        <f t="shared" si="32"/>
        <v>1.9725157550647692</v>
      </c>
      <c r="AM30" s="125">
        <f t="shared" si="33"/>
        <v>13.251050847556606</v>
      </c>
      <c r="AN30" s="125">
        <f t="shared" si="34"/>
        <v>2.5723412104619046</v>
      </c>
      <c r="AO30" s="125">
        <f t="shared" si="35"/>
        <v>1.4196091241218143</v>
      </c>
      <c r="AP30" s="126">
        <f t="shared" si="36"/>
        <v>7.8474633932165112</v>
      </c>
      <c r="AQ30" s="167" t="s">
        <v>16</v>
      </c>
      <c r="AR30" s="125">
        <f t="shared" si="13"/>
        <v>0.99376094046456276</v>
      </c>
      <c r="AS30" s="125">
        <f t="shared" si="14"/>
        <v>8.7061448097128178</v>
      </c>
      <c r="AT30" s="125">
        <f t="shared" si="15"/>
        <v>8.661052098796528</v>
      </c>
      <c r="AU30" s="125">
        <f t="shared" si="16"/>
        <v>5.7046231733656816</v>
      </c>
      <c r="AV30" s="125">
        <f t="shared" si="17"/>
        <v>2.9095594632327999</v>
      </c>
      <c r="AW30" s="125">
        <f t="shared" si="18"/>
        <v>98.345352493302087</v>
      </c>
      <c r="AX30" s="125">
        <f t="shared" si="19"/>
        <v>2.1033750960726945</v>
      </c>
      <c r="AY30" s="125">
        <f t="shared" si="20"/>
        <v>0.44872758937478185</v>
      </c>
      <c r="AZ30" s="125">
        <f t="shared" si="21"/>
        <v>100</v>
      </c>
      <c r="BA30" s="127">
        <f t="shared" si="22"/>
        <v>19.42578134304339</v>
      </c>
      <c r="BB30" s="125">
        <f t="shared" si="23"/>
        <v>22.855896303789159</v>
      </c>
      <c r="BC30" s="126">
        <f t="shared" si="24"/>
        <v>57.718322353167451</v>
      </c>
      <c r="BD30" s="125"/>
      <c r="BE30" s="110"/>
      <c r="BF30" s="110"/>
      <c r="BG30" s="110"/>
      <c r="BH30" s="110"/>
      <c r="BI30" s="110"/>
      <c r="BJ30" s="110"/>
      <c r="BK30" s="110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110"/>
      <c r="BW30" s="110"/>
      <c r="BX30" s="110"/>
      <c r="BY30" s="110"/>
      <c r="BZ30" s="110"/>
      <c r="CA30" s="110"/>
      <c r="CB30" s="110"/>
      <c r="CC30" s="110"/>
      <c r="CD30" s="110"/>
      <c r="CE30" s="110"/>
      <c r="CF30" s="110"/>
      <c r="CG30" s="110"/>
      <c r="CH30" s="110"/>
      <c r="CI30" s="110"/>
      <c r="CJ30" s="110"/>
      <c r="CK30" s="110"/>
      <c r="CL30" s="110"/>
      <c r="CM30" s="110"/>
      <c r="CN30" s="110"/>
      <c r="CO30" s="110"/>
      <c r="CP30" s="110"/>
      <c r="CQ30" s="110"/>
      <c r="CR30" s="110"/>
      <c r="CS30" s="110"/>
      <c r="CT30" s="110"/>
      <c r="CU30" s="110"/>
      <c r="CV30" s="110"/>
      <c r="CW30" s="110"/>
      <c r="CX30" s="110"/>
      <c r="CY30" s="110"/>
      <c r="CZ30" s="110"/>
      <c r="DA30" s="110"/>
      <c r="DB30" s="110"/>
      <c r="DC30" s="110"/>
    </row>
    <row r="31" spans="1:107" s="101" customFormat="1">
      <c r="A31" s="124" t="s">
        <v>17</v>
      </c>
      <c r="B31" s="101">
        <v>16669397.690921394</v>
      </c>
      <c r="C31" s="101">
        <v>933899</v>
      </c>
      <c r="D31" s="101">
        <v>269358</v>
      </c>
      <c r="E31" s="101">
        <v>56546</v>
      </c>
      <c r="F31" s="101">
        <v>2806848.640063284</v>
      </c>
      <c r="G31" s="101">
        <v>289667</v>
      </c>
      <c r="H31" s="101">
        <v>1373767</v>
      </c>
      <c r="I31" s="101">
        <v>1313086</v>
      </c>
      <c r="J31" s="101">
        <v>703651</v>
      </c>
      <c r="K31" s="101">
        <v>957212</v>
      </c>
      <c r="L31" s="101">
        <v>450199</v>
      </c>
      <c r="M31" s="101">
        <v>572564</v>
      </c>
      <c r="N31" s="103">
        <v>1551046</v>
      </c>
      <c r="O31" s="167" t="s">
        <v>17</v>
      </c>
      <c r="P31" s="101">
        <v>671900</v>
      </c>
      <c r="Q31" s="101">
        <v>1527142.0508581097</v>
      </c>
      <c r="R31" s="101">
        <v>927501</v>
      </c>
      <c r="S31" s="101">
        <v>1175233</v>
      </c>
      <c r="T31" s="101">
        <v>1089778</v>
      </c>
      <c r="U31" s="101">
        <v>16669397.690921394</v>
      </c>
      <c r="V31" s="101">
        <v>211932</v>
      </c>
      <c r="W31" s="101">
        <v>76057</v>
      </c>
      <c r="X31" s="101">
        <v>16805272.690921396</v>
      </c>
      <c r="Y31" s="104">
        <v>1259803</v>
      </c>
      <c r="Z31" s="101">
        <v>4180615.640063284</v>
      </c>
      <c r="AA31" s="103">
        <v>11228979.05085811</v>
      </c>
      <c r="AC31" s="167" t="s">
        <v>17</v>
      </c>
      <c r="AD31" s="125">
        <f t="shared" si="25"/>
        <v>99.19147399450766</v>
      </c>
      <c r="AE31" s="125">
        <f t="shared" si="26"/>
        <v>5.5571784949643463</v>
      </c>
      <c r="AF31" s="125">
        <f t="shared" si="27"/>
        <v>1.6028183829799652</v>
      </c>
      <c r="AG31" s="125">
        <f t="shared" si="43"/>
        <v>0.33647772957916644</v>
      </c>
      <c r="AH31" s="125">
        <f t="shared" si="28"/>
        <v>16.702190388017979</v>
      </c>
      <c r="AI31" s="125">
        <f t="shared" si="29"/>
        <v>1.7236673592121177</v>
      </c>
      <c r="AJ31" s="125">
        <f t="shared" si="30"/>
        <v>8.1746189143490753</v>
      </c>
      <c r="AK31" s="125">
        <f t="shared" si="31"/>
        <v>7.8135358119440692</v>
      </c>
      <c r="AL31" s="125">
        <f t="shared" si="32"/>
        <v>4.1870846902718144</v>
      </c>
      <c r="AM31" s="125">
        <f t="shared" si="33"/>
        <v>5.6959028133896838</v>
      </c>
      <c r="AN31" s="125">
        <f t="shared" si="34"/>
        <v>2.6789151731123537</v>
      </c>
      <c r="AO31" s="125">
        <f t="shared" si="35"/>
        <v>3.4070497428423914</v>
      </c>
      <c r="AP31" s="126">
        <f t="shared" si="36"/>
        <v>9.2295199758222992</v>
      </c>
      <c r="AQ31" s="167" t="s">
        <v>17</v>
      </c>
      <c r="AR31" s="125">
        <f t="shared" si="13"/>
        <v>3.99814993994698</v>
      </c>
      <c r="AS31" s="125">
        <f t="shared" si="14"/>
        <v>9.0872792066213108</v>
      </c>
      <c r="AT31" s="125">
        <f t="shared" si="15"/>
        <v>5.5191071103598208</v>
      </c>
      <c r="AU31" s="125">
        <f t="shared" si="16"/>
        <v>6.9932396909863206</v>
      </c>
      <c r="AV31" s="125">
        <f t="shared" si="17"/>
        <v>6.4847385701079618</v>
      </c>
      <c r="AW31" s="125">
        <f t="shared" si="18"/>
        <v>99.19147399450766</v>
      </c>
      <c r="AX31" s="125">
        <f t="shared" si="19"/>
        <v>1.2611042016264971</v>
      </c>
      <c r="AY31" s="125">
        <f t="shared" si="20"/>
        <v>0.45257819613416794</v>
      </c>
      <c r="AZ31" s="125">
        <f t="shared" si="21"/>
        <v>100</v>
      </c>
      <c r="BA31" s="127">
        <f t="shared" si="22"/>
        <v>7.5575796040076648</v>
      </c>
      <c r="BB31" s="125">
        <f t="shared" si="23"/>
        <v>25.079584263204424</v>
      </c>
      <c r="BC31" s="126">
        <f t="shared" si="24"/>
        <v>67.362836132787905</v>
      </c>
      <c r="BD31" s="125"/>
      <c r="BE31" s="110"/>
      <c r="BF31" s="110"/>
      <c r="BG31" s="110"/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/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/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</row>
    <row r="32" spans="1:107" s="101" customFormat="1">
      <c r="A32" s="124" t="s">
        <v>18</v>
      </c>
      <c r="B32" s="101">
        <v>28413641.120705932</v>
      </c>
      <c r="C32" s="101">
        <v>1335479</v>
      </c>
      <c r="D32" s="101">
        <v>105026</v>
      </c>
      <c r="E32" s="101">
        <v>0</v>
      </c>
      <c r="F32" s="101">
        <v>14557259.098909346</v>
      </c>
      <c r="G32" s="101">
        <v>651171</v>
      </c>
      <c r="H32" s="101">
        <v>1503715</v>
      </c>
      <c r="I32" s="101">
        <v>854002</v>
      </c>
      <c r="J32" s="101">
        <v>803776</v>
      </c>
      <c r="K32" s="101">
        <v>653476</v>
      </c>
      <c r="L32" s="101">
        <v>396690</v>
      </c>
      <c r="M32" s="101">
        <v>130300</v>
      </c>
      <c r="N32" s="103">
        <v>1954911</v>
      </c>
      <c r="O32" s="167" t="s">
        <v>18</v>
      </c>
      <c r="P32" s="101">
        <v>695064</v>
      </c>
      <c r="Q32" s="101">
        <v>654497.02179658494</v>
      </c>
      <c r="R32" s="101">
        <v>578831</v>
      </c>
      <c r="S32" s="101">
        <v>753058</v>
      </c>
      <c r="T32" s="101">
        <v>2786386</v>
      </c>
      <c r="U32" s="101">
        <v>28413641.120705932</v>
      </c>
      <c r="V32" s="101">
        <v>315762</v>
      </c>
      <c r="W32" s="101">
        <v>129643</v>
      </c>
      <c r="X32" s="101">
        <v>28599760.120705932</v>
      </c>
      <c r="Y32" s="104">
        <v>1440505</v>
      </c>
      <c r="Z32" s="101">
        <v>16060974.098909346</v>
      </c>
      <c r="AA32" s="103">
        <v>10912162.021796586</v>
      </c>
      <c r="AC32" s="167" t="s">
        <v>18</v>
      </c>
      <c r="AD32" s="125">
        <f t="shared" si="25"/>
        <v>99.349228807463845</v>
      </c>
      <c r="AE32" s="125">
        <f t="shared" si="26"/>
        <v>4.6695461583019604</v>
      </c>
      <c r="AF32" s="125">
        <f t="shared" si="27"/>
        <v>0.36722685629786894</v>
      </c>
      <c r="AG32" s="125">
        <f t="shared" si="43"/>
        <v>0</v>
      </c>
      <c r="AH32" s="125">
        <f t="shared" si="28"/>
        <v>50.899934256336785</v>
      </c>
      <c r="AI32" s="125">
        <f t="shared" si="29"/>
        <v>2.2768407750684552</v>
      </c>
      <c r="AJ32" s="125">
        <f t="shared" si="30"/>
        <v>5.2577888543593962</v>
      </c>
      <c r="AK32" s="125">
        <f t="shared" si="31"/>
        <v>2.9860460241472842</v>
      </c>
      <c r="AL32" s="125">
        <f t="shared" si="32"/>
        <v>2.8104291665651924</v>
      </c>
      <c r="AM32" s="125">
        <f t="shared" si="33"/>
        <v>2.2849002832261172</v>
      </c>
      <c r="AN32" s="125">
        <f t="shared" si="34"/>
        <v>1.3870396056671837</v>
      </c>
      <c r="AO32" s="125">
        <f t="shared" si="35"/>
        <v>0.45559822687346291</v>
      </c>
      <c r="AP32" s="126">
        <f t="shared" si="36"/>
        <v>6.8354104780923128</v>
      </c>
      <c r="AQ32" s="167" t="s">
        <v>18</v>
      </c>
      <c r="AR32" s="125">
        <f t="shared" si="13"/>
        <v>2.430314090280711</v>
      </c>
      <c r="AS32" s="125">
        <f t="shared" si="14"/>
        <v>2.2884703194511613</v>
      </c>
      <c r="AT32" s="125">
        <f t="shared" si="15"/>
        <v>2.0239015906323368</v>
      </c>
      <c r="AU32" s="125">
        <f t="shared" si="16"/>
        <v>2.6330920148340464</v>
      </c>
      <c r="AV32" s="125">
        <f t="shared" si="17"/>
        <v>9.7426901073295546</v>
      </c>
      <c r="AW32" s="125">
        <f t="shared" si="18"/>
        <v>99.349228807463845</v>
      </c>
      <c r="AX32" s="125">
        <f t="shared" si="19"/>
        <v>1.1040721973447307</v>
      </c>
      <c r="AY32" s="125">
        <f t="shared" si="20"/>
        <v>0.45330100480856755</v>
      </c>
      <c r="AZ32" s="125">
        <f t="shared" si="21"/>
        <v>100</v>
      </c>
      <c r="BA32" s="127">
        <f t="shared" si="22"/>
        <v>5.0697655885794157</v>
      </c>
      <c r="BB32" s="125">
        <f t="shared" si="23"/>
        <v>56.52557527097504</v>
      </c>
      <c r="BC32" s="126">
        <f t="shared" si="24"/>
        <v>38.404659140445553</v>
      </c>
      <c r="BD32" s="125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8"/>
      <c r="BX32" s="128"/>
      <c r="BY32" s="128"/>
      <c r="BZ32" s="128"/>
      <c r="CA32" s="128"/>
      <c r="CB32" s="128"/>
      <c r="CC32" s="128"/>
      <c r="CD32" s="128"/>
      <c r="CE32" s="128"/>
      <c r="CF32" s="128"/>
      <c r="CG32" s="128"/>
      <c r="CH32" s="128"/>
      <c r="CI32" s="128"/>
      <c r="CJ32" s="128"/>
      <c r="CK32" s="128"/>
      <c r="CL32" s="128"/>
      <c r="CM32" s="128"/>
      <c r="CN32" s="128"/>
      <c r="CO32" s="128"/>
      <c r="CP32" s="128"/>
      <c r="CQ32" s="128"/>
      <c r="CR32" s="128"/>
      <c r="CS32" s="128"/>
      <c r="CT32" s="128"/>
      <c r="CU32" s="128"/>
      <c r="CV32" s="128"/>
      <c r="CW32" s="128"/>
      <c r="CX32" s="128"/>
      <c r="CY32" s="128"/>
      <c r="CZ32" s="128"/>
      <c r="DA32" s="128"/>
      <c r="DB32" s="128"/>
      <c r="DC32" s="128"/>
    </row>
    <row r="33" spans="1:107" s="101" customFormat="1">
      <c r="A33" s="130" t="s">
        <v>88</v>
      </c>
      <c r="B33" s="132">
        <v>28359305.848473422</v>
      </c>
      <c r="C33" s="132">
        <v>1919007</v>
      </c>
      <c r="D33" s="132">
        <v>151787</v>
      </c>
      <c r="E33" s="132">
        <v>0</v>
      </c>
      <c r="F33" s="132">
        <v>663804.79290316626</v>
      </c>
      <c r="G33" s="132">
        <v>1527717</v>
      </c>
      <c r="H33" s="132">
        <v>3218203</v>
      </c>
      <c r="I33" s="132">
        <v>1658861</v>
      </c>
      <c r="J33" s="132">
        <v>335749</v>
      </c>
      <c r="K33" s="132">
        <v>3969348</v>
      </c>
      <c r="L33" s="132">
        <v>780674</v>
      </c>
      <c r="M33" s="132">
        <v>626805</v>
      </c>
      <c r="N33" s="133">
        <v>3481723</v>
      </c>
      <c r="O33" s="166" t="s">
        <v>88</v>
      </c>
      <c r="P33" s="132">
        <v>994659</v>
      </c>
      <c r="Q33" s="132">
        <v>1668636.0555702567</v>
      </c>
      <c r="R33" s="132">
        <v>2142355</v>
      </c>
      <c r="S33" s="132">
        <v>2886405</v>
      </c>
      <c r="T33" s="132">
        <v>2333572</v>
      </c>
      <c r="U33" s="132">
        <v>28359305.848473422</v>
      </c>
      <c r="V33" s="132">
        <v>329228</v>
      </c>
      <c r="W33" s="132">
        <v>129395</v>
      </c>
      <c r="X33" s="132">
        <v>28559138.848473422</v>
      </c>
      <c r="Y33" s="131">
        <v>2070794</v>
      </c>
      <c r="Z33" s="132">
        <v>3882007.7929031663</v>
      </c>
      <c r="AA33" s="133">
        <v>22406504.055570256</v>
      </c>
      <c r="AC33" s="166" t="s">
        <v>88</v>
      </c>
      <c r="AD33" s="134">
        <f t="shared" si="25"/>
        <v>99.300283523742578</v>
      </c>
      <c r="AE33" s="134">
        <f t="shared" si="26"/>
        <v>6.7194147911171243</v>
      </c>
      <c r="AF33" s="134">
        <f t="shared" si="27"/>
        <v>0.53148311230719592</v>
      </c>
      <c r="AG33" s="134">
        <f t="shared" si="43"/>
        <v>0</v>
      </c>
      <c r="AH33" s="134">
        <f t="shared" si="28"/>
        <v>2.3243165573903455</v>
      </c>
      <c r="AI33" s="134">
        <f t="shared" si="29"/>
        <v>5.3493104540218352</v>
      </c>
      <c r="AJ33" s="134">
        <f t="shared" si="30"/>
        <v>11.268557560768409</v>
      </c>
      <c r="AK33" s="134">
        <f t="shared" si="31"/>
        <v>5.8085119751034489</v>
      </c>
      <c r="AL33" s="134">
        <f t="shared" si="32"/>
        <v>1.1756271846339192</v>
      </c>
      <c r="AM33" s="134">
        <f t="shared" si="33"/>
        <v>13.898696389482257</v>
      </c>
      <c r="AN33" s="134">
        <f t="shared" si="34"/>
        <v>2.7335348034898099</v>
      </c>
      <c r="AO33" s="134">
        <f t="shared" si="35"/>
        <v>2.1947615554013975</v>
      </c>
      <c r="AP33" s="135">
        <f t="shared" si="36"/>
        <v>12.191274458494778</v>
      </c>
      <c r="AQ33" s="166" t="s">
        <v>88</v>
      </c>
      <c r="AR33" s="134">
        <f t="shared" si="13"/>
        <v>3.4828045946251205</v>
      </c>
      <c r="AS33" s="134">
        <f t="shared" si="14"/>
        <v>5.8427393921909188</v>
      </c>
      <c r="AT33" s="134">
        <f t="shared" si="15"/>
        <v>7.5014691842310768</v>
      </c>
      <c r="AU33" s="134">
        <f t="shared" si="16"/>
        <v>10.106764826889336</v>
      </c>
      <c r="AV33" s="134">
        <f t="shared" si="17"/>
        <v>8.1710166835956155</v>
      </c>
      <c r="AW33" s="134">
        <f t="shared" si="18"/>
        <v>99.300283523742578</v>
      </c>
      <c r="AX33" s="134">
        <f t="shared" si="19"/>
        <v>1.1527938631020673</v>
      </c>
      <c r="AY33" s="134">
        <f t="shared" si="20"/>
        <v>0.45307738684465476</v>
      </c>
      <c r="AZ33" s="134">
        <f t="shared" si="21"/>
        <v>100</v>
      </c>
      <c r="BA33" s="136">
        <f t="shared" si="22"/>
        <v>7.3019911385153691</v>
      </c>
      <c r="BB33" s="134">
        <f t="shared" si="23"/>
        <v>13.688655898861271</v>
      </c>
      <c r="BC33" s="135">
        <f t="shared" si="24"/>
        <v>79.009352962623353</v>
      </c>
      <c r="BD33" s="125"/>
      <c r="BE33" s="110"/>
      <c r="BF33" s="110"/>
      <c r="BG33" s="110"/>
      <c r="BH33" s="110"/>
      <c r="BI33" s="110"/>
      <c r="BJ33" s="110"/>
      <c r="BK33" s="110"/>
      <c r="BL33" s="110"/>
      <c r="BM33" s="110"/>
      <c r="BN33" s="110"/>
      <c r="BO33" s="110"/>
      <c r="BP33" s="110"/>
      <c r="BQ33" s="110"/>
      <c r="BR33" s="110"/>
      <c r="BS33" s="110"/>
      <c r="BT33" s="110"/>
      <c r="BU33" s="110"/>
      <c r="BV33" s="110"/>
      <c r="BW33" s="110"/>
      <c r="BX33" s="110"/>
      <c r="BY33" s="110"/>
      <c r="BZ33" s="110"/>
      <c r="CA33" s="110"/>
      <c r="CB33" s="110"/>
      <c r="CC33" s="110"/>
      <c r="CD33" s="110"/>
      <c r="CE33" s="110"/>
      <c r="CF33" s="110"/>
      <c r="CG33" s="110"/>
      <c r="CH33" s="110"/>
      <c r="CI33" s="110"/>
      <c r="CJ33" s="110"/>
      <c r="CK33" s="110"/>
      <c r="CL33" s="110"/>
      <c r="CM33" s="110"/>
      <c r="CN33" s="110"/>
      <c r="CO33" s="110"/>
      <c r="CP33" s="110"/>
      <c r="CQ33" s="110"/>
      <c r="CR33" s="110"/>
      <c r="CS33" s="110"/>
      <c r="CT33" s="110"/>
      <c r="CU33" s="110"/>
      <c r="CV33" s="110"/>
      <c r="CW33" s="110"/>
      <c r="CX33" s="110"/>
      <c r="CY33" s="110"/>
      <c r="CZ33" s="110"/>
      <c r="DA33" s="110"/>
      <c r="DB33" s="110"/>
      <c r="DC33" s="110"/>
    </row>
    <row r="34" spans="1:107" s="101" customFormat="1">
      <c r="A34" s="124" t="s">
        <v>19</v>
      </c>
      <c r="B34" s="101">
        <v>39842983.658201285</v>
      </c>
      <c r="C34" s="101">
        <v>1112294</v>
      </c>
      <c r="D34" s="101">
        <v>154273</v>
      </c>
      <c r="E34" s="101">
        <v>0</v>
      </c>
      <c r="F34" s="101">
        <v>3466132.5057151401</v>
      </c>
      <c r="G34" s="101">
        <v>1381818</v>
      </c>
      <c r="H34" s="101">
        <v>2810579</v>
      </c>
      <c r="I34" s="101">
        <v>4121298</v>
      </c>
      <c r="J34" s="101">
        <v>2959659</v>
      </c>
      <c r="K34" s="101">
        <v>527257</v>
      </c>
      <c r="L34" s="101">
        <v>1132906</v>
      </c>
      <c r="M34" s="101">
        <v>1565416</v>
      </c>
      <c r="N34" s="103">
        <v>4316016</v>
      </c>
      <c r="O34" s="167" t="s">
        <v>19</v>
      </c>
      <c r="P34" s="101">
        <v>707544</v>
      </c>
      <c r="Q34" s="101">
        <v>4578778.1524861436</v>
      </c>
      <c r="R34" s="101">
        <v>3296709</v>
      </c>
      <c r="S34" s="101">
        <v>4662342</v>
      </c>
      <c r="T34" s="101">
        <v>3049962</v>
      </c>
      <c r="U34" s="101">
        <v>39842983.658201285</v>
      </c>
      <c r="V34" s="101">
        <v>446299</v>
      </c>
      <c r="W34" s="101">
        <v>181791</v>
      </c>
      <c r="X34" s="101">
        <v>40107491.658201285</v>
      </c>
      <c r="Y34" s="104">
        <v>1266567</v>
      </c>
      <c r="Z34" s="101">
        <v>6276711.5057151401</v>
      </c>
      <c r="AA34" s="103">
        <v>32299705.152486145</v>
      </c>
      <c r="AC34" s="167" t="s">
        <v>19</v>
      </c>
      <c r="AD34" s="125">
        <f t="shared" si="25"/>
        <v>99.340502262634232</v>
      </c>
      <c r="AE34" s="125">
        <f t="shared" si="26"/>
        <v>2.7732823819525878</v>
      </c>
      <c r="AF34" s="125">
        <f t="shared" si="27"/>
        <v>0.38464883646856995</v>
      </c>
      <c r="AG34" s="125">
        <f t="shared" si="43"/>
        <v>0</v>
      </c>
      <c r="AH34" s="125">
        <f t="shared" si="28"/>
        <v>8.642107402910538</v>
      </c>
      <c r="AI34" s="125">
        <f t="shared" si="29"/>
        <v>3.4452865109988551</v>
      </c>
      <c r="AJ34" s="125">
        <f t="shared" si="30"/>
        <v>7.0076159934207336</v>
      </c>
      <c r="AK34" s="125">
        <f t="shared" si="31"/>
        <v>10.275631383587825</v>
      </c>
      <c r="AL34" s="125">
        <f t="shared" si="32"/>
        <v>7.3793171241483044</v>
      </c>
      <c r="AM34" s="125">
        <f t="shared" si="33"/>
        <v>1.3146097604241105</v>
      </c>
      <c r="AN34" s="125">
        <f t="shared" si="34"/>
        <v>2.824674276952297</v>
      </c>
      <c r="AO34" s="125">
        <f t="shared" si="35"/>
        <v>3.9030513634225232</v>
      </c>
      <c r="AP34" s="126">
        <f t="shared" si="36"/>
        <v>10.761121729529673</v>
      </c>
      <c r="AQ34" s="167" t="s">
        <v>19</v>
      </c>
      <c r="AR34" s="125">
        <f t="shared" si="13"/>
        <v>1.7641192972867439</v>
      </c>
      <c r="AS34" s="125">
        <f t="shared" si="14"/>
        <v>11.416266545678786</v>
      </c>
      <c r="AT34" s="125">
        <f t="shared" si="15"/>
        <v>8.2196838139237762</v>
      </c>
      <c r="AU34" s="125">
        <f t="shared" si="16"/>
        <v>11.624616268034881</v>
      </c>
      <c r="AV34" s="125">
        <f t="shared" si="17"/>
        <v>7.604469573894022</v>
      </c>
      <c r="AW34" s="125">
        <f t="shared" si="18"/>
        <v>99.340502262634232</v>
      </c>
      <c r="AX34" s="125">
        <f t="shared" si="19"/>
        <v>1.1127571970927272</v>
      </c>
      <c r="AY34" s="125">
        <f t="shared" si="20"/>
        <v>0.45325945972696324</v>
      </c>
      <c r="AZ34" s="125">
        <f t="shared" si="21"/>
        <v>100</v>
      </c>
      <c r="BA34" s="127">
        <f t="shared" si="22"/>
        <v>3.17889596538609</v>
      </c>
      <c r="BB34" s="125">
        <f t="shared" si="23"/>
        <v>15.753618151594278</v>
      </c>
      <c r="BC34" s="126">
        <f t="shared" si="24"/>
        <v>81.067485883019629</v>
      </c>
      <c r="BD34" s="125"/>
      <c r="BE34" s="110"/>
      <c r="BF34" s="110"/>
      <c r="BG34" s="110"/>
      <c r="BH34" s="110"/>
      <c r="BI34" s="110"/>
      <c r="BJ34" s="110"/>
      <c r="BK34" s="110"/>
      <c r="BL34" s="110"/>
      <c r="BM34" s="110"/>
      <c r="BN34" s="110"/>
      <c r="BO34" s="110"/>
      <c r="BP34" s="110"/>
      <c r="BQ34" s="110"/>
      <c r="BR34" s="110"/>
      <c r="BS34" s="110"/>
      <c r="BT34" s="110"/>
      <c r="BU34" s="110"/>
      <c r="BV34" s="110"/>
      <c r="BW34" s="110"/>
      <c r="BX34" s="110"/>
      <c r="BY34" s="110"/>
      <c r="BZ34" s="110"/>
      <c r="CA34" s="110"/>
      <c r="CB34" s="110"/>
      <c r="CC34" s="110"/>
      <c r="CD34" s="110"/>
      <c r="CE34" s="110"/>
      <c r="CF34" s="110"/>
      <c r="CG34" s="110"/>
      <c r="CH34" s="110"/>
      <c r="CI34" s="110"/>
      <c r="CJ34" s="110"/>
      <c r="CK34" s="110"/>
      <c r="CL34" s="110"/>
      <c r="CM34" s="110"/>
      <c r="CN34" s="110"/>
      <c r="CO34" s="110"/>
      <c r="CP34" s="110"/>
      <c r="CQ34" s="110"/>
      <c r="CR34" s="110"/>
      <c r="CS34" s="110"/>
      <c r="CT34" s="110"/>
      <c r="CU34" s="110"/>
      <c r="CV34" s="110"/>
      <c r="CW34" s="110"/>
      <c r="CX34" s="110"/>
      <c r="CY34" s="110"/>
      <c r="CZ34" s="110"/>
      <c r="DA34" s="110"/>
      <c r="DB34" s="110"/>
      <c r="DC34" s="110"/>
    </row>
    <row r="35" spans="1:107" s="101" customFormat="1">
      <c r="A35" s="124" t="s">
        <v>20</v>
      </c>
      <c r="B35" s="101">
        <v>65138727.548668131</v>
      </c>
      <c r="C35" s="101">
        <v>644450</v>
      </c>
      <c r="D35" s="101">
        <v>25</v>
      </c>
      <c r="E35" s="101">
        <v>64574</v>
      </c>
      <c r="F35" s="101">
        <v>33802079.520325251</v>
      </c>
      <c r="G35" s="101">
        <v>392925</v>
      </c>
      <c r="H35" s="101">
        <v>2038091</v>
      </c>
      <c r="I35" s="101">
        <v>10701711</v>
      </c>
      <c r="J35" s="101">
        <v>3151511</v>
      </c>
      <c r="K35" s="101">
        <v>1650174</v>
      </c>
      <c r="L35" s="101">
        <v>807326</v>
      </c>
      <c r="M35" s="101">
        <v>373683</v>
      </c>
      <c r="N35" s="103">
        <v>3322161</v>
      </c>
      <c r="O35" s="167" t="s">
        <v>20</v>
      </c>
      <c r="P35" s="101">
        <v>945820</v>
      </c>
      <c r="Q35" s="101">
        <v>851066.02834288368</v>
      </c>
      <c r="R35" s="101">
        <v>700011</v>
      </c>
      <c r="S35" s="101">
        <v>3272687</v>
      </c>
      <c r="T35" s="101">
        <v>2420433</v>
      </c>
      <c r="U35" s="101">
        <v>65138727.548668131</v>
      </c>
      <c r="V35" s="101">
        <v>650893</v>
      </c>
      <c r="W35" s="101">
        <v>297208</v>
      </c>
      <c r="X35" s="101">
        <v>65492412.548668131</v>
      </c>
      <c r="Y35" s="104">
        <v>709049</v>
      </c>
      <c r="Z35" s="101">
        <v>35840170.520325251</v>
      </c>
      <c r="AA35" s="103">
        <v>28589508.02834288</v>
      </c>
      <c r="AC35" s="167" t="s">
        <v>20</v>
      </c>
      <c r="AD35" s="125">
        <f t="shared" si="25"/>
        <v>99.459960343135663</v>
      </c>
      <c r="AE35" s="125">
        <f t="shared" si="26"/>
        <v>0.98400711612372216</v>
      </c>
      <c r="AF35" s="125">
        <f t="shared" si="27"/>
        <v>3.8172360777551483E-5</v>
      </c>
      <c r="AG35" s="125">
        <f t="shared" si="43"/>
        <v>9.8597680993984388E-2</v>
      </c>
      <c r="AH35" s="125">
        <f t="shared" si="28"/>
        <v>51.612206979253592</v>
      </c>
      <c r="AI35" s="125">
        <f t="shared" si="29"/>
        <v>0.5999549943407767</v>
      </c>
      <c r="AJ35" s="125">
        <f t="shared" si="30"/>
        <v>3.1119497979792272</v>
      </c>
      <c r="AK35" s="125">
        <f t="shared" si="31"/>
        <v>16.340382929163653</v>
      </c>
      <c r="AL35" s="125">
        <f t="shared" si="32"/>
        <v>4.8120245954568821</v>
      </c>
      <c r="AM35" s="125">
        <f t="shared" si="33"/>
        <v>2.51964149094941</v>
      </c>
      <c r="AN35" s="125">
        <f t="shared" si="34"/>
        <v>1.2327015734839011</v>
      </c>
      <c r="AO35" s="125">
        <f t="shared" si="35"/>
        <v>0.57057449169751084</v>
      </c>
      <c r="AP35" s="126">
        <f t="shared" si="36"/>
        <v>5.0725891301244488</v>
      </c>
      <c r="AQ35" s="167" t="s">
        <v>20</v>
      </c>
      <c r="AR35" s="125">
        <f t="shared" si="13"/>
        <v>1.4441672908249497</v>
      </c>
      <c r="AS35" s="125">
        <f t="shared" si="14"/>
        <v>1.2994879791768965</v>
      </c>
      <c r="AT35" s="125">
        <f t="shared" si="15"/>
        <v>1.0688428976101836</v>
      </c>
      <c r="AU35" s="125">
        <f t="shared" si="16"/>
        <v>4.9970475550401048</v>
      </c>
      <c r="AV35" s="125">
        <f t="shared" si="17"/>
        <v>3.6957456685556509</v>
      </c>
      <c r="AW35" s="125">
        <f t="shared" si="18"/>
        <v>99.459960343135663</v>
      </c>
      <c r="AX35" s="125">
        <f t="shared" si="19"/>
        <v>0.99384489694331268</v>
      </c>
      <c r="AY35" s="125">
        <f t="shared" si="20"/>
        <v>0.45380524007898082</v>
      </c>
      <c r="AZ35" s="125">
        <f t="shared" si="21"/>
        <v>100</v>
      </c>
      <c r="BA35" s="127">
        <f t="shared" si="22"/>
        <v>1.08852141680268</v>
      </c>
      <c r="BB35" s="125">
        <f t="shared" si="23"/>
        <v>55.02129358229697</v>
      </c>
      <c r="BC35" s="126">
        <f t="shared" si="24"/>
        <v>43.890185000900345</v>
      </c>
      <c r="BD35" s="125"/>
      <c r="BE35" s="110"/>
      <c r="BF35" s="110"/>
      <c r="BG35" s="110"/>
      <c r="BH35" s="110"/>
      <c r="BI35" s="110"/>
      <c r="BJ35" s="110"/>
      <c r="BK35" s="110"/>
      <c r="BL35" s="110"/>
      <c r="BM35" s="110"/>
      <c r="BN35" s="110"/>
      <c r="BO35" s="110"/>
      <c r="BP35" s="110"/>
      <c r="BQ35" s="110"/>
      <c r="BR35" s="110"/>
      <c r="BS35" s="110"/>
      <c r="BT35" s="110"/>
      <c r="BU35" s="110"/>
      <c r="BV35" s="110"/>
      <c r="BW35" s="110"/>
      <c r="BX35" s="110"/>
      <c r="BY35" s="110"/>
      <c r="BZ35" s="110"/>
      <c r="CA35" s="110"/>
      <c r="CB35" s="110"/>
      <c r="CC35" s="110"/>
      <c r="CD35" s="110"/>
      <c r="CE35" s="110"/>
      <c r="CF35" s="110"/>
      <c r="CG35" s="110"/>
      <c r="CH35" s="110"/>
      <c r="CI35" s="110"/>
      <c r="CJ35" s="110"/>
      <c r="CK35" s="110"/>
      <c r="CL35" s="110"/>
      <c r="CM35" s="110"/>
      <c r="CN35" s="110"/>
      <c r="CO35" s="110"/>
      <c r="CP35" s="110"/>
      <c r="CQ35" s="110"/>
      <c r="CR35" s="110"/>
      <c r="CS35" s="110"/>
      <c r="CT35" s="110"/>
      <c r="CU35" s="110"/>
      <c r="CV35" s="110"/>
      <c r="CW35" s="110"/>
      <c r="CX35" s="110"/>
      <c r="CY35" s="110"/>
      <c r="CZ35" s="110"/>
      <c r="DA35" s="110"/>
      <c r="DB35" s="110"/>
      <c r="DC35" s="110"/>
    </row>
    <row r="36" spans="1:107" s="101" customFormat="1">
      <c r="A36" s="124" t="s">
        <v>21</v>
      </c>
      <c r="B36" s="101">
        <v>124372655.40225829</v>
      </c>
      <c r="C36" s="101">
        <v>2415532</v>
      </c>
      <c r="D36" s="101">
        <v>45957</v>
      </c>
      <c r="E36" s="101">
        <v>0</v>
      </c>
      <c r="F36" s="101">
        <v>32907966.117703125</v>
      </c>
      <c r="G36" s="101">
        <v>1792590</v>
      </c>
      <c r="H36" s="101">
        <v>5102300</v>
      </c>
      <c r="I36" s="101">
        <v>8286154</v>
      </c>
      <c r="J36" s="101">
        <v>18513973</v>
      </c>
      <c r="K36" s="101">
        <v>898813</v>
      </c>
      <c r="L36" s="101">
        <v>12386382</v>
      </c>
      <c r="M36" s="101">
        <v>1442009</v>
      </c>
      <c r="N36" s="103">
        <v>8804626</v>
      </c>
      <c r="O36" s="167" t="s">
        <v>21</v>
      </c>
      <c r="P36" s="101">
        <v>8635414</v>
      </c>
      <c r="Q36" s="101">
        <v>8544481.2845551725</v>
      </c>
      <c r="R36" s="101">
        <v>2526647</v>
      </c>
      <c r="S36" s="101">
        <v>6677768</v>
      </c>
      <c r="T36" s="101">
        <v>5392043</v>
      </c>
      <c r="U36" s="101">
        <v>124372655.40225829</v>
      </c>
      <c r="V36" s="101">
        <v>1240696</v>
      </c>
      <c r="W36" s="101">
        <v>567474</v>
      </c>
      <c r="X36" s="101">
        <v>125045877.40225829</v>
      </c>
      <c r="Y36" s="104">
        <v>2461489</v>
      </c>
      <c r="Z36" s="101">
        <v>38010266.117703125</v>
      </c>
      <c r="AA36" s="103">
        <v>83900900.284555167</v>
      </c>
      <c r="AC36" s="167" t="s">
        <v>21</v>
      </c>
      <c r="AD36" s="125">
        <f t="shared" si="25"/>
        <v>99.461619995808164</v>
      </c>
      <c r="AE36" s="125">
        <f t="shared" si="26"/>
        <v>1.9317166228755467</v>
      </c>
      <c r="AF36" s="125">
        <f t="shared" si="27"/>
        <v>3.6752111268859813E-2</v>
      </c>
      <c r="AG36" s="125">
        <f t="shared" si="43"/>
        <v>0</v>
      </c>
      <c r="AH36" s="125">
        <f t="shared" si="28"/>
        <v>26.316714154311509</v>
      </c>
      <c r="AI36" s="125">
        <f t="shared" si="29"/>
        <v>1.43354586111899</v>
      </c>
      <c r="AJ36" s="125">
        <f t="shared" si="30"/>
        <v>4.0803424359097296</v>
      </c>
      <c r="AK36" s="125">
        <f t="shared" si="31"/>
        <v>6.6264911503994561</v>
      </c>
      <c r="AL36" s="125">
        <f t="shared" si="32"/>
        <v>14.805744407264756</v>
      </c>
      <c r="AM36" s="125">
        <f t="shared" si="33"/>
        <v>0.71878659150722846</v>
      </c>
      <c r="AN36" s="125">
        <f t="shared" si="34"/>
        <v>9.9054701021085449</v>
      </c>
      <c r="AO36" s="125">
        <f t="shared" si="35"/>
        <v>1.153183959324962</v>
      </c>
      <c r="AP36" s="126">
        <f t="shared" si="36"/>
        <v>7.0411165749003661</v>
      </c>
      <c r="AQ36" s="167" t="s">
        <v>21</v>
      </c>
      <c r="AR36" s="125">
        <f t="shared" si="13"/>
        <v>6.9057966399170931</v>
      </c>
      <c r="AS36" s="125">
        <f t="shared" si="14"/>
        <v>6.8330771570089865</v>
      </c>
      <c r="AT36" s="125">
        <f t="shared" si="15"/>
        <v>2.0205760097728493</v>
      </c>
      <c r="AU36" s="125">
        <f t="shared" si="16"/>
        <v>5.3402544239970293</v>
      </c>
      <c r="AV36" s="125">
        <f t="shared" si="17"/>
        <v>4.3120517941222598</v>
      </c>
      <c r="AW36" s="125">
        <f t="shared" si="18"/>
        <v>99.461619995808164</v>
      </c>
      <c r="AX36" s="125">
        <f t="shared" si="19"/>
        <v>0.99219264623080927</v>
      </c>
      <c r="AY36" s="125">
        <f t="shared" si="20"/>
        <v>0.4538126420389702</v>
      </c>
      <c r="AZ36" s="125">
        <f t="shared" si="21"/>
        <v>100</v>
      </c>
      <c r="BA36" s="127">
        <f t="shared" si="22"/>
        <v>1.9791239417047177</v>
      </c>
      <c r="BB36" s="125">
        <f t="shared" si="23"/>
        <v>30.561594101827751</v>
      </c>
      <c r="BC36" s="126">
        <f t="shared" si="24"/>
        <v>67.459281956467535</v>
      </c>
      <c r="BD36" s="125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0"/>
      <c r="BQ36" s="110"/>
      <c r="BR36" s="110"/>
      <c r="BS36" s="110"/>
      <c r="BT36" s="110"/>
      <c r="BU36" s="110"/>
      <c r="BV36" s="110"/>
      <c r="BW36" s="110"/>
      <c r="BX36" s="110"/>
      <c r="BY36" s="110"/>
      <c r="BZ36" s="110"/>
      <c r="CA36" s="110"/>
      <c r="CB36" s="110"/>
      <c r="CC36" s="110"/>
      <c r="CD36" s="110"/>
      <c r="CE36" s="110"/>
      <c r="CF36" s="110"/>
      <c r="CG36" s="110"/>
      <c r="CH36" s="110"/>
      <c r="CI36" s="110"/>
      <c r="CJ36" s="110"/>
      <c r="CK36" s="110"/>
      <c r="CL36" s="110"/>
      <c r="CM36" s="110"/>
      <c r="CN36" s="110"/>
      <c r="CO36" s="110"/>
      <c r="CP36" s="110"/>
      <c r="CQ36" s="110"/>
      <c r="CR36" s="110"/>
      <c r="CS36" s="110"/>
      <c r="CT36" s="110"/>
      <c r="CU36" s="110"/>
      <c r="CV36" s="110"/>
      <c r="CW36" s="110"/>
      <c r="CX36" s="110"/>
      <c r="CY36" s="110"/>
      <c r="CZ36" s="110"/>
      <c r="DA36" s="110"/>
      <c r="DB36" s="110"/>
      <c r="DC36" s="110"/>
    </row>
    <row r="37" spans="1:107" s="101" customFormat="1">
      <c r="A37" s="124" t="s">
        <v>22</v>
      </c>
      <c r="B37" s="101">
        <v>30184711.957584992</v>
      </c>
      <c r="C37" s="101">
        <v>1276678</v>
      </c>
      <c r="D37" s="101">
        <v>61445</v>
      </c>
      <c r="E37" s="101">
        <v>144130</v>
      </c>
      <c r="F37" s="101">
        <v>7224294.9231442325</v>
      </c>
      <c r="G37" s="101">
        <v>631666</v>
      </c>
      <c r="H37" s="101">
        <v>1992625</v>
      </c>
      <c r="I37" s="101">
        <v>1807749</v>
      </c>
      <c r="J37" s="101">
        <v>2338138</v>
      </c>
      <c r="K37" s="101">
        <v>199247</v>
      </c>
      <c r="L37" s="101">
        <v>708106</v>
      </c>
      <c r="M37" s="101">
        <v>1410647</v>
      </c>
      <c r="N37" s="103">
        <v>2759138</v>
      </c>
      <c r="O37" s="167" t="s">
        <v>22</v>
      </c>
      <c r="P37" s="101">
        <v>1675598</v>
      </c>
      <c r="Q37" s="101">
        <v>1034170.0344407603</v>
      </c>
      <c r="R37" s="101">
        <v>1427813</v>
      </c>
      <c r="S37" s="101">
        <v>3527710</v>
      </c>
      <c r="T37" s="101">
        <v>1965557</v>
      </c>
      <c r="U37" s="101">
        <v>30184711.957584992</v>
      </c>
      <c r="V37" s="101">
        <v>344097</v>
      </c>
      <c r="W37" s="101">
        <v>137723</v>
      </c>
      <c r="X37" s="101">
        <v>30391085.957584992</v>
      </c>
      <c r="Y37" s="104">
        <v>1482253</v>
      </c>
      <c r="Z37" s="101">
        <v>9216919.9231442325</v>
      </c>
      <c r="AA37" s="103">
        <v>19485539.03444076</v>
      </c>
      <c r="AC37" s="167" t="s">
        <v>22</v>
      </c>
      <c r="AD37" s="125">
        <f t="shared" si="25"/>
        <v>99.320939040190851</v>
      </c>
      <c r="AE37" s="125">
        <f t="shared" si="26"/>
        <v>4.2008304730597077</v>
      </c>
      <c r="AF37" s="125">
        <f t="shared" si="27"/>
        <v>0.20218099506465509</v>
      </c>
      <c r="AG37" s="125">
        <f t="shared" si="43"/>
        <v>0.4742509043643704</v>
      </c>
      <c r="AH37" s="125">
        <f t="shared" si="28"/>
        <v>23.771098318851607</v>
      </c>
      <c r="AI37" s="125">
        <f t="shared" si="29"/>
        <v>2.07845814026382</v>
      </c>
      <c r="AJ37" s="125">
        <f t="shared" si="30"/>
        <v>6.5566100625064418</v>
      </c>
      <c r="AK37" s="125">
        <f t="shared" si="31"/>
        <v>5.9482869500713669</v>
      </c>
      <c r="AL37" s="125">
        <f t="shared" si="32"/>
        <v>7.693499348010131</v>
      </c>
      <c r="AM37" s="125">
        <f t="shared" si="33"/>
        <v>0.65561000445353301</v>
      </c>
      <c r="AN37" s="125">
        <f t="shared" si="34"/>
        <v>2.3299792609854775</v>
      </c>
      <c r="AO37" s="125">
        <f t="shared" si="35"/>
        <v>4.6416472315887463</v>
      </c>
      <c r="AP37" s="126">
        <f t="shared" si="36"/>
        <v>9.0787739663227658</v>
      </c>
      <c r="AQ37" s="167" t="s">
        <v>22</v>
      </c>
      <c r="AR37" s="125">
        <f t="shared" si="13"/>
        <v>5.5134522087777027</v>
      </c>
      <c r="AS37" s="125">
        <f t="shared" si="14"/>
        <v>3.4028729209745547</v>
      </c>
      <c r="AT37" s="125">
        <f t="shared" si="15"/>
        <v>4.6981308992798505</v>
      </c>
      <c r="AU37" s="125">
        <f t="shared" si="16"/>
        <v>11.60771288305858</v>
      </c>
      <c r="AV37" s="125">
        <f t="shared" si="17"/>
        <v>6.4675444725575435</v>
      </c>
      <c r="AW37" s="125">
        <f t="shared" si="18"/>
        <v>99.320939040190851</v>
      </c>
      <c r="AX37" s="125">
        <f t="shared" si="19"/>
        <v>1.132230024554685</v>
      </c>
      <c r="AY37" s="125">
        <f t="shared" si="20"/>
        <v>0.45316906474553659</v>
      </c>
      <c r="AZ37" s="125">
        <f t="shared" si="21"/>
        <v>100</v>
      </c>
      <c r="BA37" s="127">
        <f t="shared" si="22"/>
        <v>4.9106083970018828</v>
      </c>
      <c r="BB37" s="125">
        <f t="shared" si="23"/>
        <v>30.535060053233838</v>
      </c>
      <c r="BC37" s="126">
        <f t="shared" si="24"/>
        <v>64.554331549764271</v>
      </c>
      <c r="BD37" s="125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/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  <c r="CG37" s="110"/>
      <c r="CH37" s="110"/>
      <c r="CI37" s="110"/>
      <c r="CJ37" s="110"/>
      <c r="CK37" s="110"/>
      <c r="CL37" s="110"/>
      <c r="CM37" s="110"/>
      <c r="CN37" s="110"/>
      <c r="CO37" s="110"/>
      <c r="CP37" s="110"/>
      <c r="CQ37" s="110"/>
      <c r="CR37" s="110"/>
      <c r="CS37" s="110"/>
      <c r="CT37" s="110"/>
      <c r="CU37" s="110"/>
      <c r="CV37" s="110"/>
      <c r="CW37" s="110"/>
      <c r="CX37" s="110"/>
      <c r="CY37" s="110"/>
      <c r="CZ37" s="110"/>
      <c r="DA37" s="110"/>
      <c r="DB37" s="110"/>
      <c r="DC37" s="110"/>
    </row>
    <row r="38" spans="1:107" s="101" customFormat="1">
      <c r="A38" s="130" t="s">
        <v>87</v>
      </c>
      <c r="B38" s="132">
        <v>43031271.809263662</v>
      </c>
      <c r="C38" s="132">
        <v>3564396</v>
      </c>
      <c r="D38" s="132">
        <v>760349</v>
      </c>
      <c r="E38" s="132">
        <v>3029</v>
      </c>
      <c r="F38" s="132">
        <v>3413761.6809174195</v>
      </c>
      <c r="G38" s="132">
        <v>1101985</v>
      </c>
      <c r="H38" s="132">
        <v>6711305</v>
      </c>
      <c r="I38" s="132">
        <v>2424054</v>
      </c>
      <c r="J38" s="132">
        <v>1680044</v>
      </c>
      <c r="K38" s="132">
        <v>1473655</v>
      </c>
      <c r="L38" s="132">
        <v>1227772</v>
      </c>
      <c r="M38" s="132">
        <v>1244512</v>
      </c>
      <c r="N38" s="133">
        <v>2990582</v>
      </c>
      <c r="O38" s="166" t="s">
        <v>87</v>
      </c>
      <c r="P38" s="132">
        <v>1097992</v>
      </c>
      <c r="Q38" s="132">
        <v>3853917.1283462401</v>
      </c>
      <c r="R38" s="132">
        <v>2878742</v>
      </c>
      <c r="S38" s="132">
        <v>5774225</v>
      </c>
      <c r="T38" s="132">
        <v>2830951</v>
      </c>
      <c r="U38" s="132">
        <v>43031271.809263662</v>
      </c>
      <c r="V38" s="132">
        <v>476479</v>
      </c>
      <c r="W38" s="132">
        <v>196338</v>
      </c>
      <c r="X38" s="132">
        <v>43311412.809263662</v>
      </c>
      <c r="Y38" s="131">
        <v>4327774</v>
      </c>
      <c r="Z38" s="132">
        <v>10125066.680917419</v>
      </c>
      <c r="AA38" s="133">
        <v>28578431.128346242</v>
      </c>
      <c r="AC38" s="166" t="s">
        <v>87</v>
      </c>
      <c r="AD38" s="134">
        <f t="shared" si="25"/>
        <v>99.353193576866929</v>
      </c>
      <c r="AE38" s="134">
        <f t="shared" si="26"/>
        <v>8.229692288489904</v>
      </c>
      <c r="AF38" s="134">
        <f t="shared" si="27"/>
        <v>1.7555395926437494</v>
      </c>
      <c r="AG38" s="134">
        <f t="shared" si="43"/>
        <v>6.9935377387461773E-3</v>
      </c>
      <c r="AH38" s="134">
        <f t="shared" si="28"/>
        <v>7.8818986948106824</v>
      </c>
      <c r="AI38" s="134">
        <f t="shared" si="29"/>
        <v>2.5443293776930358</v>
      </c>
      <c r="AJ38" s="134">
        <f t="shared" si="30"/>
        <v>15.495465432068642</v>
      </c>
      <c r="AK38" s="134">
        <f t="shared" si="31"/>
        <v>5.5968019576621408</v>
      </c>
      <c r="AL38" s="134">
        <f t="shared" si="32"/>
        <v>3.8789868328669797</v>
      </c>
      <c r="AM38" s="134">
        <f t="shared" si="33"/>
        <v>3.4024634719022768</v>
      </c>
      <c r="AN38" s="134">
        <f t="shared" si="34"/>
        <v>2.8347539836830213</v>
      </c>
      <c r="AO38" s="134">
        <f t="shared" si="35"/>
        <v>2.873404304497353</v>
      </c>
      <c r="AP38" s="135">
        <f t="shared" si="36"/>
        <v>6.9048359451353649</v>
      </c>
      <c r="AQ38" s="166" t="s">
        <v>87</v>
      </c>
      <c r="AR38" s="134">
        <f t="shared" si="13"/>
        <v>2.5351100986600832</v>
      </c>
      <c r="AS38" s="134">
        <f t="shared" si="14"/>
        <v>8.8981561172300179</v>
      </c>
      <c r="AT38" s="134">
        <f t="shared" si="15"/>
        <v>6.646613013243198</v>
      </c>
      <c r="AU38" s="134">
        <f t="shared" si="16"/>
        <v>13.331878656160992</v>
      </c>
      <c r="AV38" s="134">
        <f t="shared" si="17"/>
        <v>6.5362702723807287</v>
      </c>
      <c r="AW38" s="134">
        <f t="shared" si="18"/>
        <v>99.353193576866929</v>
      </c>
      <c r="AX38" s="134">
        <f t="shared" si="19"/>
        <v>1.1001234295873357</v>
      </c>
      <c r="AY38" s="134">
        <f t="shared" si="20"/>
        <v>0.45331700645425782</v>
      </c>
      <c r="AZ38" s="134">
        <f t="shared" si="21"/>
        <v>100</v>
      </c>
      <c r="BA38" s="136">
        <f t="shared" si="22"/>
        <v>10.057276529457186</v>
      </c>
      <c r="BB38" s="134">
        <f t="shared" si="23"/>
        <v>23.52955479865162</v>
      </c>
      <c r="BC38" s="135">
        <f t="shared" si="24"/>
        <v>66.413168671891199</v>
      </c>
      <c r="BD38" s="125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0"/>
      <c r="BQ38" s="110"/>
      <c r="BR38" s="110"/>
      <c r="BS38" s="110"/>
      <c r="BT38" s="110"/>
      <c r="BU38" s="110"/>
      <c r="BV38" s="110"/>
      <c r="BW38" s="110"/>
      <c r="BX38" s="110"/>
      <c r="BY38" s="110"/>
      <c r="BZ38" s="110"/>
      <c r="CA38" s="110"/>
      <c r="CB38" s="110"/>
      <c r="CC38" s="110"/>
      <c r="CD38" s="110"/>
      <c r="CE38" s="110"/>
      <c r="CF38" s="110"/>
      <c r="CG38" s="110"/>
      <c r="CH38" s="110"/>
      <c r="CI38" s="110"/>
      <c r="CJ38" s="110"/>
      <c r="CK38" s="110"/>
      <c r="CL38" s="110"/>
      <c r="CM38" s="110"/>
      <c r="CN38" s="110"/>
      <c r="CO38" s="110"/>
      <c r="CP38" s="110"/>
      <c r="CQ38" s="110"/>
      <c r="CR38" s="110"/>
      <c r="CS38" s="110"/>
      <c r="CT38" s="110"/>
      <c r="CU38" s="110"/>
      <c r="CV38" s="110"/>
      <c r="CW38" s="110"/>
      <c r="CX38" s="110"/>
      <c r="CY38" s="110"/>
      <c r="CZ38" s="110"/>
      <c r="DA38" s="110"/>
      <c r="DB38" s="110"/>
      <c r="DC38" s="110"/>
    </row>
    <row r="39" spans="1:107" s="101" customFormat="1">
      <c r="A39" s="140" t="s">
        <v>89</v>
      </c>
      <c r="B39" s="141">
        <v>22121936.205046639</v>
      </c>
      <c r="C39" s="141">
        <v>2949340</v>
      </c>
      <c r="D39" s="141">
        <v>6926</v>
      </c>
      <c r="E39" s="141">
        <v>7235</v>
      </c>
      <c r="F39" s="141">
        <v>463320.14472487255</v>
      </c>
      <c r="G39" s="141">
        <v>931576</v>
      </c>
      <c r="H39" s="141">
        <v>1805638</v>
      </c>
      <c r="I39" s="141">
        <v>2022055</v>
      </c>
      <c r="J39" s="141">
        <v>1664948</v>
      </c>
      <c r="K39" s="141">
        <v>388409</v>
      </c>
      <c r="L39" s="141">
        <v>804733</v>
      </c>
      <c r="M39" s="141">
        <v>751340</v>
      </c>
      <c r="N39" s="143">
        <v>3210504</v>
      </c>
      <c r="O39" s="140" t="s">
        <v>89</v>
      </c>
      <c r="P39" s="141">
        <v>563491</v>
      </c>
      <c r="Q39" s="141">
        <v>1811312.0603217673</v>
      </c>
      <c r="R39" s="141">
        <v>1185917</v>
      </c>
      <c r="S39" s="141">
        <v>2093587</v>
      </c>
      <c r="T39" s="141">
        <v>1461605</v>
      </c>
      <c r="U39" s="141">
        <v>22121936.205046639</v>
      </c>
      <c r="V39" s="141">
        <v>275482</v>
      </c>
      <c r="W39" s="141">
        <v>100935</v>
      </c>
      <c r="X39" s="141">
        <v>22296483.205046639</v>
      </c>
      <c r="Y39" s="142">
        <v>2963501</v>
      </c>
      <c r="Z39" s="141">
        <v>2268958.1447248724</v>
      </c>
      <c r="AA39" s="143">
        <v>16889477.060321767</v>
      </c>
      <c r="AC39" s="140" t="s">
        <v>89</v>
      </c>
      <c r="AD39" s="144">
        <f t="shared" si="25"/>
        <v>99.217154569199081</v>
      </c>
      <c r="AE39" s="144">
        <f t="shared" si="26"/>
        <v>13.227825988864645</v>
      </c>
      <c r="AF39" s="144">
        <f t="shared" si="27"/>
        <v>3.1063194748274712E-2</v>
      </c>
      <c r="AG39" s="144">
        <f t="shared" si="43"/>
        <v>3.2449063529276283E-2</v>
      </c>
      <c r="AH39" s="144">
        <f t="shared" si="28"/>
        <v>2.0779965183926565</v>
      </c>
      <c r="AI39" s="144">
        <f t="shared" si="29"/>
        <v>4.1781297589977999</v>
      </c>
      <c r="AJ39" s="144">
        <f t="shared" si="30"/>
        <v>8.0983085242398563</v>
      </c>
      <c r="AK39" s="144">
        <f t="shared" si="31"/>
        <v>9.0689414173725993</v>
      </c>
      <c r="AL39" s="144">
        <f t="shared" si="32"/>
        <v>7.4673121527216972</v>
      </c>
      <c r="AM39" s="144">
        <f t="shared" si="33"/>
        <v>1.7420191176700306</v>
      </c>
      <c r="AN39" s="144">
        <f t="shared" si="34"/>
        <v>3.6092373519150089</v>
      </c>
      <c r="AO39" s="144">
        <f t="shared" si="35"/>
        <v>3.369769093584857</v>
      </c>
      <c r="AP39" s="145">
        <f t="shared" si="36"/>
        <v>14.399149724532911</v>
      </c>
      <c r="AQ39" s="140" t="s">
        <v>89</v>
      </c>
      <c r="AR39" s="144">
        <f t="shared" si="13"/>
        <v>2.5272640300173355</v>
      </c>
      <c r="AS39" s="144">
        <f t="shared" si="14"/>
        <v>8.1237567542122093</v>
      </c>
      <c r="AT39" s="144">
        <f t="shared" si="15"/>
        <v>5.3188522561781255</v>
      </c>
      <c r="AU39" s="144">
        <f t="shared" si="16"/>
        <v>9.3897633126561075</v>
      </c>
      <c r="AV39" s="144">
        <f t="shared" si="17"/>
        <v>6.5553163095657023</v>
      </c>
      <c r="AW39" s="144">
        <f t="shared" si="18"/>
        <v>99.217154569199081</v>
      </c>
      <c r="AX39" s="144">
        <f t="shared" si="19"/>
        <v>1.2355401408669091</v>
      </c>
      <c r="AY39" s="144">
        <f t="shared" si="20"/>
        <v>0.45269471006599882</v>
      </c>
      <c r="AZ39" s="144">
        <f t="shared" si="21"/>
        <v>100</v>
      </c>
      <c r="BA39" s="146">
        <f t="shared" si="22"/>
        <v>13.39620986396273</v>
      </c>
      <c r="BB39" s="144">
        <f t="shared" si="23"/>
        <v>10.256598354204</v>
      </c>
      <c r="BC39" s="145">
        <f t="shared" si="24"/>
        <v>76.347191781833274</v>
      </c>
      <c r="BD39" s="125"/>
      <c r="BE39" s="110"/>
      <c r="BF39" s="110"/>
      <c r="BG39" s="110"/>
      <c r="BH39" s="110"/>
      <c r="BI39" s="110"/>
      <c r="BJ39" s="110"/>
      <c r="BK39" s="110"/>
      <c r="BL39" s="110"/>
      <c r="BM39" s="110"/>
      <c r="BN39" s="110"/>
      <c r="BO39" s="110"/>
      <c r="BP39" s="110"/>
      <c r="BQ39" s="110"/>
      <c r="BR39" s="110"/>
      <c r="BS39" s="110"/>
      <c r="BT39" s="110"/>
      <c r="BU39" s="110"/>
      <c r="BV39" s="110"/>
      <c r="BW39" s="110"/>
      <c r="BX39" s="110"/>
      <c r="BY39" s="110"/>
      <c r="BZ39" s="110"/>
      <c r="CA39" s="110"/>
      <c r="CB39" s="110"/>
      <c r="CC39" s="110"/>
      <c r="CD39" s="110"/>
      <c r="CE39" s="110"/>
      <c r="CF39" s="110"/>
      <c r="CG39" s="110"/>
      <c r="CH39" s="110"/>
      <c r="CI39" s="110"/>
      <c r="CJ39" s="110"/>
      <c r="CK39" s="110"/>
      <c r="CL39" s="110"/>
      <c r="CM39" s="110"/>
      <c r="CN39" s="110"/>
      <c r="CO39" s="110"/>
      <c r="CP39" s="110"/>
      <c r="CQ39" s="110"/>
      <c r="CR39" s="110"/>
      <c r="CS39" s="110"/>
      <c r="CT39" s="110"/>
      <c r="CU39" s="110"/>
      <c r="CV39" s="110"/>
      <c r="CW39" s="110"/>
      <c r="CX39" s="110"/>
      <c r="CY39" s="110"/>
      <c r="CZ39" s="110"/>
      <c r="DA39" s="110"/>
      <c r="DB39" s="110"/>
      <c r="DC39" s="110"/>
    </row>
    <row r="40" spans="1:107" s="101" customFormat="1">
      <c r="A40" s="124" t="s">
        <v>90</v>
      </c>
      <c r="B40" s="104">
        <v>51431094.373664439</v>
      </c>
      <c r="C40" s="101">
        <v>2187794</v>
      </c>
      <c r="D40" s="101">
        <v>341220</v>
      </c>
      <c r="E40" s="101">
        <v>213632</v>
      </c>
      <c r="F40" s="101">
        <v>9811190.2290149741</v>
      </c>
      <c r="G40" s="101">
        <v>944624</v>
      </c>
      <c r="H40" s="101">
        <v>10305316</v>
      </c>
      <c r="I40" s="101">
        <v>2745497</v>
      </c>
      <c r="J40" s="101">
        <v>1370387</v>
      </c>
      <c r="K40" s="101">
        <v>801744</v>
      </c>
      <c r="L40" s="101">
        <v>1294371</v>
      </c>
      <c r="M40" s="101">
        <v>1237173</v>
      </c>
      <c r="N40" s="103">
        <v>4323925</v>
      </c>
      <c r="O40" s="167" t="s">
        <v>90</v>
      </c>
      <c r="P40" s="101">
        <v>1166372</v>
      </c>
      <c r="Q40" s="101">
        <v>4343462.1446494618</v>
      </c>
      <c r="R40" s="101">
        <v>2847696</v>
      </c>
      <c r="S40" s="101">
        <v>5288688</v>
      </c>
      <c r="T40" s="101">
        <v>2208003</v>
      </c>
      <c r="U40" s="101">
        <v>51431094.373664439</v>
      </c>
      <c r="V40" s="101">
        <v>556890</v>
      </c>
      <c r="W40" s="101">
        <v>234664</v>
      </c>
      <c r="X40" s="101">
        <v>51753320.373664439</v>
      </c>
      <c r="Y40" s="104">
        <v>2742646</v>
      </c>
      <c r="Z40" s="101">
        <v>20116506.229014974</v>
      </c>
      <c r="AA40" s="103">
        <v>28571942.144649465</v>
      </c>
      <c r="AC40" s="167" t="s">
        <v>90</v>
      </c>
      <c r="AD40" s="125">
        <f t="shared" si="25"/>
        <v>99.377381011163152</v>
      </c>
      <c r="AE40" s="125">
        <f t="shared" si="26"/>
        <v>4.2273500216100075</v>
      </c>
      <c r="AF40" s="125">
        <f t="shared" si="27"/>
        <v>0.65932001567504372</v>
      </c>
      <c r="AG40" s="125">
        <f t="shared" si="43"/>
        <v>0.4127889736495251</v>
      </c>
      <c r="AH40" s="125">
        <f t="shared" si="28"/>
        <v>18.957605344308625</v>
      </c>
      <c r="AI40" s="125">
        <f t="shared" si="29"/>
        <v>1.8252432755612877</v>
      </c>
      <c r="AJ40" s="125">
        <f t="shared" si="30"/>
        <v>19.912376492164231</v>
      </c>
      <c r="AK40" s="125">
        <f t="shared" si="31"/>
        <v>5.3049678362223363</v>
      </c>
      <c r="AL40" s="125">
        <f t="shared" si="32"/>
        <v>2.6479209258568557</v>
      </c>
      <c r="AM40" s="125">
        <f t="shared" si="33"/>
        <v>1.5491643709260075</v>
      </c>
      <c r="AN40" s="125">
        <f t="shared" si="34"/>
        <v>2.5010395287770999</v>
      </c>
      <c r="AO40" s="125">
        <f t="shared" si="35"/>
        <v>2.3905190837370052</v>
      </c>
      <c r="AP40" s="126">
        <f t="shared" si="36"/>
        <v>8.3548745641454598</v>
      </c>
      <c r="AQ40" s="167" t="s">
        <v>90</v>
      </c>
      <c r="AR40" s="125">
        <f t="shared" si="13"/>
        <v>2.2537143348072566</v>
      </c>
      <c r="AS40" s="125">
        <f t="shared" si="14"/>
        <v>8.39262507852483</v>
      </c>
      <c r="AT40" s="125">
        <f t="shared" si="15"/>
        <v>5.5024411563148679</v>
      </c>
      <c r="AU40" s="125">
        <f t="shared" si="16"/>
        <v>10.219031284978652</v>
      </c>
      <c r="AV40" s="125">
        <f t="shared" si="17"/>
        <v>4.2663987239040608</v>
      </c>
      <c r="AW40" s="125">
        <f t="shared" si="18"/>
        <v>99.377381011163152</v>
      </c>
      <c r="AX40" s="125">
        <f t="shared" si="19"/>
        <v>1.0760469009122418</v>
      </c>
      <c r="AY40" s="125">
        <f t="shared" si="20"/>
        <v>0.4534279120754014</v>
      </c>
      <c r="AZ40" s="125">
        <f t="shared" si="21"/>
        <v>100</v>
      </c>
      <c r="BA40" s="127">
        <f t="shared" si="22"/>
        <v>5.3326611720017887</v>
      </c>
      <c r="BB40" s="125">
        <f t="shared" si="23"/>
        <v>39.113509976788933</v>
      </c>
      <c r="BC40" s="126">
        <f t="shared" si="24"/>
        <v>55.553828851209275</v>
      </c>
      <c r="BD40" s="125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0"/>
      <c r="BQ40" s="110"/>
      <c r="BR40" s="110"/>
      <c r="BS40" s="110"/>
      <c r="BT40" s="110"/>
      <c r="BU40" s="110"/>
      <c r="BV40" s="110"/>
      <c r="BW40" s="110"/>
      <c r="BX40" s="110"/>
      <c r="BY40" s="110"/>
      <c r="BZ40" s="110"/>
      <c r="CA40" s="110"/>
      <c r="CB40" s="110"/>
      <c r="CC40" s="110"/>
      <c r="CD40" s="110"/>
      <c r="CE40" s="110"/>
      <c r="CF40" s="110"/>
      <c r="CG40" s="110"/>
      <c r="CH40" s="110"/>
      <c r="CI40" s="110"/>
      <c r="CJ40" s="110"/>
      <c r="CK40" s="110"/>
      <c r="CL40" s="110"/>
      <c r="CM40" s="110"/>
      <c r="CN40" s="110"/>
      <c r="CO40" s="110"/>
      <c r="CP40" s="110"/>
      <c r="CQ40" s="110"/>
      <c r="CR40" s="110"/>
      <c r="CS40" s="110"/>
      <c r="CT40" s="110"/>
      <c r="CU40" s="110"/>
      <c r="CV40" s="110"/>
      <c r="CW40" s="110"/>
      <c r="CX40" s="110"/>
      <c r="CY40" s="110"/>
      <c r="CZ40" s="110"/>
      <c r="DA40" s="110"/>
      <c r="DB40" s="110"/>
      <c r="DC40" s="110"/>
    </row>
    <row r="41" spans="1:107" s="101" customFormat="1">
      <c r="A41" s="130" t="s">
        <v>23</v>
      </c>
      <c r="B41" s="131">
        <v>8659404.7950084805</v>
      </c>
      <c r="C41" s="132">
        <v>516077</v>
      </c>
      <c r="D41" s="132">
        <v>47440</v>
      </c>
      <c r="E41" s="132">
        <v>328751</v>
      </c>
      <c r="F41" s="132">
        <v>754066.77037679416</v>
      </c>
      <c r="G41" s="132">
        <v>164122</v>
      </c>
      <c r="H41" s="132">
        <v>1334881</v>
      </c>
      <c r="I41" s="132">
        <v>568494</v>
      </c>
      <c r="J41" s="132">
        <v>169556</v>
      </c>
      <c r="K41" s="132">
        <v>150712</v>
      </c>
      <c r="L41" s="132">
        <v>329166</v>
      </c>
      <c r="M41" s="132">
        <v>223885</v>
      </c>
      <c r="N41" s="133">
        <v>1400764</v>
      </c>
      <c r="O41" s="166" t="s">
        <v>23</v>
      </c>
      <c r="P41" s="132">
        <v>201540</v>
      </c>
      <c r="Q41" s="132">
        <v>739628.02463168604</v>
      </c>
      <c r="R41" s="132">
        <v>625721</v>
      </c>
      <c r="S41" s="132">
        <v>715618</v>
      </c>
      <c r="T41" s="132">
        <v>388983</v>
      </c>
      <c r="U41" s="132">
        <v>8659404.7950084805</v>
      </c>
      <c r="V41" s="132">
        <v>136024</v>
      </c>
      <c r="W41" s="132">
        <v>39510</v>
      </c>
      <c r="X41" s="132">
        <v>8755918.7950084805</v>
      </c>
      <c r="Y41" s="131">
        <v>892268</v>
      </c>
      <c r="Z41" s="132">
        <v>2088947.770376794</v>
      </c>
      <c r="AA41" s="133">
        <v>5678189.0246316865</v>
      </c>
      <c r="AC41" s="166" t="s">
        <v>23</v>
      </c>
      <c r="AD41" s="134">
        <f t="shared" si="25"/>
        <v>98.897728470768598</v>
      </c>
      <c r="AE41" s="134">
        <f t="shared" si="26"/>
        <v>5.8940359325191771</v>
      </c>
      <c r="AF41" s="134">
        <f t="shared" si="27"/>
        <v>0.54180493344735337</v>
      </c>
      <c r="AG41" s="134">
        <f t="shared" si="43"/>
        <v>3.754614537853096</v>
      </c>
      <c r="AH41" s="134">
        <f t="shared" si="28"/>
        <v>8.6120804455914755</v>
      </c>
      <c r="AI41" s="134">
        <f t="shared" si="29"/>
        <v>1.8744120844697836</v>
      </c>
      <c r="AJ41" s="134">
        <f t="shared" si="30"/>
        <v>15.245470307022268</v>
      </c>
      <c r="AK41" s="134">
        <f t="shared" si="31"/>
        <v>6.4926824164253727</v>
      </c>
      <c r="AL41" s="134">
        <f t="shared" si="32"/>
        <v>1.9364729615429899</v>
      </c>
      <c r="AM41" s="134">
        <f t="shared" si="33"/>
        <v>1.7212585398338431</v>
      </c>
      <c r="AN41" s="134">
        <f t="shared" si="34"/>
        <v>3.7593541889361615</v>
      </c>
      <c r="AO41" s="134">
        <f t="shared" si="35"/>
        <v>2.5569561029692394</v>
      </c>
      <c r="AP41" s="135">
        <f t="shared" si="36"/>
        <v>15.997909902939469</v>
      </c>
      <c r="AQ41" s="166" t="s">
        <v>23</v>
      </c>
      <c r="AR41" s="134">
        <f t="shared" si="13"/>
        <v>2.3017572994725883</v>
      </c>
      <c r="AS41" s="134">
        <f t="shared" si="14"/>
        <v>8.4471777542446898</v>
      </c>
      <c r="AT41" s="134">
        <f t="shared" si="15"/>
        <v>7.1462631695112009</v>
      </c>
      <c r="AU41" s="134">
        <f t="shared" si="16"/>
        <v>8.1729629608711658</v>
      </c>
      <c r="AV41" s="134">
        <f t="shared" si="17"/>
        <v>4.4425149331187148</v>
      </c>
      <c r="AW41" s="134">
        <f t="shared" si="18"/>
        <v>98.897728470768598</v>
      </c>
      <c r="AX41" s="134">
        <f t="shared" si="19"/>
        <v>1.5535091540312562</v>
      </c>
      <c r="AY41" s="134">
        <f t="shared" si="20"/>
        <v>0.45123762479985102</v>
      </c>
      <c r="AZ41" s="134">
        <f t="shared" si="21"/>
        <v>100</v>
      </c>
      <c r="BA41" s="136">
        <f t="shared" si="22"/>
        <v>10.304033835146821</v>
      </c>
      <c r="BB41" s="134">
        <f t="shared" si="23"/>
        <v>24.12345674821578</v>
      </c>
      <c r="BC41" s="135">
        <f t="shared" si="24"/>
        <v>65.572509416637402</v>
      </c>
      <c r="BD41" s="125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0"/>
      <c r="BR41" s="110"/>
      <c r="BS41" s="110"/>
      <c r="BT41" s="110"/>
      <c r="BU41" s="110"/>
      <c r="BV41" s="110"/>
      <c r="BW41" s="110"/>
      <c r="BX41" s="110"/>
      <c r="BY41" s="110"/>
      <c r="BZ41" s="110"/>
      <c r="CA41" s="110"/>
      <c r="CB41" s="110"/>
      <c r="CC41" s="110"/>
      <c r="CD41" s="110"/>
      <c r="CE41" s="110"/>
      <c r="CF41" s="110"/>
      <c r="CG41" s="110"/>
      <c r="CH41" s="110"/>
      <c r="CI41" s="110"/>
      <c r="CJ41" s="110"/>
      <c r="CK41" s="110"/>
      <c r="CL41" s="110"/>
      <c r="CM41" s="110"/>
      <c r="CN41" s="110"/>
      <c r="CO41" s="110"/>
      <c r="CP41" s="110"/>
      <c r="CQ41" s="110"/>
      <c r="CR41" s="110"/>
      <c r="CS41" s="110"/>
      <c r="CT41" s="110"/>
      <c r="CU41" s="110"/>
      <c r="CV41" s="110"/>
      <c r="CW41" s="110"/>
      <c r="CX41" s="110"/>
      <c r="CY41" s="110"/>
      <c r="CZ41" s="110"/>
      <c r="DA41" s="110"/>
      <c r="DB41" s="110"/>
      <c r="DC41" s="110"/>
    </row>
    <row r="42" spans="1:107" s="101" customFormat="1">
      <c r="A42" s="124" t="s">
        <v>24</v>
      </c>
      <c r="B42" s="101">
        <v>39396190.634100862</v>
      </c>
      <c r="C42" s="101">
        <v>2269386</v>
      </c>
      <c r="D42" s="101">
        <v>70257</v>
      </c>
      <c r="E42" s="101">
        <v>5799</v>
      </c>
      <c r="F42" s="101">
        <v>14266748.577361245</v>
      </c>
      <c r="G42" s="101">
        <v>370751</v>
      </c>
      <c r="H42" s="101">
        <v>2748844</v>
      </c>
      <c r="I42" s="101">
        <v>2742243</v>
      </c>
      <c r="J42" s="101">
        <v>537335</v>
      </c>
      <c r="K42" s="101">
        <v>594678</v>
      </c>
      <c r="L42" s="101">
        <v>719067</v>
      </c>
      <c r="M42" s="101">
        <v>472338</v>
      </c>
      <c r="N42" s="103">
        <v>2701189</v>
      </c>
      <c r="O42" s="167" t="s">
        <v>24</v>
      </c>
      <c r="P42" s="101">
        <v>4090197</v>
      </c>
      <c r="Q42" s="101">
        <v>1703749.0567396181</v>
      </c>
      <c r="R42" s="101">
        <v>1427349</v>
      </c>
      <c r="S42" s="101">
        <v>1685281</v>
      </c>
      <c r="T42" s="101">
        <v>2990979</v>
      </c>
      <c r="U42" s="101">
        <v>39396190.634100862</v>
      </c>
      <c r="V42" s="101">
        <v>426988</v>
      </c>
      <c r="W42" s="101">
        <v>179752</v>
      </c>
      <c r="X42" s="101">
        <v>39643426.634100862</v>
      </c>
      <c r="Y42" s="104">
        <v>2345442</v>
      </c>
      <c r="Z42" s="101">
        <v>17015592.577361245</v>
      </c>
      <c r="AA42" s="103">
        <v>20035156.056739617</v>
      </c>
      <c r="AC42" s="167" t="s">
        <v>24</v>
      </c>
      <c r="AD42" s="125">
        <f t="shared" si="25"/>
        <v>99.37635058068534</v>
      </c>
      <c r="AE42" s="125">
        <f t="shared" si="26"/>
        <v>5.7244950618065342</v>
      </c>
      <c r="AF42" s="125">
        <f t="shared" si="27"/>
        <v>0.17722231896968679</v>
      </c>
      <c r="AG42" s="125">
        <f t="shared" si="43"/>
        <v>1.4627897970383217E-2</v>
      </c>
      <c r="AH42" s="125">
        <f t="shared" si="28"/>
        <v>35.987677626961585</v>
      </c>
      <c r="AI42" s="125">
        <f t="shared" si="29"/>
        <v>0.93521431288455736</v>
      </c>
      <c r="AJ42" s="125">
        <f t="shared" si="30"/>
        <v>6.9339212913433492</v>
      </c>
      <c r="AK42" s="125">
        <f t="shared" si="31"/>
        <v>6.9172703593718898</v>
      </c>
      <c r="AL42" s="125">
        <f t="shared" si="32"/>
        <v>1.3554201682903717</v>
      </c>
      <c r="AM42" s="125">
        <f t="shared" si="33"/>
        <v>1.5000670993673997</v>
      </c>
      <c r="AN42" s="125">
        <f t="shared" si="34"/>
        <v>1.8138366459509483</v>
      </c>
      <c r="AO42" s="125">
        <f t="shared" si="35"/>
        <v>1.1914661271831124</v>
      </c>
      <c r="AP42" s="126">
        <f t="shared" si="36"/>
        <v>6.8137122074015304</v>
      </c>
      <c r="AQ42" s="167" t="s">
        <v>24</v>
      </c>
      <c r="AR42" s="125">
        <f t="shared" si="13"/>
        <v>10.317465838035442</v>
      </c>
      <c r="AS42" s="125">
        <f t="shared" si="14"/>
        <v>4.297683629785098</v>
      </c>
      <c r="AT42" s="125">
        <f t="shared" si="15"/>
        <v>3.6004682773113492</v>
      </c>
      <c r="AU42" s="125">
        <f t="shared" si="16"/>
        <v>4.2510982099371271</v>
      </c>
      <c r="AV42" s="125">
        <f t="shared" si="17"/>
        <v>7.5447035081149902</v>
      </c>
      <c r="AW42" s="125">
        <f t="shared" si="18"/>
        <v>99.37635058068534</v>
      </c>
      <c r="AX42" s="125">
        <f t="shared" si="19"/>
        <v>1.0770713741296758</v>
      </c>
      <c r="AY42" s="125">
        <f t="shared" si="20"/>
        <v>0.45342195481502406</v>
      </c>
      <c r="AZ42" s="125">
        <f t="shared" si="21"/>
        <v>100</v>
      </c>
      <c r="BA42" s="127">
        <f t="shared" si="22"/>
        <v>5.9534740853086801</v>
      </c>
      <c r="BB42" s="125">
        <f t="shared" si="23"/>
        <v>43.19095908382765</v>
      </c>
      <c r="BC42" s="126">
        <f t="shared" si="24"/>
        <v>50.855566830863665</v>
      </c>
      <c r="BD42" s="125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10"/>
      <c r="BW42" s="110"/>
      <c r="BX42" s="110"/>
      <c r="BY42" s="110"/>
      <c r="BZ42" s="110"/>
      <c r="CA42" s="110"/>
      <c r="CB42" s="110"/>
      <c r="CC42" s="110"/>
      <c r="CD42" s="110"/>
      <c r="CE42" s="110"/>
      <c r="CF42" s="110"/>
      <c r="CG42" s="110"/>
      <c r="CH42" s="110"/>
      <c r="CI42" s="110"/>
      <c r="CJ42" s="110"/>
      <c r="CK42" s="110"/>
      <c r="CL42" s="110"/>
      <c r="CM42" s="110"/>
      <c r="CN42" s="110"/>
      <c r="CO42" s="110"/>
      <c r="CP42" s="110"/>
      <c r="CQ42" s="110"/>
      <c r="CR42" s="110"/>
      <c r="CS42" s="110"/>
      <c r="CT42" s="110"/>
      <c r="CU42" s="110"/>
      <c r="CV42" s="110"/>
      <c r="CW42" s="110"/>
      <c r="CX42" s="110"/>
      <c r="CY42" s="110"/>
      <c r="CZ42" s="110"/>
      <c r="DA42" s="110"/>
      <c r="DB42" s="110"/>
      <c r="DC42" s="110"/>
    </row>
    <row r="43" spans="1:107" s="101" customFormat="1">
      <c r="A43" s="124" t="s">
        <v>25</v>
      </c>
      <c r="B43" s="101">
        <v>26380832.967191555</v>
      </c>
      <c r="C43" s="101">
        <v>1663609</v>
      </c>
      <c r="D43" s="101">
        <v>258070</v>
      </c>
      <c r="E43" s="101">
        <v>4953</v>
      </c>
      <c r="F43" s="101">
        <v>3196873.8905589706</v>
      </c>
      <c r="G43" s="101">
        <v>1058225</v>
      </c>
      <c r="H43" s="101">
        <v>3231350</v>
      </c>
      <c r="I43" s="101">
        <v>2272264</v>
      </c>
      <c r="J43" s="101">
        <v>263183</v>
      </c>
      <c r="K43" s="101">
        <v>408203</v>
      </c>
      <c r="L43" s="101">
        <v>711158</v>
      </c>
      <c r="M43" s="101">
        <v>1224597</v>
      </c>
      <c r="N43" s="103">
        <v>2504163</v>
      </c>
      <c r="O43" s="167" t="s">
        <v>25</v>
      </c>
      <c r="P43" s="101">
        <v>795964</v>
      </c>
      <c r="Q43" s="101">
        <v>2301085.0766325812</v>
      </c>
      <c r="R43" s="101">
        <v>1810584</v>
      </c>
      <c r="S43" s="101">
        <v>3203363</v>
      </c>
      <c r="T43" s="101">
        <v>1473188</v>
      </c>
      <c r="U43" s="101">
        <v>26380832.967191555</v>
      </c>
      <c r="V43" s="101">
        <v>309422</v>
      </c>
      <c r="W43" s="101">
        <v>120367</v>
      </c>
      <c r="X43" s="101">
        <v>26569887.967191555</v>
      </c>
      <c r="Y43" s="104">
        <v>1926632</v>
      </c>
      <c r="Z43" s="101">
        <v>6428223.8905589711</v>
      </c>
      <c r="AA43" s="103">
        <v>18025977.076632582</v>
      </c>
      <c r="AC43" s="167" t="s">
        <v>25</v>
      </c>
      <c r="AD43" s="125">
        <f t="shared" si="25"/>
        <v>99.288461433358535</v>
      </c>
      <c r="AE43" s="125">
        <f t="shared" si="26"/>
        <v>6.2612571120142508</v>
      </c>
      <c r="AF43" s="125">
        <f t="shared" si="27"/>
        <v>0.97128749778194134</v>
      </c>
      <c r="AG43" s="125">
        <f t="shared" si="43"/>
        <v>1.8641403404169241E-2</v>
      </c>
      <c r="AH43" s="125">
        <f t="shared" si="28"/>
        <v>12.031943433508129</v>
      </c>
      <c r="AI43" s="125">
        <f t="shared" si="29"/>
        <v>3.9827981258584688</v>
      </c>
      <c r="AJ43" s="125">
        <f t="shared" si="30"/>
        <v>12.161699755716187</v>
      </c>
      <c r="AK43" s="125">
        <f t="shared" si="31"/>
        <v>8.5520270270081191</v>
      </c>
      <c r="AL43" s="125">
        <f t="shared" si="32"/>
        <v>0.9905310866382947</v>
      </c>
      <c r="AM43" s="125">
        <f t="shared" si="33"/>
        <v>1.5363369258615176</v>
      </c>
      <c r="AN43" s="125">
        <f t="shared" si="34"/>
        <v>2.6765562612764362</v>
      </c>
      <c r="AO43" s="125">
        <f t="shared" si="35"/>
        <v>4.6089656136756387</v>
      </c>
      <c r="AP43" s="126">
        <f t="shared" si="36"/>
        <v>9.4248158031081477</v>
      </c>
      <c r="AQ43" s="167" t="s">
        <v>25</v>
      </c>
      <c r="AR43" s="125">
        <f t="shared" si="13"/>
        <v>2.9957371328883839</v>
      </c>
      <c r="AS43" s="125">
        <f t="shared" si="14"/>
        <v>8.660499733660739</v>
      </c>
      <c r="AT43" s="125">
        <f t="shared" si="15"/>
        <v>6.8144209047313469</v>
      </c>
      <c r="AU43" s="125">
        <f t="shared" si="16"/>
        <v>12.056366229151987</v>
      </c>
      <c r="AV43" s="125">
        <f t="shared" si="17"/>
        <v>5.5445773870747583</v>
      </c>
      <c r="AW43" s="125">
        <f t="shared" si="18"/>
        <v>99.288461433358535</v>
      </c>
      <c r="AX43" s="125">
        <f t="shared" si="19"/>
        <v>1.1645589186603786</v>
      </c>
      <c r="AY43" s="125">
        <f t="shared" si="20"/>
        <v>0.4530203520189055</v>
      </c>
      <c r="AZ43" s="125">
        <f t="shared" si="21"/>
        <v>100</v>
      </c>
      <c r="BA43" s="127">
        <f t="shared" si="22"/>
        <v>7.303150747347706</v>
      </c>
      <c r="BB43" s="125">
        <f t="shared" si="23"/>
        <v>24.367023962258557</v>
      </c>
      <c r="BC43" s="126">
        <f t="shared" si="24"/>
        <v>68.329825290393728</v>
      </c>
      <c r="BD43" s="125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0"/>
      <c r="BQ43" s="110"/>
      <c r="BR43" s="110"/>
      <c r="BS43" s="110"/>
      <c r="BT43" s="110"/>
      <c r="BU43" s="110"/>
      <c r="BV43" s="110"/>
      <c r="BW43" s="110"/>
      <c r="BX43" s="110"/>
      <c r="BY43" s="110"/>
      <c r="BZ43" s="110"/>
      <c r="CA43" s="110"/>
      <c r="CB43" s="110"/>
      <c r="CC43" s="110"/>
      <c r="CD43" s="110"/>
      <c r="CE43" s="110"/>
      <c r="CF43" s="110"/>
      <c r="CG43" s="110"/>
      <c r="CH43" s="110"/>
      <c r="CI43" s="110"/>
      <c r="CJ43" s="110"/>
      <c r="CK43" s="110"/>
      <c r="CL43" s="110"/>
      <c r="CM43" s="110"/>
      <c r="CN43" s="110"/>
      <c r="CO43" s="110"/>
      <c r="CP43" s="110"/>
      <c r="CQ43" s="110"/>
      <c r="CR43" s="110"/>
      <c r="CS43" s="110"/>
      <c r="CT43" s="110"/>
      <c r="CU43" s="110"/>
      <c r="CV43" s="110"/>
      <c r="CW43" s="110"/>
      <c r="CX43" s="110"/>
      <c r="CY43" s="110"/>
      <c r="CZ43" s="110"/>
      <c r="DA43" s="110"/>
      <c r="DB43" s="110"/>
      <c r="DC43" s="110"/>
    </row>
    <row r="44" spans="1:107" s="101" customFormat="1">
      <c r="A44" s="124" t="s">
        <v>26</v>
      </c>
      <c r="B44" s="101">
        <v>8100072.8393124668</v>
      </c>
      <c r="C44" s="101">
        <v>638525</v>
      </c>
      <c r="D44" s="101">
        <v>34573</v>
      </c>
      <c r="E44" s="101">
        <v>6657</v>
      </c>
      <c r="F44" s="101">
        <v>1058115.8182222345</v>
      </c>
      <c r="G44" s="101">
        <v>249597</v>
      </c>
      <c r="H44" s="101">
        <v>1148742</v>
      </c>
      <c r="I44" s="101">
        <v>584797</v>
      </c>
      <c r="J44" s="101">
        <v>503380</v>
      </c>
      <c r="K44" s="101">
        <v>229536</v>
      </c>
      <c r="L44" s="101">
        <v>286524</v>
      </c>
      <c r="M44" s="101">
        <v>230728</v>
      </c>
      <c r="N44" s="103">
        <v>919759</v>
      </c>
      <c r="O44" s="167" t="s">
        <v>26</v>
      </c>
      <c r="P44" s="101">
        <v>123518</v>
      </c>
      <c r="Q44" s="101">
        <v>633287.02109023242</v>
      </c>
      <c r="R44" s="101">
        <v>333033</v>
      </c>
      <c r="S44" s="101">
        <v>465211</v>
      </c>
      <c r="T44" s="101">
        <v>654090</v>
      </c>
      <c r="U44" s="101">
        <v>8100072.8393124668</v>
      </c>
      <c r="V44" s="101">
        <v>129346</v>
      </c>
      <c r="W44" s="101">
        <v>36958</v>
      </c>
      <c r="X44" s="101">
        <v>8192460.8393124668</v>
      </c>
      <c r="Y44" s="104">
        <v>679755</v>
      </c>
      <c r="Z44" s="101">
        <v>2206857.8182222345</v>
      </c>
      <c r="AA44" s="103">
        <v>5213460.0210902318</v>
      </c>
      <c r="AC44" s="167" t="s">
        <v>26</v>
      </c>
      <c r="AD44" s="125">
        <f t="shared" si="25"/>
        <v>98.872280236523494</v>
      </c>
      <c r="AE44" s="125">
        <f t="shared" si="26"/>
        <v>7.7940561758435791</v>
      </c>
      <c r="AF44" s="125">
        <f t="shared" si="27"/>
        <v>0.42200995132131092</v>
      </c>
      <c r="AG44" s="125">
        <f t="shared" si="43"/>
        <v>8.12576358992846E-2</v>
      </c>
      <c r="AH44" s="125">
        <f t="shared" si="28"/>
        <v>12.915726287573372</v>
      </c>
      <c r="AI44" s="125">
        <f t="shared" si="29"/>
        <v>3.0466669892674987</v>
      </c>
      <c r="AJ44" s="125">
        <f t="shared" si="30"/>
        <v>14.021940690733963</v>
      </c>
      <c r="AK44" s="125">
        <f t="shared" si="31"/>
        <v>7.1382336940053985</v>
      </c>
      <c r="AL44" s="125">
        <f t="shared" si="32"/>
        <v>6.1444297369658836</v>
      </c>
      <c r="AM44" s="125">
        <f t="shared" si="33"/>
        <v>2.8017955105570365</v>
      </c>
      <c r="AN44" s="125">
        <f t="shared" si="34"/>
        <v>3.4974106757408174</v>
      </c>
      <c r="AO44" s="125">
        <f t="shared" si="35"/>
        <v>2.8163454733018085</v>
      </c>
      <c r="AP44" s="126">
        <f t="shared" si="36"/>
        <v>11.226895288732178</v>
      </c>
      <c r="AQ44" s="167" t="s">
        <v>26</v>
      </c>
      <c r="AR44" s="125">
        <f t="shared" si="13"/>
        <v>1.5077032703932456</v>
      </c>
      <c r="AS44" s="125">
        <f t="shared" si="14"/>
        <v>7.730119600344401</v>
      </c>
      <c r="AT44" s="125">
        <f t="shared" si="15"/>
        <v>4.0651155560232013</v>
      </c>
      <c r="AU44" s="125">
        <f t="shared" si="16"/>
        <v>5.6785257705185659</v>
      </c>
      <c r="AV44" s="125">
        <f t="shared" si="17"/>
        <v>7.9840479293019477</v>
      </c>
      <c r="AW44" s="125">
        <f t="shared" si="18"/>
        <v>98.872280236523494</v>
      </c>
      <c r="AX44" s="125">
        <f t="shared" si="19"/>
        <v>1.5788418466319465</v>
      </c>
      <c r="AY44" s="125">
        <f t="shared" si="20"/>
        <v>0.45112208315543945</v>
      </c>
      <c r="AZ44" s="125">
        <f t="shared" si="21"/>
        <v>100</v>
      </c>
      <c r="BA44" s="127">
        <f t="shared" si="22"/>
        <v>8.3919615722578804</v>
      </c>
      <c r="BB44" s="125">
        <f t="shared" si="23"/>
        <v>27.244913249564707</v>
      </c>
      <c r="BC44" s="126">
        <f t="shared" si="24"/>
        <v>64.363125178177398</v>
      </c>
      <c r="BD44" s="125"/>
      <c r="BE44" s="110"/>
      <c r="BF44" s="110"/>
      <c r="BG44" s="110"/>
      <c r="BH44" s="110"/>
      <c r="BI44" s="110"/>
      <c r="BJ44" s="110"/>
      <c r="BK44" s="110"/>
      <c r="BL44" s="110"/>
      <c r="BM44" s="110"/>
      <c r="BN44" s="110"/>
      <c r="BO44" s="110"/>
      <c r="BP44" s="110"/>
      <c r="BQ44" s="110"/>
      <c r="BR44" s="110"/>
      <c r="BS44" s="110"/>
      <c r="BT44" s="110"/>
      <c r="BU44" s="110"/>
      <c r="BV44" s="110"/>
      <c r="BW44" s="110"/>
      <c r="BX44" s="110"/>
      <c r="BY44" s="110"/>
      <c r="BZ44" s="110"/>
      <c r="CA44" s="110"/>
      <c r="CB44" s="110"/>
      <c r="CC44" s="110"/>
      <c r="CD44" s="110"/>
      <c r="CE44" s="110"/>
      <c r="CF44" s="110"/>
      <c r="CG44" s="110"/>
      <c r="CH44" s="110"/>
      <c r="CI44" s="110"/>
      <c r="CJ44" s="110"/>
      <c r="CK44" s="110"/>
      <c r="CL44" s="110"/>
      <c r="CM44" s="110"/>
      <c r="CN44" s="110"/>
      <c r="CO44" s="110"/>
      <c r="CP44" s="110"/>
      <c r="CQ44" s="110"/>
      <c r="CR44" s="110"/>
      <c r="CS44" s="110"/>
      <c r="CT44" s="110"/>
      <c r="CU44" s="110"/>
      <c r="CV44" s="110"/>
      <c r="CW44" s="110"/>
      <c r="CX44" s="110"/>
      <c r="CY44" s="110"/>
      <c r="CZ44" s="110"/>
      <c r="DA44" s="110"/>
      <c r="DB44" s="110"/>
      <c r="DC44" s="110"/>
    </row>
    <row r="45" spans="1:107" s="101" customFormat="1">
      <c r="A45" s="124" t="s">
        <v>27</v>
      </c>
      <c r="B45" s="101">
        <v>6795927.0249652257</v>
      </c>
      <c r="C45" s="101">
        <v>258580</v>
      </c>
      <c r="D45" s="101">
        <v>340499</v>
      </c>
      <c r="E45" s="101">
        <v>4394</v>
      </c>
      <c r="F45" s="101">
        <v>826647.00154622865</v>
      </c>
      <c r="G45" s="101">
        <v>491080</v>
      </c>
      <c r="H45" s="101">
        <v>933321</v>
      </c>
      <c r="I45" s="101">
        <v>84998</v>
      </c>
      <c r="J45" s="101">
        <v>82710</v>
      </c>
      <c r="K45" s="101">
        <v>204379</v>
      </c>
      <c r="L45" s="101">
        <v>167006</v>
      </c>
      <c r="M45" s="101">
        <v>82289</v>
      </c>
      <c r="N45" s="103">
        <v>457720</v>
      </c>
      <c r="O45" s="167" t="s">
        <v>27</v>
      </c>
      <c r="P45" s="101">
        <v>684647</v>
      </c>
      <c r="Q45" s="101">
        <v>703214.02341899776</v>
      </c>
      <c r="R45" s="101">
        <v>460028</v>
      </c>
      <c r="S45" s="101">
        <v>660502</v>
      </c>
      <c r="T45" s="101">
        <v>353913</v>
      </c>
      <c r="U45" s="101">
        <v>6795927.0249652257</v>
      </c>
      <c r="V45" s="101">
        <v>112591</v>
      </c>
      <c r="W45" s="101">
        <v>31008</v>
      </c>
      <c r="X45" s="101">
        <v>6877510.0249652257</v>
      </c>
      <c r="Y45" s="104">
        <v>603473</v>
      </c>
      <c r="Z45" s="101">
        <v>1759968.0015462288</v>
      </c>
      <c r="AA45" s="103">
        <v>4432486.0234189965</v>
      </c>
      <c r="AC45" s="167" t="s">
        <v>27</v>
      </c>
      <c r="AD45" s="125">
        <f t="shared" si="25"/>
        <v>98.813771267452097</v>
      </c>
      <c r="AE45" s="125">
        <f t="shared" si="26"/>
        <v>3.7597909572121258</v>
      </c>
      <c r="AF45" s="125">
        <f t="shared" si="27"/>
        <v>4.9509051788219187</v>
      </c>
      <c r="AG45" s="125">
        <f t="shared" si="43"/>
        <v>6.3889401601013543E-2</v>
      </c>
      <c r="AH45" s="125">
        <f t="shared" si="28"/>
        <v>12.019568107433015</v>
      </c>
      <c r="AI45" s="125">
        <f t="shared" si="29"/>
        <v>7.1403749062871489</v>
      </c>
      <c r="AJ45" s="125">
        <f t="shared" si="30"/>
        <v>13.570623621224298</v>
      </c>
      <c r="AK45" s="125">
        <f t="shared" si="31"/>
        <v>1.2358833311977582</v>
      </c>
      <c r="AL45" s="125">
        <f t="shared" si="32"/>
        <v>1.2026154771096564</v>
      </c>
      <c r="AM45" s="125">
        <f t="shared" si="33"/>
        <v>2.9717005029161463</v>
      </c>
      <c r="AN45" s="125">
        <f t="shared" si="34"/>
        <v>2.4282916258031104</v>
      </c>
      <c r="AO45" s="125">
        <f t="shared" si="35"/>
        <v>1.1964940756362776</v>
      </c>
      <c r="AP45" s="126">
        <f t="shared" si="36"/>
        <v>6.6553156351424487</v>
      </c>
      <c r="AQ45" s="167" t="s">
        <v>27</v>
      </c>
      <c r="AR45" s="125">
        <f t="shared" si="13"/>
        <v>9.9548673504617931</v>
      </c>
      <c r="AS45" s="125">
        <f t="shared" si="14"/>
        <v>10.224834582084865</v>
      </c>
      <c r="AT45" s="125">
        <f t="shared" si="15"/>
        <v>6.688874292150901</v>
      </c>
      <c r="AU45" s="125">
        <f t="shared" si="16"/>
        <v>9.6037955248686053</v>
      </c>
      <c r="AV45" s="125">
        <f t="shared" si="17"/>
        <v>5.1459466975010253</v>
      </c>
      <c r="AW45" s="125">
        <f t="shared" si="18"/>
        <v>98.813771267452097</v>
      </c>
      <c r="AX45" s="125">
        <f t="shared" si="19"/>
        <v>1.6370895802593801</v>
      </c>
      <c r="AY45" s="125">
        <f t="shared" si="20"/>
        <v>0.45086084771147661</v>
      </c>
      <c r="AZ45" s="125">
        <f t="shared" si="21"/>
        <v>100</v>
      </c>
      <c r="BA45" s="127">
        <f t="shared" si="22"/>
        <v>8.8799217205115291</v>
      </c>
      <c r="BB45" s="125">
        <f t="shared" si="23"/>
        <v>25.897394057953914</v>
      </c>
      <c r="BC45" s="126">
        <f t="shared" si="24"/>
        <v>65.22268422153455</v>
      </c>
      <c r="BD45" s="125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110"/>
      <c r="BP45" s="110"/>
      <c r="BQ45" s="110"/>
      <c r="BR45" s="110"/>
      <c r="BS45" s="110"/>
      <c r="BT45" s="110"/>
      <c r="BU45" s="110"/>
      <c r="BV45" s="110"/>
      <c r="BW45" s="110"/>
      <c r="BX45" s="110"/>
      <c r="BY45" s="110"/>
      <c r="BZ45" s="110"/>
      <c r="CA45" s="110"/>
      <c r="CB45" s="110"/>
      <c r="CC45" s="110"/>
      <c r="CD45" s="110"/>
      <c r="CE45" s="110"/>
      <c r="CF45" s="110"/>
      <c r="CG45" s="110"/>
      <c r="CH45" s="110"/>
      <c r="CI45" s="110"/>
      <c r="CJ45" s="110"/>
      <c r="CK45" s="110"/>
      <c r="CL45" s="110"/>
      <c r="CM45" s="110"/>
      <c r="CN45" s="110"/>
      <c r="CO45" s="110"/>
      <c r="CP45" s="110"/>
      <c r="CQ45" s="110"/>
      <c r="CR45" s="110"/>
      <c r="CS45" s="110"/>
      <c r="CT45" s="110"/>
      <c r="CU45" s="110"/>
      <c r="CV45" s="110"/>
      <c r="CW45" s="110"/>
      <c r="CX45" s="110"/>
      <c r="CY45" s="110"/>
      <c r="CZ45" s="110"/>
      <c r="DA45" s="110"/>
      <c r="DB45" s="110"/>
      <c r="DC45" s="110"/>
    </row>
    <row r="46" spans="1:107" s="101" customFormat="1">
      <c r="A46" s="124" t="s">
        <v>28</v>
      </c>
      <c r="B46" s="101">
        <v>12186040.417896176</v>
      </c>
      <c r="C46" s="101">
        <v>1183408</v>
      </c>
      <c r="D46" s="101">
        <v>140720</v>
      </c>
      <c r="E46" s="101">
        <v>31268</v>
      </c>
      <c r="F46" s="101">
        <v>1589556.3671243198</v>
      </c>
      <c r="G46" s="101">
        <v>167127</v>
      </c>
      <c r="H46" s="101">
        <v>1341027</v>
      </c>
      <c r="I46" s="101">
        <v>632376</v>
      </c>
      <c r="J46" s="101">
        <v>94205</v>
      </c>
      <c r="K46" s="101">
        <v>221884</v>
      </c>
      <c r="L46" s="101">
        <v>359145</v>
      </c>
      <c r="M46" s="101">
        <v>117948</v>
      </c>
      <c r="N46" s="103">
        <v>1029923</v>
      </c>
      <c r="O46" s="167" t="s">
        <v>28</v>
      </c>
      <c r="P46" s="101">
        <v>1167756</v>
      </c>
      <c r="Q46" s="101">
        <v>1524552.0507718555</v>
      </c>
      <c r="R46" s="101">
        <v>455457</v>
      </c>
      <c r="S46" s="101">
        <v>1102241</v>
      </c>
      <c r="T46" s="101">
        <v>1027447</v>
      </c>
      <c r="U46" s="101">
        <v>12186040.417896176</v>
      </c>
      <c r="V46" s="101">
        <v>167659</v>
      </c>
      <c r="W46" s="101">
        <v>55601</v>
      </c>
      <c r="X46" s="101">
        <v>12298098.417896176</v>
      </c>
      <c r="Y46" s="104">
        <v>1355396</v>
      </c>
      <c r="Z46" s="101">
        <v>2930583.36712432</v>
      </c>
      <c r="AA46" s="103">
        <v>7900061.0507718557</v>
      </c>
      <c r="AC46" s="167" t="s">
        <v>28</v>
      </c>
      <c r="AD46" s="125">
        <f t="shared" si="25"/>
        <v>99.088818480774776</v>
      </c>
      <c r="AE46" s="125">
        <f t="shared" si="26"/>
        <v>9.6226909216949039</v>
      </c>
      <c r="AF46" s="125">
        <f t="shared" si="27"/>
        <v>1.1442419406501452</v>
      </c>
      <c r="AG46" s="125">
        <f t="shared" si="43"/>
        <v>0.25425068931387679</v>
      </c>
      <c r="AH46" s="125">
        <f t="shared" si="28"/>
        <v>12.925220738282592</v>
      </c>
      <c r="AI46" s="125">
        <f t="shared" si="29"/>
        <v>1.3589661939670041</v>
      </c>
      <c r="AJ46" s="125">
        <f t="shared" si="30"/>
        <v>10.904344350086998</v>
      </c>
      <c r="AK46" s="125">
        <f t="shared" si="31"/>
        <v>5.1420632565419</v>
      </c>
      <c r="AL46" s="125">
        <f t="shared" si="32"/>
        <v>0.766012734642886</v>
      </c>
      <c r="AM46" s="125">
        <f t="shared" si="33"/>
        <v>1.804213891125759</v>
      </c>
      <c r="AN46" s="125">
        <f t="shared" si="34"/>
        <v>2.9203295322256708</v>
      </c>
      <c r="AO46" s="125">
        <f t="shared" si="35"/>
        <v>0.95907510244317307</v>
      </c>
      <c r="AP46" s="126">
        <f t="shared" si="36"/>
        <v>8.3746524462778531</v>
      </c>
      <c r="AQ46" s="167" t="s">
        <v>28</v>
      </c>
      <c r="AR46" s="125">
        <f t="shared" si="13"/>
        <v>9.4954192129466382</v>
      </c>
      <c r="AS46" s="125">
        <f t="shared" si="14"/>
        <v>12.39664864409712</v>
      </c>
      <c r="AT46" s="125">
        <f t="shared" si="15"/>
        <v>3.7034749968923619</v>
      </c>
      <c r="AU46" s="125">
        <f t="shared" si="16"/>
        <v>8.9626945772040703</v>
      </c>
      <c r="AV46" s="125">
        <f t="shared" si="17"/>
        <v>8.3545192523818201</v>
      </c>
      <c r="AW46" s="125">
        <f t="shared" si="18"/>
        <v>99.088818480774776</v>
      </c>
      <c r="AX46" s="125">
        <f t="shared" si="19"/>
        <v>1.3632920659995929</v>
      </c>
      <c r="AY46" s="125">
        <f t="shared" si="20"/>
        <v>0.45211054677436557</v>
      </c>
      <c r="AZ46" s="125">
        <f t="shared" si="21"/>
        <v>100</v>
      </c>
      <c r="BA46" s="127">
        <f t="shared" si="22"/>
        <v>11.122529989392556</v>
      </c>
      <c r="BB46" s="125">
        <f t="shared" si="23"/>
        <v>24.048692328482055</v>
      </c>
      <c r="BC46" s="126">
        <f t="shared" si="24"/>
        <v>64.828777682125391</v>
      </c>
      <c r="BD46" s="125"/>
      <c r="BE46" s="110"/>
      <c r="BF46" s="110"/>
      <c r="BG46" s="110"/>
      <c r="BH46" s="110"/>
      <c r="BI46" s="110"/>
      <c r="BJ46" s="110"/>
      <c r="BK46" s="110"/>
      <c r="BL46" s="110"/>
      <c r="BM46" s="110"/>
      <c r="BN46" s="110"/>
      <c r="BO46" s="110"/>
      <c r="BP46" s="110"/>
      <c r="BQ46" s="110"/>
      <c r="BR46" s="110"/>
      <c r="BS46" s="110"/>
      <c r="BT46" s="110"/>
      <c r="BU46" s="110"/>
      <c r="BV46" s="110"/>
      <c r="BW46" s="110"/>
      <c r="BX46" s="110"/>
      <c r="BY46" s="110"/>
      <c r="BZ46" s="110"/>
      <c r="CA46" s="110"/>
      <c r="CB46" s="110"/>
      <c r="CC46" s="110"/>
      <c r="CD46" s="110"/>
      <c r="CE46" s="110"/>
      <c r="CF46" s="110"/>
      <c r="CG46" s="110"/>
      <c r="CH46" s="110"/>
      <c r="CI46" s="110"/>
      <c r="CJ46" s="110"/>
      <c r="CK46" s="110"/>
      <c r="CL46" s="110"/>
      <c r="CM46" s="110"/>
      <c r="CN46" s="110"/>
      <c r="CO46" s="110"/>
      <c r="CP46" s="110"/>
      <c r="CQ46" s="110"/>
      <c r="CR46" s="110"/>
      <c r="CS46" s="110"/>
      <c r="CT46" s="110"/>
      <c r="CU46" s="110"/>
      <c r="CV46" s="110"/>
      <c r="CW46" s="110"/>
      <c r="CX46" s="110"/>
      <c r="CY46" s="110"/>
      <c r="CZ46" s="110"/>
      <c r="DA46" s="110"/>
      <c r="DB46" s="110"/>
      <c r="DC46" s="110"/>
    </row>
    <row r="47" spans="1:107" s="101" customFormat="1">
      <c r="A47" s="124" t="s">
        <v>29</v>
      </c>
      <c r="B47" s="101">
        <v>6827233.6235080743</v>
      </c>
      <c r="C47" s="101">
        <v>39499</v>
      </c>
      <c r="D47" s="101">
        <v>482140</v>
      </c>
      <c r="E47" s="101">
        <v>9771</v>
      </c>
      <c r="F47" s="101">
        <v>359521.60440688481</v>
      </c>
      <c r="G47" s="101">
        <v>469710</v>
      </c>
      <c r="H47" s="101">
        <v>2640231</v>
      </c>
      <c r="I47" s="101">
        <v>103107</v>
      </c>
      <c r="J47" s="101">
        <v>58693</v>
      </c>
      <c r="K47" s="101">
        <v>69998</v>
      </c>
      <c r="L47" s="101">
        <v>81300</v>
      </c>
      <c r="M47" s="101">
        <v>67489</v>
      </c>
      <c r="N47" s="103">
        <v>379586</v>
      </c>
      <c r="O47" s="167" t="s">
        <v>29</v>
      </c>
      <c r="P47" s="101">
        <v>490052</v>
      </c>
      <c r="Q47" s="101">
        <v>573561.01910118922</v>
      </c>
      <c r="R47" s="101">
        <v>541850</v>
      </c>
      <c r="S47" s="101">
        <v>271708</v>
      </c>
      <c r="T47" s="101">
        <v>189017</v>
      </c>
      <c r="U47" s="101">
        <v>6827233.6235080743</v>
      </c>
      <c r="V47" s="101">
        <v>109944</v>
      </c>
      <c r="W47" s="101">
        <v>31151</v>
      </c>
      <c r="X47" s="101">
        <v>6906026.6235080743</v>
      </c>
      <c r="Y47" s="104">
        <v>531410</v>
      </c>
      <c r="Z47" s="101">
        <v>2999752.6044068849</v>
      </c>
      <c r="AA47" s="103">
        <v>3296071.0191011894</v>
      </c>
      <c r="AC47" s="167" t="s">
        <v>29</v>
      </c>
      <c r="AD47" s="125">
        <f t="shared" si="25"/>
        <v>98.85906897995747</v>
      </c>
      <c r="AE47" s="125">
        <f t="shared" si="26"/>
        <v>0.57194972092267404</v>
      </c>
      <c r="AF47" s="125">
        <f t="shared" si="27"/>
        <v>6.9814384780793963</v>
      </c>
      <c r="AG47" s="125">
        <f t="shared" si="43"/>
        <v>0.14148511919632012</v>
      </c>
      <c r="AH47" s="125">
        <f t="shared" si="28"/>
        <v>5.2059110687913561</v>
      </c>
      <c r="AI47" s="125">
        <f t="shared" si="29"/>
        <v>6.8014507560846909</v>
      </c>
      <c r="AJ47" s="125">
        <f t="shared" si="30"/>
        <v>38.230825682204426</v>
      </c>
      <c r="AK47" s="125">
        <f t="shared" si="31"/>
        <v>1.4930003259620284</v>
      </c>
      <c r="AL47" s="125">
        <f t="shared" si="32"/>
        <v>0.84988088230371683</v>
      </c>
      <c r="AM47" s="125">
        <f t="shared" si="33"/>
        <v>1.0135784846488602</v>
      </c>
      <c r="AN47" s="125">
        <f t="shared" si="34"/>
        <v>1.1772326466749385</v>
      </c>
      <c r="AO47" s="125">
        <f t="shared" si="35"/>
        <v>0.97724789780375065</v>
      </c>
      <c r="AP47" s="126">
        <f t="shared" si="36"/>
        <v>5.4964456509317738</v>
      </c>
      <c r="AQ47" s="167" t="s">
        <v>29</v>
      </c>
      <c r="AR47" s="125">
        <f t="shared" si="13"/>
        <v>7.096005079561464</v>
      </c>
      <c r="AS47" s="125">
        <f t="shared" si="14"/>
        <v>8.3052245577622141</v>
      </c>
      <c r="AT47" s="125">
        <f t="shared" si="15"/>
        <v>7.8460456285463165</v>
      </c>
      <c r="AU47" s="125">
        <f t="shared" si="16"/>
        <v>3.9343607375492522</v>
      </c>
      <c r="AV47" s="125">
        <f t="shared" si="17"/>
        <v>2.7369862629342787</v>
      </c>
      <c r="AW47" s="125">
        <f t="shared" si="18"/>
        <v>98.85906897995747</v>
      </c>
      <c r="AX47" s="125">
        <f t="shared" si="19"/>
        <v>1.5920008131122936</v>
      </c>
      <c r="AY47" s="125">
        <f t="shared" si="20"/>
        <v>0.4510697930697542</v>
      </c>
      <c r="AZ47" s="125">
        <f t="shared" si="21"/>
        <v>100</v>
      </c>
      <c r="BA47" s="127">
        <f t="shared" si="22"/>
        <v>7.7836797347934121</v>
      </c>
      <c r="BB47" s="125">
        <f t="shared" si="23"/>
        <v>43.938039472941107</v>
      </c>
      <c r="BC47" s="126">
        <f t="shared" si="24"/>
        <v>48.278280792265484</v>
      </c>
      <c r="BD47" s="125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0"/>
      <c r="BQ47" s="110"/>
      <c r="BR47" s="110"/>
      <c r="BS47" s="110"/>
      <c r="BT47" s="110"/>
      <c r="BU47" s="110"/>
      <c r="BV47" s="110"/>
      <c r="BW47" s="110"/>
      <c r="BX47" s="110"/>
      <c r="BY47" s="110"/>
      <c r="BZ47" s="110"/>
      <c r="CA47" s="110"/>
      <c r="CB47" s="110"/>
      <c r="CC47" s="110"/>
      <c r="CD47" s="110"/>
      <c r="CE47" s="110"/>
      <c r="CF47" s="110"/>
      <c r="CG47" s="110"/>
      <c r="CH47" s="110"/>
      <c r="CI47" s="110"/>
      <c r="CJ47" s="110"/>
      <c r="CK47" s="110"/>
      <c r="CL47" s="110"/>
      <c r="CM47" s="110"/>
      <c r="CN47" s="110"/>
      <c r="CO47" s="110"/>
      <c r="CP47" s="110"/>
      <c r="CQ47" s="110"/>
      <c r="CR47" s="110"/>
      <c r="CS47" s="110"/>
      <c r="CT47" s="110"/>
      <c r="CU47" s="110"/>
      <c r="CV47" s="110"/>
      <c r="CW47" s="110"/>
      <c r="CX47" s="110"/>
      <c r="CY47" s="110"/>
      <c r="CZ47" s="110"/>
      <c r="DA47" s="110"/>
      <c r="DB47" s="110"/>
      <c r="DC47" s="110"/>
    </row>
    <row r="48" spans="1:107" s="101" customFormat="1">
      <c r="A48" s="124" t="s">
        <v>30</v>
      </c>
      <c r="B48" s="101">
        <v>9926491.4880218804</v>
      </c>
      <c r="C48" s="101">
        <v>296260</v>
      </c>
      <c r="D48" s="101">
        <v>231813</v>
      </c>
      <c r="E48" s="101">
        <v>4276</v>
      </c>
      <c r="F48" s="101">
        <v>99674.464806962424</v>
      </c>
      <c r="G48" s="101">
        <v>226329</v>
      </c>
      <c r="H48" s="101">
        <v>861865</v>
      </c>
      <c r="I48" s="101">
        <v>194769</v>
      </c>
      <c r="J48" s="101">
        <v>4263871</v>
      </c>
      <c r="K48" s="101">
        <v>138472</v>
      </c>
      <c r="L48" s="101">
        <v>236365</v>
      </c>
      <c r="M48" s="101">
        <v>78934</v>
      </c>
      <c r="N48" s="103">
        <v>686427</v>
      </c>
      <c r="O48" s="167" t="s">
        <v>30</v>
      </c>
      <c r="P48" s="101">
        <v>604090</v>
      </c>
      <c r="Q48" s="101">
        <v>697086.02321491798</v>
      </c>
      <c r="R48" s="101">
        <v>524689</v>
      </c>
      <c r="S48" s="101">
        <v>576891</v>
      </c>
      <c r="T48" s="101">
        <v>204680</v>
      </c>
      <c r="U48" s="101">
        <v>9926491.4880218804</v>
      </c>
      <c r="V48" s="101">
        <v>143811</v>
      </c>
      <c r="W48" s="101">
        <v>45291</v>
      </c>
      <c r="X48" s="101">
        <v>10025011.48802188</v>
      </c>
      <c r="Y48" s="104">
        <v>532349</v>
      </c>
      <c r="Z48" s="101">
        <v>961539.46480696241</v>
      </c>
      <c r="AA48" s="103">
        <v>8432603.0232149176</v>
      </c>
      <c r="AC48" s="167" t="s">
        <v>30</v>
      </c>
      <c r="AD48" s="125">
        <f t="shared" si="25"/>
        <v>99.01725798401614</v>
      </c>
      <c r="AE48" s="125">
        <f t="shared" si="26"/>
        <v>2.9552085835909359</v>
      </c>
      <c r="AF48" s="125">
        <f t="shared" si="27"/>
        <v>2.3123464773778628</v>
      </c>
      <c r="AG48" s="125">
        <f t="shared" si="43"/>
        <v>4.2653317705511513E-2</v>
      </c>
      <c r="AH48" s="125">
        <f t="shared" si="28"/>
        <v>0.99425786121099036</v>
      </c>
      <c r="AI48" s="125">
        <f t="shared" si="29"/>
        <v>2.2576432981690169</v>
      </c>
      <c r="AJ48" s="125">
        <f t="shared" si="30"/>
        <v>8.5971472554398236</v>
      </c>
      <c r="AK48" s="125">
        <f t="shared" si="31"/>
        <v>1.9428306913434921</v>
      </c>
      <c r="AL48" s="125">
        <f t="shared" si="32"/>
        <v>42.532330312983412</v>
      </c>
      <c r="AM48" s="125">
        <f t="shared" si="33"/>
        <v>1.3812652500742728</v>
      </c>
      <c r="AN48" s="125">
        <f t="shared" si="34"/>
        <v>2.3577529091354603</v>
      </c>
      <c r="AO48" s="125">
        <f t="shared" si="35"/>
        <v>0.78737066879486572</v>
      </c>
      <c r="AP48" s="126">
        <f t="shared" si="36"/>
        <v>6.8471442733024208</v>
      </c>
      <c r="AQ48" s="167" t="s">
        <v>30</v>
      </c>
      <c r="AR48" s="125">
        <f t="shared" si="13"/>
        <v>6.0258285062494039</v>
      </c>
      <c r="AS48" s="125">
        <f t="shared" si="14"/>
        <v>6.9534685725578749</v>
      </c>
      <c r="AT48" s="125">
        <f t="shared" si="15"/>
        <v>5.2337994886780006</v>
      </c>
      <c r="AU48" s="125">
        <f t="shared" si="16"/>
        <v>5.7545170964570254</v>
      </c>
      <c r="AV48" s="125">
        <f t="shared" si="17"/>
        <v>2.0416934209457662</v>
      </c>
      <c r="AW48" s="125">
        <f t="shared" si="18"/>
        <v>99.01725798401614</v>
      </c>
      <c r="AX48" s="125">
        <f t="shared" si="19"/>
        <v>1.4345220469006821</v>
      </c>
      <c r="AY48" s="125">
        <f t="shared" si="20"/>
        <v>0.45178003091681995</v>
      </c>
      <c r="AZ48" s="125">
        <f t="shared" si="21"/>
        <v>100</v>
      </c>
      <c r="BA48" s="127">
        <f t="shared" si="22"/>
        <v>5.3629119678627237</v>
      </c>
      <c r="BB48" s="125">
        <f t="shared" si="23"/>
        <v>9.6865993988634838</v>
      </c>
      <c r="BC48" s="126">
        <f t="shared" si="24"/>
        <v>84.950488633273793</v>
      </c>
      <c r="BD48" s="125"/>
      <c r="BE48" s="110"/>
      <c r="BF48" s="110"/>
      <c r="BG48" s="110"/>
      <c r="BH48" s="110"/>
      <c r="BI48" s="110"/>
      <c r="BJ48" s="110"/>
      <c r="BK48" s="110"/>
      <c r="BL48" s="110"/>
      <c r="BM48" s="110"/>
      <c r="BN48" s="110"/>
      <c r="BO48" s="110"/>
      <c r="BP48" s="110"/>
      <c r="BQ48" s="110"/>
      <c r="BR48" s="110"/>
      <c r="BS48" s="110"/>
      <c r="BT48" s="110"/>
      <c r="BU48" s="110"/>
      <c r="BV48" s="110"/>
      <c r="BW48" s="110"/>
      <c r="BX48" s="110"/>
      <c r="BY48" s="110"/>
      <c r="BZ48" s="110"/>
      <c r="CA48" s="110"/>
      <c r="CB48" s="110"/>
      <c r="CC48" s="110"/>
      <c r="CD48" s="110"/>
      <c r="CE48" s="110"/>
      <c r="CF48" s="110"/>
      <c r="CG48" s="110"/>
      <c r="CH48" s="110"/>
      <c r="CI48" s="110"/>
      <c r="CJ48" s="110"/>
      <c r="CK48" s="110"/>
      <c r="CL48" s="110"/>
      <c r="CM48" s="110"/>
      <c r="CN48" s="110"/>
      <c r="CO48" s="110"/>
      <c r="CP48" s="110"/>
      <c r="CQ48" s="110"/>
      <c r="CR48" s="110"/>
      <c r="CS48" s="110"/>
      <c r="CT48" s="110"/>
      <c r="CU48" s="110"/>
      <c r="CV48" s="110"/>
      <c r="CW48" s="110"/>
      <c r="CX48" s="110"/>
      <c r="CY48" s="110"/>
      <c r="CZ48" s="110"/>
      <c r="DA48" s="110"/>
      <c r="DB48" s="110"/>
      <c r="DC48" s="110"/>
    </row>
    <row r="49" spans="1:107" s="101" customFormat="1">
      <c r="A49" s="124" t="s">
        <v>31</v>
      </c>
      <c r="B49" s="101">
        <v>10437771.359928632</v>
      </c>
      <c r="C49" s="101">
        <v>248580</v>
      </c>
      <c r="D49" s="101">
        <v>370302</v>
      </c>
      <c r="E49" s="101">
        <v>126892</v>
      </c>
      <c r="F49" s="101">
        <v>80889.332092683937</v>
      </c>
      <c r="G49" s="101">
        <v>206949</v>
      </c>
      <c r="H49" s="101">
        <v>4556425</v>
      </c>
      <c r="I49" s="101">
        <v>241173</v>
      </c>
      <c r="J49" s="101">
        <v>145492</v>
      </c>
      <c r="K49" s="101">
        <v>186243</v>
      </c>
      <c r="L49" s="101">
        <v>286481</v>
      </c>
      <c r="M49" s="101">
        <v>129004</v>
      </c>
      <c r="N49" s="103">
        <v>807944</v>
      </c>
      <c r="O49" s="167" t="s">
        <v>31</v>
      </c>
      <c r="P49" s="101">
        <v>555830</v>
      </c>
      <c r="Q49" s="101">
        <v>835844.02783594851</v>
      </c>
      <c r="R49" s="101">
        <v>753123</v>
      </c>
      <c r="S49" s="101">
        <v>418859</v>
      </c>
      <c r="T49" s="101">
        <v>487741</v>
      </c>
      <c r="U49" s="101">
        <v>10437771.359928632</v>
      </c>
      <c r="V49" s="101">
        <v>150499</v>
      </c>
      <c r="W49" s="101">
        <v>47624</v>
      </c>
      <c r="X49" s="101">
        <v>10540646.359928632</v>
      </c>
      <c r="Y49" s="104">
        <v>745774</v>
      </c>
      <c r="Z49" s="101">
        <v>4637314.3320926838</v>
      </c>
      <c r="AA49" s="103">
        <v>5054683.0278359484</v>
      </c>
      <c r="AC49" s="167" t="s">
        <v>31</v>
      </c>
      <c r="AD49" s="125">
        <f t="shared" si="25"/>
        <v>99.024016208426374</v>
      </c>
      <c r="AE49" s="125">
        <f t="shared" si="26"/>
        <v>2.3582994013061933</v>
      </c>
      <c r="AF49" s="125">
        <f t="shared" si="27"/>
        <v>3.513086269621394</v>
      </c>
      <c r="AG49" s="125">
        <f t="shared" si="43"/>
        <v>1.20383509385528</v>
      </c>
      <c r="AH49" s="125">
        <f t="shared" si="28"/>
        <v>0.76740390798227687</v>
      </c>
      <c r="AI49" s="125">
        <f t="shared" si="29"/>
        <v>1.9633425971555047</v>
      </c>
      <c r="AJ49" s="125">
        <f t="shared" si="30"/>
        <v>43.227187825233614</v>
      </c>
      <c r="AK49" s="125">
        <f t="shared" si="31"/>
        <v>2.2880285683128916</v>
      </c>
      <c r="AL49" s="125">
        <f t="shared" si="32"/>
        <v>1.3802948607886423</v>
      </c>
      <c r="AM49" s="125">
        <f t="shared" si="33"/>
        <v>1.7669030308048492</v>
      </c>
      <c r="AN49" s="125">
        <f t="shared" si="34"/>
        <v>2.7178693812277723</v>
      </c>
      <c r="AO49" s="125">
        <f t="shared" si="35"/>
        <v>1.2238718157780359</v>
      </c>
      <c r="AP49" s="126">
        <f t="shared" si="36"/>
        <v>7.6650327922155093</v>
      </c>
      <c r="AQ49" s="167" t="s">
        <v>31</v>
      </c>
      <c r="AR49" s="125">
        <f t="shared" si="13"/>
        <v>5.2732060351919765</v>
      </c>
      <c r="AS49" s="125">
        <f t="shared" si="14"/>
        <v>7.9297227066975413</v>
      </c>
      <c r="AT49" s="125">
        <f t="shared" si="15"/>
        <v>7.1449413468900325</v>
      </c>
      <c r="AU49" s="125">
        <f t="shared" si="16"/>
        <v>3.9737506192441501</v>
      </c>
      <c r="AV49" s="125">
        <f t="shared" si="17"/>
        <v>4.627239956120702</v>
      </c>
      <c r="AW49" s="125">
        <f t="shared" si="18"/>
        <v>99.024016208426374</v>
      </c>
      <c r="AX49" s="125">
        <f t="shared" si="19"/>
        <v>1.4277966915969942</v>
      </c>
      <c r="AY49" s="125">
        <f t="shared" si="20"/>
        <v>0.45181290002335728</v>
      </c>
      <c r="AZ49" s="125">
        <f t="shared" si="21"/>
        <v>100</v>
      </c>
      <c r="BA49" s="127">
        <f t="shared" si="22"/>
        <v>7.1449543612641389</v>
      </c>
      <c r="BB49" s="125">
        <f t="shared" si="23"/>
        <v>44.42820380120294</v>
      </c>
      <c r="BC49" s="126">
        <f t="shared" si="24"/>
        <v>48.426841837532926</v>
      </c>
      <c r="BD49" s="125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0"/>
      <c r="BQ49" s="110"/>
      <c r="BR49" s="110"/>
      <c r="BS49" s="110"/>
      <c r="BT49" s="110"/>
      <c r="BU49" s="110"/>
      <c r="BV49" s="110"/>
      <c r="BW49" s="110"/>
      <c r="BX49" s="110"/>
      <c r="BY49" s="110"/>
      <c r="BZ49" s="110"/>
      <c r="CA49" s="110"/>
      <c r="CB49" s="110"/>
      <c r="CC49" s="110"/>
      <c r="CD49" s="110"/>
      <c r="CE49" s="110"/>
      <c r="CF49" s="110"/>
      <c r="CG49" s="110"/>
      <c r="CH49" s="110"/>
      <c r="CI49" s="110"/>
      <c r="CJ49" s="110"/>
      <c r="CK49" s="110"/>
      <c r="CL49" s="110"/>
      <c r="CM49" s="110"/>
      <c r="CN49" s="110"/>
      <c r="CO49" s="110"/>
      <c r="CP49" s="110"/>
      <c r="CQ49" s="110"/>
      <c r="CR49" s="110"/>
      <c r="CS49" s="110"/>
      <c r="CT49" s="110"/>
      <c r="CU49" s="110"/>
      <c r="CV49" s="110"/>
      <c r="CW49" s="110"/>
      <c r="CX49" s="110"/>
      <c r="CY49" s="110"/>
      <c r="CZ49" s="110"/>
      <c r="DA49" s="110"/>
      <c r="DB49" s="110"/>
      <c r="DC49" s="110"/>
    </row>
    <row r="50" spans="1:107" s="101" customFormat="1">
      <c r="A50" s="130" t="s">
        <v>80</v>
      </c>
      <c r="B50" s="132">
        <v>35533330.237754419</v>
      </c>
      <c r="C50" s="132">
        <v>3370980</v>
      </c>
      <c r="D50" s="132">
        <v>231209</v>
      </c>
      <c r="E50" s="132">
        <v>11377</v>
      </c>
      <c r="F50" s="132">
        <v>3572611.1706089787</v>
      </c>
      <c r="G50" s="132">
        <v>940692</v>
      </c>
      <c r="H50" s="132">
        <v>2321643</v>
      </c>
      <c r="I50" s="132">
        <v>3321313</v>
      </c>
      <c r="J50" s="132">
        <v>1078982</v>
      </c>
      <c r="K50" s="132">
        <v>794069</v>
      </c>
      <c r="L50" s="132">
        <v>1196290</v>
      </c>
      <c r="M50" s="132">
        <v>1276317</v>
      </c>
      <c r="N50" s="133">
        <v>4019646</v>
      </c>
      <c r="O50" s="166" t="s">
        <v>80</v>
      </c>
      <c r="P50" s="132">
        <v>3238917</v>
      </c>
      <c r="Q50" s="132">
        <v>2016210.0671454454</v>
      </c>
      <c r="R50" s="132">
        <v>2492636</v>
      </c>
      <c r="S50" s="132">
        <v>2851434</v>
      </c>
      <c r="T50" s="132">
        <v>2799004</v>
      </c>
      <c r="U50" s="132">
        <v>35533330.237754419</v>
      </c>
      <c r="V50" s="132">
        <v>405636</v>
      </c>
      <c r="W50" s="132">
        <v>162127</v>
      </c>
      <c r="X50" s="132">
        <v>35776839.237754419</v>
      </c>
      <c r="Y50" s="131">
        <v>3613566</v>
      </c>
      <c r="Z50" s="132">
        <v>5894254.1706089787</v>
      </c>
      <c r="AA50" s="133">
        <v>26025510.067145441</v>
      </c>
      <c r="AC50" s="166" t="s">
        <v>80</v>
      </c>
      <c r="AD50" s="134">
        <f t="shared" si="25"/>
        <v>99.319366927911759</v>
      </c>
      <c r="AE50" s="134">
        <f t="shared" si="26"/>
        <v>9.4222409576156387</v>
      </c>
      <c r="AF50" s="134">
        <f t="shared" si="27"/>
        <v>0.64625328823349726</v>
      </c>
      <c r="AG50" s="134">
        <f t="shared" si="43"/>
        <v>3.179990251345103E-2</v>
      </c>
      <c r="AH50" s="134">
        <f t="shared" si="28"/>
        <v>9.9858211254137004</v>
      </c>
      <c r="AI50" s="134">
        <f t="shared" si="29"/>
        <v>2.6293323279584486</v>
      </c>
      <c r="AJ50" s="134">
        <f t="shared" si="30"/>
        <v>6.4892345144621579</v>
      </c>
      <c r="AK50" s="134">
        <f t="shared" si="31"/>
        <v>9.2834165084519267</v>
      </c>
      <c r="AL50" s="134">
        <f t="shared" si="32"/>
        <v>3.0158673124521767</v>
      </c>
      <c r="AM50" s="134">
        <f t="shared" si="33"/>
        <v>2.2195057386792247</v>
      </c>
      <c r="AN50" s="134">
        <f t="shared" si="34"/>
        <v>3.3437554168775883</v>
      </c>
      <c r="AO50" s="134">
        <f t="shared" si="35"/>
        <v>3.5674392349705784</v>
      </c>
      <c r="AP50" s="135">
        <f t="shared" si="36"/>
        <v>11.235330134357332</v>
      </c>
      <c r="AQ50" s="166" t="s">
        <v>80</v>
      </c>
      <c r="AR50" s="134">
        <f t="shared" si="13"/>
        <v>9.0531110880864247</v>
      </c>
      <c r="AS50" s="134">
        <f t="shared" si="14"/>
        <v>5.6355175865222558</v>
      </c>
      <c r="AT50" s="134">
        <f t="shared" si="15"/>
        <v>6.9671777974438349</v>
      </c>
      <c r="AU50" s="134">
        <f t="shared" si="16"/>
        <v>7.9700556582174302</v>
      </c>
      <c r="AV50" s="134">
        <f t="shared" si="17"/>
        <v>7.8235083356561015</v>
      </c>
      <c r="AW50" s="134">
        <f t="shared" si="18"/>
        <v>99.319366927911759</v>
      </c>
      <c r="AX50" s="134">
        <f t="shared" si="19"/>
        <v>1.133794959650718</v>
      </c>
      <c r="AY50" s="134">
        <f t="shared" si="20"/>
        <v>0.45316188756247466</v>
      </c>
      <c r="AZ50" s="134">
        <f t="shared" si="21"/>
        <v>100</v>
      </c>
      <c r="BA50" s="136">
        <f t="shared" si="22"/>
        <v>10.169511204892808</v>
      </c>
      <c r="BB50" s="134">
        <f t="shared" si="23"/>
        <v>16.587958773271104</v>
      </c>
      <c r="BC50" s="135">
        <f t="shared" si="24"/>
        <v>73.242530021836089</v>
      </c>
      <c r="BD50" s="125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110"/>
      <c r="BR50" s="110"/>
      <c r="BS50" s="110"/>
      <c r="BT50" s="110"/>
      <c r="BU50" s="110"/>
      <c r="BV50" s="110"/>
      <c r="BW50" s="110"/>
      <c r="BX50" s="110"/>
      <c r="BY50" s="110"/>
      <c r="BZ50" s="110"/>
      <c r="CA50" s="110"/>
      <c r="CB50" s="110"/>
      <c r="CC50" s="110"/>
      <c r="CD50" s="110"/>
      <c r="CE50" s="110"/>
      <c r="CF50" s="110"/>
      <c r="CG50" s="110"/>
      <c r="CH50" s="110"/>
      <c r="CI50" s="110"/>
      <c r="CJ50" s="110"/>
      <c r="CK50" s="110"/>
      <c r="CL50" s="110"/>
      <c r="CM50" s="110"/>
      <c r="CN50" s="110"/>
      <c r="CO50" s="110"/>
      <c r="CP50" s="110"/>
      <c r="CQ50" s="110"/>
      <c r="CR50" s="110"/>
      <c r="CS50" s="110"/>
      <c r="CT50" s="110"/>
      <c r="CU50" s="110"/>
      <c r="CV50" s="110"/>
      <c r="CW50" s="110"/>
      <c r="CX50" s="110"/>
      <c r="CY50" s="110"/>
      <c r="CZ50" s="110"/>
      <c r="DA50" s="110"/>
      <c r="DB50" s="110"/>
      <c r="DC50" s="110"/>
    </row>
    <row r="51" spans="1:107" s="101" customFormat="1">
      <c r="A51" s="140" t="s">
        <v>32</v>
      </c>
      <c r="B51" s="142">
        <v>55649994.428245082</v>
      </c>
      <c r="C51" s="141">
        <v>892148</v>
      </c>
      <c r="D51" s="141">
        <v>89639</v>
      </c>
      <c r="E51" s="141">
        <v>288215</v>
      </c>
      <c r="F51" s="141">
        <v>1409621.3908597934</v>
      </c>
      <c r="G51" s="141">
        <v>36196314</v>
      </c>
      <c r="H51" s="141">
        <v>1593917</v>
      </c>
      <c r="I51" s="141">
        <v>1071269</v>
      </c>
      <c r="J51" s="141">
        <v>535728</v>
      </c>
      <c r="K51" s="141">
        <v>374510</v>
      </c>
      <c r="L51" s="141">
        <v>540779</v>
      </c>
      <c r="M51" s="141">
        <v>588482</v>
      </c>
      <c r="N51" s="143">
        <v>2558559</v>
      </c>
      <c r="O51" s="140" t="s">
        <v>32</v>
      </c>
      <c r="P51" s="141">
        <v>1399974</v>
      </c>
      <c r="Q51" s="141">
        <v>1122587.0373852942</v>
      </c>
      <c r="R51" s="141">
        <v>1911374</v>
      </c>
      <c r="S51" s="141">
        <v>3933888</v>
      </c>
      <c r="T51" s="141">
        <v>1142990</v>
      </c>
      <c r="U51" s="141">
        <v>55649994.428245082</v>
      </c>
      <c r="V51" s="141">
        <v>566641</v>
      </c>
      <c r="W51" s="141">
        <v>253914</v>
      </c>
      <c r="X51" s="141">
        <v>55962721.428245082</v>
      </c>
      <c r="Y51" s="142">
        <v>1270002</v>
      </c>
      <c r="Z51" s="141">
        <v>3003538.3908597934</v>
      </c>
      <c r="AA51" s="143">
        <v>51376454.037385292</v>
      </c>
      <c r="AC51" s="140" t="s">
        <v>32</v>
      </c>
      <c r="AD51" s="144">
        <f t="shared" si="25"/>
        <v>99.44118693298185</v>
      </c>
      <c r="AE51" s="144">
        <f t="shared" si="26"/>
        <v>1.5941826580823173</v>
      </c>
      <c r="AF51" s="144">
        <f t="shared" si="27"/>
        <v>0.16017627040338692</v>
      </c>
      <c r="AG51" s="144">
        <f t="shared" si="43"/>
        <v>0.51501248088791896</v>
      </c>
      <c r="AH51" s="144">
        <f t="shared" si="28"/>
        <v>2.5188578305063269</v>
      </c>
      <c r="AI51" s="144">
        <f t="shared" si="29"/>
        <v>64.679331305234328</v>
      </c>
      <c r="AJ51" s="144">
        <f t="shared" si="30"/>
        <v>2.8481763561904447</v>
      </c>
      <c r="AK51" s="144">
        <f t="shared" si="31"/>
        <v>1.9142546549913084</v>
      </c>
      <c r="AL51" s="144">
        <f t="shared" si="32"/>
        <v>0.95729440300165847</v>
      </c>
      <c r="AM51" s="144">
        <f t="shared" si="33"/>
        <v>0.66921334495891782</v>
      </c>
      <c r="AN51" s="144">
        <f t="shared" si="34"/>
        <v>0.96632005413350408</v>
      </c>
      <c r="AO51" s="144">
        <f t="shared" si="35"/>
        <v>1.0515607264642168</v>
      </c>
      <c r="AP51" s="145">
        <f t="shared" si="36"/>
        <v>4.5718988188960079</v>
      </c>
      <c r="AQ51" s="140" t="s">
        <v>32</v>
      </c>
      <c r="AR51" s="144">
        <f t="shared" si="13"/>
        <v>2.5016188710462095</v>
      </c>
      <c r="AS51" s="144">
        <f t="shared" si="14"/>
        <v>2.0059550513901749</v>
      </c>
      <c r="AT51" s="144">
        <f t="shared" si="15"/>
        <v>3.4154414782182227</v>
      </c>
      <c r="AU51" s="144">
        <f t="shared" si="16"/>
        <v>7.0294794456055838</v>
      </c>
      <c r="AV51" s="144">
        <f t="shared" si="17"/>
        <v>2.0424131829713321</v>
      </c>
      <c r="AW51" s="144">
        <f t="shared" si="18"/>
        <v>99.44118693298185</v>
      </c>
      <c r="AX51" s="144">
        <f t="shared" si="19"/>
        <v>1.0125329604039042</v>
      </c>
      <c r="AY51" s="144">
        <f t="shared" si="20"/>
        <v>0.4537198933857538</v>
      </c>
      <c r="AZ51" s="144">
        <f t="shared" si="21"/>
        <v>100</v>
      </c>
      <c r="BA51" s="146">
        <f t="shared" si="22"/>
        <v>2.2821242177077599</v>
      </c>
      <c r="BB51" s="144">
        <f t="shared" si="23"/>
        <v>5.3971944143364574</v>
      </c>
      <c r="BC51" s="145">
        <f t="shared" si="24"/>
        <v>92.320681367955785</v>
      </c>
      <c r="BD51" s="125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10"/>
      <c r="BP51" s="110"/>
      <c r="BQ51" s="110"/>
      <c r="BR51" s="110"/>
      <c r="BS51" s="110"/>
      <c r="BT51" s="110"/>
      <c r="BU51" s="110"/>
      <c r="BV51" s="110"/>
      <c r="BW51" s="110"/>
      <c r="BX51" s="110"/>
      <c r="BY51" s="110"/>
      <c r="BZ51" s="110"/>
      <c r="CA51" s="110"/>
      <c r="CB51" s="110"/>
      <c r="CC51" s="110"/>
      <c r="CD51" s="110"/>
      <c r="CE51" s="110"/>
      <c r="CF51" s="110"/>
      <c r="CG51" s="110"/>
      <c r="CH51" s="110"/>
      <c r="CI51" s="110"/>
      <c r="CJ51" s="110"/>
      <c r="CK51" s="110"/>
      <c r="CL51" s="110"/>
      <c r="CM51" s="110"/>
      <c r="CN51" s="110"/>
      <c r="CO51" s="110"/>
      <c r="CP51" s="110"/>
      <c r="CQ51" s="110"/>
      <c r="CR51" s="110"/>
      <c r="CS51" s="110"/>
      <c r="CT51" s="110"/>
      <c r="CU51" s="110"/>
      <c r="CV51" s="110"/>
      <c r="CW51" s="110"/>
      <c r="CX51" s="110"/>
      <c r="CY51" s="110"/>
      <c r="CZ51" s="110"/>
      <c r="DA51" s="110"/>
      <c r="DB51" s="110"/>
      <c r="DC51" s="110"/>
    </row>
    <row r="52" spans="1:107" s="101" customFormat="1">
      <c r="A52" s="147" t="s">
        <v>33</v>
      </c>
      <c r="B52" s="148">
        <v>5580045063.1092186</v>
      </c>
      <c r="C52" s="148">
        <v>143495555</v>
      </c>
      <c r="D52" s="148">
        <v>9698897</v>
      </c>
      <c r="E52" s="148">
        <v>17222784</v>
      </c>
      <c r="F52" s="148">
        <v>986521457.98980188</v>
      </c>
      <c r="G52" s="148">
        <v>160335104</v>
      </c>
      <c r="H52" s="148">
        <v>354492670</v>
      </c>
      <c r="I52" s="148">
        <v>583008866</v>
      </c>
      <c r="J52" s="148">
        <v>294421664</v>
      </c>
      <c r="K52" s="148">
        <v>168435426</v>
      </c>
      <c r="L52" s="148">
        <v>195532759</v>
      </c>
      <c r="M52" s="148">
        <v>274182239</v>
      </c>
      <c r="N52" s="150">
        <v>577671150</v>
      </c>
      <c r="O52" s="147" t="s">
        <v>33</v>
      </c>
      <c r="P52" s="148">
        <v>292937684</v>
      </c>
      <c r="Q52" s="148">
        <v>423970723.1194132</v>
      </c>
      <c r="R52" s="148">
        <v>262874656</v>
      </c>
      <c r="S52" s="148">
        <v>534014795</v>
      </c>
      <c r="T52" s="148">
        <v>301228633</v>
      </c>
      <c r="U52" s="148">
        <v>5580045063.1092186</v>
      </c>
      <c r="V52" s="148">
        <v>57184979</v>
      </c>
      <c r="W52" s="148">
        <v>25459998</v>
      </c>
      <c r="X52" s="148">
        <v>5611770044.1092186</v>
      </c>
      <c r="Y52" s="149">
        <v>170417236</v>
      </c>
      <c r="Z52" s="148">
        <v>1341014127.9898019</v>
      </c>
      <c r="AA52" s="150">
        <v>4068613699.1194167</v>
      </c>
      <c r="AC52" s="147" t="s">
        <v>33</v>
      </c>
      <c r="AD52" s="151">
        <f t="shared" si="25"/>
        <v>99.434670687668287</v>
      </c>
      <c r="AE52" s="151">
        <f t="shared" si="26"/>
        <v>2.5570462415976936</v>
      </c>
      <c r="AF52" s="151">
        <f t="shared" si="27"/>
        <v>0.1728313334966588</v>
      </c>
      <c r="AG52" s="151">
        <f t="shared" si="43"/>
        <v>0.3069046640298293</v>
      </c>
      <c r="AH52" s="151">
        <f t="shared" si="28"/>
        <v>17.579506113679269</v>
      </c>
      <c r="AI52" s="151">
        <f t="shared" si="29"/>
        <v>2.8571217769036492</v>
      </c>
      <c r="AJ52" s="151">
        <f t="shared" si="30"/>
        <v>6.3169493263915495</v>
      </c>
      <c r="AK52" s="151">
        <f t="shared" si="31"/>
        <v>10.389036995769194</v>
      </c>
      <c r="AL52" s="151">
        <f t="shared" si="32"/>
        <v>5.246502648643987</v>
      </c>
      <c r="AM52" s="151">
        <f t="shared" si="33"/>
        <v>3.0014670001813397</v>
      </c>
      <c r="AN52" s="151">
        <f t="shared" si="34"/>
        <v>3.484333061816288</v>
      </c>
      <c r="AO52" s="151">
        <f t="shared" si="35"/>
        <v>4.8858423785168155</v>
      </c>
      <c r="AP52" s="152">
        <f t="shared" si="36"/>
        <v>10.293920553754557</v>
      </c>
      <c r="AQ52" s="147" t="s">
        <v>33</v>
      </c>
      <c r="AR52" s="151">
        <f t="shared" si="13"/>
        <v>5.2200585857487551</v>
      </c>
      <c r="AS52" s="151">
        <f t="shared" si="14"/>
        <v>7.5550266633691328</v>
      </c>
      <c r="AT52" s="151">
        <f t="shared" si="15"/>
        <v>4.6843447599201697</v>
      </c>
      <c r="AU52" s="151">
        <f t="shared" si="16"/>
        <v>9.515977860863444</v>
      </c>
      <c r="AV52" s="151">
        <f t="shared" si="17"/>
        <v>5.3678007229858862</v>
      </c>
      <c r="AW52" s="151">
        <f t="shared" si="18"/>
        <v>99.434670687668287</v>
      </c>
      <c r="AX52" s="151">
        <f t="shared" si="19"/>
        <v>1.0190185725808234</v>
      </c>
      <c r="AY52" s="151">
        <f t="shared" si="20"/>
        <v>0.45368926024910528</v>
      </c>
      <c r="AZ52" s="151">
        <f t="shared" si="21"/>
        <v>100</v>
      </c>
      <c r="BA52" s="153">
        <f t="shared" si="22"/>
        <v>3.0540476657914835</v>
      </c>
      <c r="BB52" s="151">
        <f t="shared" si="23"/>
        <v>24.032317173485058</v>
      </c>
      <c r="BC52" s="152">
        <f t="shared" si="24"/>
        <v>72.913635160723459</v>
      </c>
      <c r="BD52" s="125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/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/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</row>
    <row r="53" spans="1:107">
      <c r="A53" s="154" t="s">
        <v>99</v>
      </c>
      <c r="O53" s="154" t="s">
        <v>97</v>
      </c>
      <c r="AB53" s="155"/>
      <c r="AC53" s="154" t="str">
        <f>$A$53</f>
        <v>注）統計表中、※1の「水産業」計数は秘匿情報となるため、「林業」に合算して計上している。　なお、市町村計は、合算前の計数であり、本表の計数とは一致しない。</v>
      </c>
      <c r="AQ53" s="154" t="str">
        <f>$O$53</f>
        <v>注）統計表中、表頭の「※2関税等」は「輸入品に課される税・関税」であり、「※3（控除）消費税」は「（控除）総資本形成に係る消費税」である。</v>
      </c>
    </row>
    <row r="54" spans="1:107">
      <c r="B54" s="156">
        <f>SUM(B4:B51)</f>
        <v>5580045063.1092167</v>
      </c>
      <c r="C54" s="157">
        <f t="shared" ref="C54:AA54" si="44">SUM(C4:C51)</f>
        <v>143495555</v>
      </c>
      <c r="D54" s="157">
        <f t="shared" si="44"/>
        <v>10080385</v>
      </c>
      <c r="E54" s="157">
        <f t="shared" si="44"/>
        <v>16841296</v>
      </c>
      <c r="F54" s="157">
        <f t="shared" si="44"/>
        <v>986521457.98980212</v>
      </c>
      <c r="G54" s="157">
        <f t="shared" si="44"/>
        <v>160335104</v>
      </c>
      <c r="H54" s="157">
        <f t="shared" si="44"/>
        <v>354492670</v>
      </c>
      <c r="I54" s="157">
        <f t="shared" si="44"/>
        <v>583008866</v>
      </c>
      <c r="J54" s="157">
        <f t="shared" si="44"/>
        <v>294421664</v>
      </c>
      <c r="K54" s="157">
        <f t="shared" si="44"/>
        <v>168435426</v>
      </c>
      <c r="L54" s="157">
        <f t="shared" si="44"/>
        <v>195532759</v>
      </c>
      <c r="M54" s="157">
        <f t="shared" si="44"/>
        <v>274182239</v>
      </c>
      <c r="N54" s="157">
        <f t="shared" si="44"/>
        <v>577671150</v>
      </c>
      <c r="O54" s="157"/>
      <c r="P54" s="157">
        <f t="shared" si="44"/>
        <v>292937684</v>
      </c>
      <c r="Q54" s="157">
        <f t="shared" si="44"/>
        <v>423970723.1194132</v>
      </c>
      <c r="R54" s="157">
        <f t="shared" si="44"/>
        <v>262874656</v>
      </c>
      <c r="S54" s="157">
        <f t="shared" si="44"/>
        <v>534014795</v>
      </c>
      <c r="T54" s="157">
        <f t="shared" si="44"/>
        <v>301228633</v>
      </c>
      <c r="U54" s="157">
        <f t="shared" si="44"/>
        <v>5580045063.1092167</v>
      </c>
      <c r="V54" s="157">
        <f t="shared" si="44"/>
        <v>57184979</v>
      </c>
      <c r="W54" s="157">
        <f t="shared" si="44"/>
        <v>25459998</v>
      </c>
      <c r="X54" s="157">
        <f t="shared" si="44"/>
        <v>5611770044.1092167</v>
      </c>
      <c r="Y54" s="157">
        <f t="shared" si="44"/>
        <v>170417236</v>
      </c>
      <c r="Z54" s="157">
        <f t="shared" si="44"/>
        <v>1341014127.9898019</v>
      </c>
      <c r="AA54" s="157">
        <f t="shared" si="44"/>
        <v>4068613699.1194124</v>
      </c>
      <c r="AB54" s="158"/>
    </row>
    <row r="55" spans="1:107">
      <c r="B55" s="157">
        <f>B52-B54</f>
        <v>0</v>
      </c>
      <c r="C55" s="157">
        <f>C52-C54</f>
        <v>0</v>
      </c>
      <c r="D55" s="157">
        <f>D52-D54</f>
        <v>-381488</v>
      </c>
      <c r="E55" s="157">
        <f>E52-E54</f>
        <v>381488</v>
      </c>
      <c r="F55" s="157">
        <f t="shared" ref="F55:N55" si="45">F52-F54</f>
        <v>0</v>
      </c>
      <c r="G55" s="157">
        <f t="shared" si="45"/>
        <v>0</v>
      </c>
      <c r="H55" s="157">
        <f t="shared" si="45"/>
        <v>0</v>
      </c>
      <c r="I55" s="157">
        <f t="shared" si="45"/>
        <v>0</v>
      </c>
      <c r="J55" s="157">
        <f t="shared" si="45"/>
        <v>0</v>
      </c>
      <c r="K55" s="157">
        <f t="shared" si="45"/>
        <v>0</v>
      </c>
      <c r="L55" s="157">
        <f t="shared" si="45"/>
        <v>0</v>
      </c>
      <c r="M55" s="157">
        <f t="shared" si="45"/>
        <v>0</v>
      </c>
      <c r="N55" s="157">
        <f t="shared" si="45"/>
        <v>0</v>
      </c>
      <c r="P55" s="157">
        <f t="shared" ref="P55:AA55" si="46">P52-P54</f>
        <v>0</v>
      </c>
      <c r="Q55" s="157">
        <f t="shared" si="46"/>
        <v>0</v>
      </c>
      <c r="R55" s="157">
        <f t="shared" si="46"/>
        <v>0</v>
      </c>
      <c r="S55" s="157">
        <f t="shared" si="46"/>
        <v>0</v>
      </c>
      <c r="T55" s="157">
        <f t="shared" si="46"/>
        <v>0</v>
      </c>
      <c r="U55" s="157">
        <f t="shared" si="46"/>
        <v>0</v>
      </c>
      <c r="V55" s="157">
        <f t="shared" si="46"/>
        <v>0</v>
      </c>
      <c r="W55" s="157">
        <f t="shared" si="46"/>
        <v>0</v>
      </c>
      <c r="X55" s="157">
        <f t="shared" si="46"/>
        <v>0</v>
      </c>
      <c r="Y55" s="157">
        <f t="shared" si="46"/>
        <v>0</v>
      </c>
      <c r="Z55" s="157">
        <f t="shared" si="46"/>
        <v>0</v>
      </c>
      <c r="AA55" s="157">
        <f t="shared" si="46"/>
        <v>4.291534423828125E-6</v>
      </c>
    </row>
    <row r="56" spans="1:107" s="110" customFormat="1">
      <c r="BD56" s="159"/>
    </row>
    <row r="57" spans="1:107" s="110" customFormat="1">
      <c r="BD57" s="159"/>
    </row>
    <row r="58" spans="1:107" s="110" customFormat="1"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0"/>
      <c r="BD58" s="159"/>
    </row>
    <row r="59" spans="1:107" s="110" customFormat="1">
      <c r="AD59" s="161"/>
      <c r="AE59" s="161"/>
      <c r="AF59" s="161"/>
      <c r="AG59" s="161"/>
      <c r="AH59" s="161"/>
      <c r="AI59" s="161"/>
      <c r="AJ59" s="161"/>
      <c r="AK59" s="161"/>
      <c r="AL59" s="161"/>
      <c r="AM59" s="161"/>
      <c r="AN59" s="161"/>
      <c r="AO59" s="161"/>
      <c r="AP59" s="161"/>
      <c r="AR59" s="161"/>
      <c r="AS59" s="161"/>
      <c r="AT59" s="161"/>
      <c r="AU59" s="161"/>
      <c r="AV59" s="161"/>
      <c r="AW59" s="161"/>
      <c r="AX59" s="161"/>
      <c r="AY59" s="161"/>
      <c r="AZ59" s="161"/>
      <c r="BA59" s="161"/>
      <c r="BB59" s="161"/>
      <c r="BC59" s="161"/>
      <c r="BD59" s="159"/>
    </row>
    <row r="60" spans="1:107" s="110" customFormat="1">
      <c r="BD60" s="159"/>
    </row>
    <row r="61" spans="1:107" s="110" customFormat="1">
      <c r="BD61" s="159"/>
    </row>
    <row r="62" spans="1:107" s="110" customFormat="1">
      <c r="BD62" s="159"/>
    </row>
    <row r="63" spans="1:107" s="110" customFormat="1">
      <c r="BD63" s="159"/>
    </row>
    <row r="64" spans="1:107" s="110" customFormat="1">
      <c r="BD64" s="159"/>
    </row>
    <row r="65" spans="56:56" s="110" customFormat="1">
      <c r="BD65" s="159"/>
    </row>
    <row r="66" spans="56:56" s="110" customFormat="1" ht="9" customHeight="1">
      <c r="BD66" s="159"/>
    </row>
    <row r="67" spans="56:56" s="110" customFormat="1" ht="9" customHeight="1">
      <c r="BD67" s="159"/>
    </row>
    <row r="68" spans="56:56" s="110" customFormat="1" ht="9" customHeight="1">
      <c r="BD68" s="159"/>
    </row>
    <row r="69" spans="56:56" s="110" customFormat="1" ht="9" customHeight="1">
      <c r="BD69" s="159"/>
    </row>
    <row r="70" spans="56:56" s="110" customFormat="1" ht="9" customHeight="1">
      <c r="BD70" s="159"/>
    </row>
    <row r="71" spans="56:56" s="110" customFormat="1" ht="9" customHeight="1">
      <c r="BD71" s="159"/>
    </row>
    <row r="72" spans="56:56" s="110" customFormat="1" ht="9" customHeight="1">
      <c r="BD72" s="159"/>
    </row>
    <row r="73" spans="56:56" s="110" customFormat="1" ht="9" customHeight="1">
      <c r="BD73" s="159"/>
    </row>
    <row r="74" spans="56:56" s="110" customFormat="1" ht="9" customHeight="1">
      <c r="BD74" s="159"/>
    </row>
    <row r="75" spans="56:56" s="110" customFormat="1" ht="9" customHeight="1">
      <c r="BD75" s="159"/>
    </row>
    <row r="76" spans="56:56" s="110" customFormat="1" ht="9" customHeight="1">
      <c r="BD76" s="159"/>
    </row>
    <row r="77" spans="56:56" s="110" customFormat="1" ht="9" customHeight="1">
      <c r="BD77" s="159"/>
    </row>
    <row r="78" spans="56:56" s="110" customFormat="1" ht="9" customHeight="1">
      <c r="BD78" s="159"/>
    </row>
    <row r="79" spans="56:56" s="110" customFormat="1" ht="9" customHeight="1">
      <c r="BD79" s="159"/>
    </row>
    <row r="80" spans="56:56" s="110" customFormat="1" ht="9" customHeight="1">
      <c r="BD80" s="159"/>
    </row>
    <row r="81" spans="56:56" s="110" customFormat="1" ht="9" customHeight="1">
      <c r="BD81" s="159"/>
    </row>
    <row r="82" spans="56:56" s="110" customFormat="1" ht="9" customHeight="1">
      <c r="BD82" s="159"/>
    </row>
    <row r="83" spans="56:56" s="110" customFormat="1" ht="9" customHeight="1">
      <c r="BD83" s="159"/>
    </row>
    <row r="84" spans="56:56" s="110" customFormat="1" ht="9" customHeight="1">
      <c r="BD84" s="159"/>
    </row>
    <row r="85" spans="56:56" s="110" customFormat="1" ht="9" customHeight="1">
      <c r="BD85" s="159"/>
    </row>
    <row r="86" spans="56:56" s="110" customFormat="1" ht="9" customHeight="1">
      <c r="BD86" s="159"/>
    </row>
    <row r="87" spans="56:56" s="110" customFormat="1" ht="9" customHeight="1">
      <c r="BD87" s="159"/>
    </row>
    <row r="88" spans="56:56" s="110" customFormat="1" ht="9" customHeight="1">
      <c r="BD88" s="159"/>
    </row>
    <row r="89" spans="56:56" s="110" customFormat="1" ht="9" customHeight="1">
      <c r="BD89" s="159"/>
    </row>
    <row r="90" spans="56:56" s="110" customFormat="1" ht="9" customHeight="1">
      <c r="BD90" s="159"/>
    </row>
    <row r="91" spans="56:56" s="110" customFormat="1" ht="9" customHeight="1">
      <c r="BD91" s="159"/>
    </row>
    <row r="92" spans="56:56" s="110" customFormat="1" ht="9" customHeight="1">
      <c r="BD92" s="159"/>
    </row>
    <row r="93" spans="56:56" s="110" customFormat="1" ht="9" customHeight="1">
      <c r="BD93" s="159"/>
    </row>
    <row r="94" spans="56:56" s="110" customFormat="1" ht="9" customHeight="1">
      <c r="BD94" s="159"/>
    </row>
    <row r="95" spans="56:56" s="110" customFormat="1" ht="9" customHeight="1">
      <c r="BD95" s="159"/>
    </row>
    <row r="96" spans="56:56" s="110" customFormat="1" ht="9" customHeight="1">
      <c r="BD96" s="159"/>
    </row>
    <row r="97" spans="56:56" s="110" customFormat="1" ht="9" customHeight="1">
      <c r="BD97" s="159"/>
    </row>
    <row r="98" spans="56:56" s="110" customFormat="1" ht="9" customHeight="1">
      <c r="BD98" s="159"/>
    </row>
    <row r="99" spans="56:56" s="110" customFormat="1" ht="9" customHeight="1">
      <c r="BD99" s="159"/>
    </row>
    <row r="100" spans="56:56" s="110" customFormat="1" ht="9" customHeight="1">
      <c r="BD100" s="159"/>
    </row>
    <row r="101" spans="56:56" s="110" customFormat="1" ht="9" customHeight="1">
      <c r="BD101" s="159"/>
    </row>
    <row r="102" spans="56:56" s="110" customFormat="1" ht="11.1" customHeight="1">
      <c r="BD102" s="159"/>
    </row>
    <row r="103" spans="56:56" s="110" customFormat="1" ht="11.1" customHeight="1">
      <c r="BD103" s="159"/>
    </row>
    <row r="104" spans="56:56" s="110" customFormat="1" ht="11.1" customHeight="1">
      <c r="BD104" s="159"/>
    </row>
    <row r="105" spans="56:56" s="110" customFormat="1" ht="9" customHeight="1">
      <c r="BD105" s="159"/>
    </row>
    <row r="106" spans="56:56" s="110" customFormat="1" ht="9" customHeight="1">
      <c r="BD106" s="159"/>
    </row>
    <row r="107" spans="56:56" s="110" customFormat="1" ht="9" customHeight="1">
      <c r="BD107" s="159"/>
    </row>
    <row r="108" spans="56:56" s="110" customFormat="1" ht="9" customHeight="1">
      <c r="BD108" s="159"/>
    </row>
    <row r="109" spans="56:56" s="110" customFormat="1" ht="9" customHeight="1">
      <c r="BD109" s="159"/>
    </row>
    <row r="110" spans="56:56" s="110" customFormat="1" ht="9" customHeight="1">
      <c r="BD110" s="159"/>
    </row>
    <row r="111" spans="56:56" s="110" customFormat="1" ht="9" customHeight="1">
      <c r="BD111" s="159"/>
    </row>
    <row r="112" spans="56:56" s="110" customFormat="1" ht="9" customHeight="1">
      <c r="BD112" s="159"/>
    </row>
    <row r="113" spans="56:56" s="110" customFormat="1" ht="9" customHeight="1">
      <c r="BD113" s="159"/>
    </row>
    <row r="114" spans="56:56" s="110" customFormat="1" ht="9" customHeight="1">
      <c r="BD114" s="159"/>
    </row>
    <row r="115" spans="56:56" s="110" customFormat="1" ht="9" customHeight="1">
      <c r="BD115" s="159"/>
    </row>
    <row r="116" spans="56:56" s="110" customFormat="1" ht="9" customHeight="1">
      <c r="BD116" s="159"/>
    </row>
    <row r="117" spans="56:56" s="110" customFormat="1" ht="9" customHeight="1">
      <c r="BD117" s="159"/>
    </row>
    <row r="118" spans="56:56" s="110" customFormat="1" ht="9" customHeight="1">
      <c r="BD118" s="159"/>
    </row>
    <row r="119" spans="56:56" s="110" customFormat="1" ht="9" customHeight="1">
      <c r="BD119" s="159"/>
    </row>
    <row r="120" spans="56:56" s="110" customFormat="1" ht="9" customHeight="1">
      <c r="BD120" s="159"/>
    </row>
    <row r="121" spans="56:56" s="110" customFormat="1" ht="9" customHeight="1">
      <c r="BD121" s="159"/>
    </row>
    <row r="122" spans="56:56" s="110" customFormat="1" ht="9" customHeight="1">
      <c r="BD122" s="159"/>
    </row>
    <row r="123" spans="56:56" s="110" customFormat="1" ht="9" customHeight="1">
      <c r="BD123" s="159"/>
    </row>
    <row r="124" spans="56:56" s="110" customFormat="1" ht="9" customHeight="1">
      <c r="BD124" s="159"/>
    </row>
    <row r="125" spans="56:56" s="110" customFormat="1" ht="9" customHeight="1">
      <c r="BD125" s="159"/>
    </row>
    <row r="126" spans="56:56" s="110" customFormat="1" ht="9" customHeight="1">
      <c r="BD126" s="159"/>
    </row>
    <row r="127" spans="56:56" s="110" customFormat="1" ht="9" customHeight="1">
      <c r="BD127" s="159"/>
    </row>
    <row r="128" spans="56:56" s="110" customFormat="1" ht="9" customHeight="1">
      <c r="BD128" s="159"/>
    </row>
    <row r="129" spans="56:56" s="110" customFormat="1" ht="9" customHeight="1">
      <c r="BD129" s="159"/>
    </row>
    <row r="130" spans="56:56" s="110" customFormat="1" ht="9" customHeight="1">
      <c r="BD130" s="159"/>
    </row>
    <row r="131" spans="56:56" s="110" customFormat="1" ht="9" customHeight="1">
      <c r="BD131" s="159"/>
    </row>
    <row r="132" spans="56:56" s="110" customFormat="1" ht="9" customHeight="1">
      <c r="BD132" s="159"/>
    </row>
    <row r="133" spans="56:56" s="110" customFormat="1" ht="9" customHeight="1">
      <c r="BD133" s="159"/>
    </row>
    <row r="134" spans="56:56" s="110" customFormat="1" ht="9" customHeight="1">
      <c r="BD134" s="159"/>
    </row>
    <row r="135" spans="56:56" s="110" customFormat="1" ht="9" customHeight="1">
      <c r="BD135" s="159"/>
    </row>
    <row r="136" spans="56:56" s="110" customFormat="1" ht="9" customHeight="1">
      <c r="BD136" s="159"/>
    </row>
    <row r="137" spans="56:56" s="110" customFormat="1" ht="9" customHeight="1">
      <c r="BD137" s="159"/>
    </row>
    <row r="138" spans="56:56" s="110" customFormat="1" ht="9" customHeight="1">
      <c r="BD138" s="159"/>
    </row>
    <row r="139" spans="56:56" s="110" customFormat="1" ht="9" customHeight="1">
      <c r="BD139" s="159"/>
    </row>
    <row r="140" spans="56:56" s="110" customFormat="1" ht="9" customHeight="1">
      <c r="BD140" s="159"/>
    </row>
    <row r="141" spans="56:56" s="110" customFormat="1" ht="9" customHeight="1">
      <c r="BD141" s="159"/>
    </row>
    <row r="142" spans="56:56" s="110" customFormat="1" ht="9" customHeight="1">
      <c r="BD142" s="159"/>
    </row>
    <row r="143" spans="56:56" s="110" customFormat="1" ht="9" customHeight="1">
      <c r="BD143" s="159"/>
    </row>
    <row r="144" spans="56:56" s="110" customFormat="1" ht="9" customHeight="1">
      <c r="BD144" s="159"/>
    </row>
    <row r="145" spans="56:56" s="110" customFormat="1" ht="9" customHeight="1">
      <c r="BD145" s="159"/>
    </row>
    <row r="146" spans="56:56" s="110" customFormat="1" ht="9" customHeight="1">
      <c r="BD146" s="159"/>
    </row>
    <row r="147" spans="56:56" s="110" customFormat="1" ht="9.9499999999999993" customHeight="1">
      <c r="BD147" s="159"/>
    </row>
    <row r="148" spans="56:56" s="110" customFormat="1">
      <c r="BD148" s="159"/>
    </row>
    <row r="149" spans="56:56" s="110" customFormat="1">
      <c r="BD149" s="159"/>
    </row>
    <row r="150" spans="56:56" s="110" customFormat="1">
      <c r="BD150" s="159"/>
    </row>
    <row r="151" spans="56:56" s="110" customFormat="1">
      <c r="BD151" s="159"/>
    </row>
    <row r="152" spans="56:56" s="110" customFormat="1">
      <c r="BD152" s="159"/>
    </row>
    <row r="153" spans="56:56" s="110" customFormat="1">
      <c r="BD153" s="159"/>
    </row>
    <row r="154" spans="56:56" s="110" customFormat="1">
      <c r="BD154" s="159"/>
    </row>
    <row r="155" spans="56:56" s="110" customFormat="1">
      <c r="BD155" s="159"/>
    </row>
    <row r="156" spans="56:56" s="110" customFormat="1">
      <c r="BD156" s="159"/>
    </row>
    <row r="157" spans="56:56" s="110" customFormat="1">
      <c r="BD157" s="159"/>
    </row>
    <row r="158" spans="56:56" s="110" customFormat="1">
      <c r="BD158" s="159"/>
    </row>
    <row r="159" spans="56:56" s="110" customFormat="1">
      <c r="BD159" s="159"/>
    </row>
    <row r="160" spans="56:56" s="110" customFormat="1">
      <c r="BD160" s="159"/>
    </row>
    <row r="161" spans="56:56" s="110" customFormat="1">
      <c r="BD161" s="159"/>
    </row>
    <row r="162" spans="56:56" s="110" customFormat="1">
      <c r="BD162" s="159"/>
    </row>
    <row r="163" spans="56:56" s="110" customFormat="1">
      <c r="BD163" s="159"/>
    </row>
    <row r="164" spans="56:56" s="110" customFormat="1">
      <c r="BD164" s="159"/>
    </row>
    <row r="165" spans="56:56" s="110" customFormat="1">
      <c r="BD165" s="159"/>
    </row>
    <row r="166" spans="56:56" s="110" customFormat="1">
      <c r="BD166" s="159"/>
    </row>
    <row r="167" spans="56:56" s="110" customFormat="1">
      <c r="BD167" s="159"/>
    </row>
    <row r="168" spans="56:56" s="110" customFormat="1">
      <c r="BD168" s="159"/>
    </row>
    <row r="169" spans="56:56" s="110" customFormat="1">
      <c r="BD169" s="159"/>
    </row>
    <row r="170" spans="56:56" s="110" customFormat="1">
      <c r="BD170" s="159"/>
    </row>
    <row r="171" spans="56:56" s="110" customFormat="1">
      <c r="BD171" s="159"/>
    </row>
    <row r="172" spans="56:56" s="110" customFormat="1">
      <c r="BD172" s="159"/>
    </row>
    <row r="173" spans="56:56" s="110" customFormat="1">
      <c r="BD173" s="159"/>
    </row>
    <row r="174" spans="56:56" s="110" customFormat="1">
      <c r="BD174" s="159"/>
    </row>
    <row r="175" spans="56:56" s="110" customFormat="1">
      <c r="BD175" s="159"/>
    </row>
    <row r="176" spans="56:56" s="110" customFormat="1">
      <c r="BD176" s="159"/>
    </row>
    <row r="177" spans="56:56" s="110" customFormat="1">
      <c r="BD177" s="159"/>
    </row>
    <row r="178" spans="56:56" s="110" customFormat="1">
      <c r="BD178" s="159"/>
    </row>
    <row r="179" spans="56:56" s="110" customFormat="1">
      <c r="BD179" s="159"/>
    </row>
    <row r="180" spans="56:56" s="110" customFormat="1">
      <c r="BD180" s="159"/>
    </row>
    <row r="181" spans="56:56" s="110" customFormat="1">
      <c r="BD181" s="159"/>
    </row>
    <row r="182" spans="56:56" s="110" customFormat="1">
      <c r="BD182" s="159"/>
    </row>
    <row r="183" spans="56:56" s="110" customFormat="1">
      <c r="BD183" s="159"/>
    </row>
    <row r="184" spans="56:56" s="110" customFormat="1">
      <c r="BD184" s="159"/>
    </row>
    <row r="185" spans="56:56" s="110" customFormat="1">
      <c r="BD185" s="159"/>
    </row>
    <row r="186" spans="56:56" s="110" customFormat="1">
      <c r="BD186" s="159"/>
    </row>
    <row r="187" spans="56:56" s="110" customFormat="1">
      <c r="BD187" s="159"/>
    </row>
    <row r="188" spans="56:56" s="110" customFormat="1">
      <c r="BD188" s="159"/>
    </row>
    <row r="189" spans="56:56" s="110" customFormat="1">
      <c r="BD189" s="159"/>
    </row>
    <row r="190" spans="56:56" s="110" customFormat="1">
      <c r="BD190" s="159"/>
    </row>
    <row r="191" spans="56:56" s="110" customFormat="1">
      <c r="BD191" s="159"/>
    </row>
    <row r="192" spans="56:56" s="110" customFormat="1">
      <c r="BD192" s="159"/>
    </row>
    <row r="193" spans="56:56" s="110" customFormat="1">
      <c r="BD193" s="159"/>
    </row>
    <row r="194" spans="56:56" s="110" customFormat="1">
      <c r="BD194" s="159"/>
    </row>
    <row r="195" spans="56:56" s="110" customFormat="1">
      <c r="BD195" s="159"/>
    </row>
    <row r="196" spans="56:56" s="110" customFormat="1">
      <c r="BD196" s="159"/>
    </row>
    <row r="197" spans="56:56" s="110" customFormat="1">
      <c r="BD197" s="159"/>
    </row>
    <row r="198" spans="56:56" s="110" customFormat="1">
      <c r="BD198" s="159"/>
    </row>
    <row r="199" spans="56:56" s="110" customFormat="1">
      <c r="BD199" s="159"/>
    </row>
    <row r="200" spans="56:56" s="110" customFormat="1">
      <c r="BD200" s="159"/>
    </row>
    <row r="201" spans="56:56" s="110" customFormat="1">
      <c r="BD201" s="159"/>
    </row>
    <row r="202" spans="56:56" s="110" customFormat="1">
      <c r="BD202" s="159"/>
    </row>
    <row r="203" spans="56:56" s="110" customFormat="1">
      <c r="BD203" s="159"/>
    </row>
    <row r="204" spans="56:56" s="110" customFormat="1">
      <c r="BD204" s="159"/>
    </row>
    <row r="205" spans="56:56" s="110" customFormat="1">
      <c r="BD205" s="159"/>
    </row>
    <row r="206" spans="56:56" s="110" customFormat="1">
      <c r="BD206" s="159"/>
    </row>
    <row r="207" spans="56:56" s="110" customFormat="1">
      <c r="BD207" s="159"/>
    </row>
    <row r="208" spans="56:56" s="110" customFormat="1">
      <c r="BD208" s="159"/>
    </row>
    <row r="209" spans="56:56" s="110" customFormat="1">
      <c r="BD209" s="159"/>
    </row>
    <row r="210" spans="56:56" s="110" customFormat="1">
      <c r="BD210" s="159"/>
    </row>
    <row r="211" spans="56:56" s="110" customFormat="1">
      <c r="BD211" s="159"/>
    </row>
    <row r="212" spans="56:56" s="110" customFormat="1">
      <c r="BD212" s="159"/>
    </row>
    <row r="213" spans="56:56" s="110" customFormat="1">
      <c r="BD213" s="159"/>
    </row>
    <row r="214" spans="56:56" s="110" customFormat="1">
      <c r="BD214" s="159"/>
    </row>
    <row r="215" spans="56:56" s="110" customFormat="1">
      <c r="BD215" s="159"/>
    </row>
    <row r="216" spans="56:56" s="110" customFormat="1">
      <c r="BD216" s="159"/>
    </row>
    <row r="217" spans="56:56" s="110" customFormat="1">
      <c r="BD217" s="159"/>
    </row>
    <row r="218" spans="56:56" s="110" customFormat="1">
      <c r="BD218" s="159"/>
    </row>
    <row r="219" spans="56:56" s="110" customFormat="1">
      <c r="BD219" s="159"/>
    </row>
    <row r="220" spans="56:56" s="110" customFormat="1">
      <c r="BD220" s="159"/>
    </row>
    <row r="221" spans="56:56" s="110" customFormat="1">
      <c r="BD221" s="159"/>
    </row>
    <row r="222" spans="56:56" s="110" customFormat="1">
      <c r="BD222" s="159"/>
    </row>
    <row r="223" spans="56:56" s="110" customFormat="1">
      <c r="BD223" s="159"/>
    </row>
    <row r="224" spans="56:56" s="110" customFormat="1">
      <c r="BD224" s="159"/>
    </row>
    <row r="225" spans="56:56" s="110" customFormat="1">
      <c r="BD225" s="159"/>
    </row>
    <row r="226" spans="56:56" s="110" customFormat="1">
      <c r="BD226" s="159"/>
    </row>
    <row r="227" spans="56:56" s="110" customFormat="1">
      <c r="BD227" s="159"/>
    </row>
    <row r="228" spans="56:56" s="110" customFormat="1">
      <c r="BD228" s="159"/>
    </row>
    <row r="229" spans="56:56" s="110" customFormat="1">
      <c r="BD229" s="159"/>
    </row>
    <row r="230" spans="56:56" s="110" customFormat="1">
      <c r="BD230" s="159"/>
    </row>
    <row r="231" spans="56:56" s="110" customFormat="1">
      <c r="BD231" s="159"/>
    </row>
    <row r="232" spans="56:56" s="110" customFormat="1">
      <c r="BD232" s="159"/>
    </row>
    <row r="233" spans="56:56" s="110" customFormat="1">
      <c r="BD233" s="159"/>
    </row>
    <row r="234" spans="56:56" s="110" customFormat="1">
      <c r="BD234" s="159"/>
    </row>
    <row r="235" spans="56:56" s="110" customFormat="1">
      <c r="BD235" s="159"/>
    </row>
    <row r="236" spans="56:56" s="110" customFormat="1">
      <c r="BD236" s="159"/>
    </row>
    <row r="237" spans="56:56" s="110" customFormat="1">
      <c r="BD237" s="159"/>
    </row>
    <row r="238" spans="56:56" s="110" customFormat="1">
      <c r="BD238" s="159"/>
    </row>
    <row r="239" spans="56:56" s="110" customFormat="1">
      <c r="BD239" s="159"/>
    </row>
    <row r="240" spans="56:56" s="110" customFormat="1">
      <c r="BD240" s="159"/>
    </row>
    <row r="241" spans="56:56" s="110" customFormat="1">
      <c r="BD241" s="159"/>
    </row>
    <row r="242" spans="56:56" s="110" customFormat="1">
      <c r="BD242" s="159"/>
    </row>
    <row r="243" spans="56:56" s="110" customFormat="1">
      <c r="BD243" s="159"/>
    </row>
    <row r="244" spans="56:56" s="110" customFormat="1">
      <c r="BD244" s="159"/>
    </row>
    <row r="245" spans="56:56" s="110" customFormat="1">
      <c r="BD245" s="159"/>
    </row>
    <row r="246" spans="56:56" s="110" customFormat="1">
      <c r="BD246" s="159"/>
    </row>
    <row r="247" spans="56:56" s="110" customFormat="1">
      <c r="BD247" s="159"/>
    </row>
    <row r="248" spans="56:56" s="110" customFormat="1">
      <c r="BD248" s="159"/>
    </row>
    <row r="249" spans="56:56" s="110" customFormat="1">
      <c r="BD249" s="159"/>
    </row>
    <row r="250" spans="56:56" s="110" customFormat="1">
      <c r="BD250" s="159"/>
    </row>
    <row r="251" spans="56:56" s="110" customFormat="1">
      <c r="BD251" s="159"/>
    </row>
    <row r="252" spans="56:56" s="110" customFormat="1">
      <c r="BD252" s="159"/>
    </row>
    <row r="253" spans="56:56" s="110" customFormat="1">
      <c r="BD253" s="159"/>
    </row>
    <row r="254" spans="56:56" s="110" customFormat="1">
      <c r="BD254" s="159"/>
    </row>
    <row r="255" spans="56:56" s="110" customFormat="1">
      <c r="BD255" s="159"/>
    </row>
    <row r="256" spans="56:56" s="110" customFormat="1">
      <c r="BD256" s="159"/>
    </row>
    <row r="257" spans="56:56" s="110" customFormat="1">
      <c r="BD257" s="159"/>
    </row>
    <row r="258" spans="56:56" s="110" customFormat="1">
      <c r="BD258" s="159"/>
    </row>
    <row r="259" spans="56:56" s="110" customFormat="1">
      <c r="BD259" s="159"/>
    </row>
    <row r="260" spans="56:56" s="110" customFormat="1">
      <c r="BD260" s="159"/>
    </row>
    <row r="261" spans="56:56" s="110" customFormat="1">
      <c r="BD261" s="159"/>
    </row>
    <row r="262" spans="56:56" s="110" customFormat="1">
      <c r="BD262" s="159"/>
    </row>
    <row r="263" spans="56:56" s="110" customFormat="1">
      <c r="BD263" s="159"/>
    </row>
    <row r="264" spans="56:56" s="110" customFormat="1">
      <c r="BD264" s="159"/>
    </row>
    <row r="265" spans="56:56" s="110" customFormat="1">
      <c r="BD265" s="159"/>
    </row>
    <row r="266" spans="56:56" s="110" customFormat="1">
      <c r="BD266" s="159"/>
    </row>
    <row r="267" spans="56:56" s="110" customFormat="1">
      <c r="BD267" s="159"/>
    </row>
    <row r="268" spans="56:56" s="110" customFormat="1">
      <c r="BD268" s="159"/>
    </row>
    <row r="269" spans="56:56" s="110" customFormat="1">
      <c r="BD269" s="159"/>
    </row>
    <row r="270" spans="56:56" s="110" customFormat="1">
      <c r="BD270" s="159"/>
    </row>
    <row r="271" spans="56:56" s="110" customFormat="1">
      <c r="BD271" s="159"/>
    </row>
    <row r="272" spans="56:56" s="110" customFormat="1">
      <c r="BD272" s="159"/>
    </row>
    <row r="273" spans="56:56" s="110" customFormat="1">
      <c r="BD273" s="159"/>
    </row>
    <row r="274" spans="56:56" s="110" customFormat="1">
      <c r="BD274" s="159"/>
    </row>
    <row r="275" spans="56:56" s="110" customFormat="1">
      <c r="BD275" s="159"/>
    </row>
    <row r="276" spans="56:56" s="110" customFormat="1">
      <c r="BD276" s="159"/>
    </row>
    <row r="277" spans="56:56" s="110" customFormat="1">
      <c r="BD277" s="159"/>
    </row>
    <row r="278" spans="56:56" s="110" customFormat="1">
      <c r="BD278" s="159"/>
    </row>
    <row r="279" spans="56:56" s="110" customFormat="1">
      <c r="BD279" s="159"/>
    </row>
    <row r="280" spans="56:56" s="110" customFormat="1">
      <c r="BD280" s="159"/>
    </row>
    <row r="281" spans="56:56" s="110" customFormat="1">
      <c r="BD281" s="159"/>
    </row>
    <row r="282" spans="56:56" s="110" customFormat="1">
      <c r="BD282" s="159"/>
    </row>
    <row r="283" spans="56:56" s="110" customFormat="1">
      <c r="BD283" s="159"/>
    </row>
    <row r="284" spans="56:56" s="110" customFormat="1">
      <c r="BD284" s="159"/>
    </row>
    <row r="285" spans="56:56" s="110" customFormat="1">
      <c r="BD285" s="159"/>
    </row>
    <row r="286" spans="56:56" s="110" customFormat="1">
      <c r="BD286" s="159"/>
    </row>
    <row r="287" spans="56:56" s="110" customFormat="1">
      <c r="BD287" s="159"/>
    </row>
    <row r="288" spans="56:56" s="110" customFormat="1">
      <c r="BD288" s="159"/>
    </row>
    <row r="289" spans="56:56" s="110" customFormat="1">
      <c r="BD289" s="159"/>
    </row>
    <row r="290" spans="56:56" s="110" customFormat="1">
      <c r="BD290" s="159"/>
    </row>
    <row r="291" spans="56:56" s="110" customFormat="1">
      <c r="BD291" s="159"/>
    </row>
    <row r="292" spans="56:56" s="110" customFormat="1">
      <c r="BD292" s="159"/>
    </row>
    <row r="293" spans="56:56" s="110" customFormat="1">
      <c r="BD293" s="159"/>
    </row>
    <row r="294" spans="56:56" s="110" customFormat="1">
      <c r="BD294" s="159"/>
    </row>
    <row r="295" spans="56:56" s="110" customFormat="1">
      <c r="BD295" s="159"/>
    </row>
    <row r="296" spans="56:56" s="110" customFormat="1">
      <c r="BD296" s="159"/>
    </row>
    <row r="297" spans="56:56" s="110" customFormat="1">
      <c r="BD297" s="159"/>
    </row>
    <row r="298" spans="56:56" s="110" customFormat="1">
      <c r="BD298" s="159"/>
    </row>
    <row r="299" spans="56:56" s="110" customFormat="1">
      <c r="BD299" s="159"/>
    </row>
    <row r="300" spans="56:56" s="110" customFormat="1">
      <c r="BD300" s="159"/>
    </row>
    <row r="301" spans="56:56" s="110" customFormat="1">
      <c r="BD301" s="159"/>
    </row>
    <row r="302" spans="56:56" s="110" customFormat="1">
      <c r="BD302" s="159"/>
    </row>
    <row r="303" spans="56:56" s="110" customFormat="1">
      <c r="BD303" s="159"/>
    </row>
    <row r="304" spans="56:56" s="110" customFormat="1">
      <c r="BD304" s="159"/>
    </row>
    <row r="305" spans="56:56" s="110" customFormat="1">
      <c r="BD305" s="159"/>
    </row>
    <row r="306" spans="56:56" s="110" customFormat="1">
      <c r="BD306" s="159"/>
    </row>
    <row r="307" spans="56:56" s="110" customFormat="1">
      <c r="BD307" s="159"/>
    </row>
    <row r="308" spans="56:56" s="110" customFormat="1">
      <c r="BD308" s="159"/>
    </row>
    <row r="309" spans="56:56" s="110" customFormat="1">
      <c r="BD309" s="159"/>
    </row>
    <row r="310" spans="56:56" s="110" customFormat="1">
      <c r="BD310" s="159"/>
    </row>
    <row r="311" spans="56:56" s="110" customFormat="1">
      <c r="BD311" s="159"/>
    </row>
    <row r="312" spans="56:56" s="110" customFormat="1">
      <c r="BD312" s="159"/>
    </row>
    <row r="313" spans="56:56" s="110" customFormat="1">
      <c r="BD313" s="159"/>
    </row>
    <row r="314" spans="56:56" s="110" customFormat="1">
      <c r="BD314" s="159"/>
    </row>
    <row r="315" spans="56:56" s="110" customFormat="1">
      <c r="BD315" s="159"/>
    </row>
    <row r="316" spans="56:56" s="110" customFormat="1">
      <c r="BD316" s="159"/>
    </row>
    <row r="317" spans="56:56" s="110" customFormat="1">
      <c r="BD317" s="159"/>
    </row>
    <row r="318" spans="56:56" s="110" customFormat="1">
      <c r="BD318" s="159"/>
    </row>
    <row r="319" spans="56:56" s="110" customFormat="1">
      <c r="BD319" s="159"/>
    </row>
    <row r="320" spans="56:56" s="110" customFormat="1">
      <c r="BD320" s="159"/>
    </row>
    <row r="321" spans="56:56" s="110" customFormat="1">
      <c r="BD321" s="159"/>
    </row>
    <row r="322" spans="56:56" s="110" customFormat="1">
      <c r="BD322" s="159"/>
    </row>
    <row r="323" spans="56:56" s="110" customFormat="1">
      <c r="BD323" s="159"/>
    </row>
    <row r="324" spans="56:56" s="110" customFormat="1">
      <c r="BD324" s="159"/>
    </row>
    <row r="325" spans="56:56" s="110" customFormat="1">
      <c r="BD325" s="159"/>
    </row>
    <row r="326" spans="56:56" s="110" customFormat="1">
      <c r="BD326" s="159"/>
    </row>
    <row r="327" spans="56:56" s="110" customFormat="1">
      <c r="BD327" s="159"/>
    </row>
    <row r="328" spans="56:56" s="110" customFormat="1">
      <c r="BD328" s="159"/>
    </row>
    <row r="329" spans="56:56" s="110" customFormat="1">
      <c r="BD329" s="159"/>
    </row>
    <row r="330" spans="56:56" s="110" customFormat="1">
      <c r="BD330" s="159"/>
    </row>
    <row r="331" spans="56:56" s="110" customFormat="1">
      <c r="BD331" s="159"/>
    </row>
    <row r="332" spans="56:56" s="110" customFormat="1">
      <c r="BD332" s="159"/>
    </row>
    <row r="333" spans="56:56" s="110" customFormat="1">
      <c r="BD333" s="159"/>
    </row>
    <row r="334" spans="56:56" s="110" customFormat="1">
      <c r="BD334" s="159"/>
    </row>
    <row r="335" spans="56:56" s="110" customFormat="1">
      <c r="BD335" s="159"/>
    </row>
    <row r="336" spans="56:56" s="110" customFormat="1">
      <c r="BD336" s="159"/>
    </row>
  </sheetData>
  <mergeCells count="2">
    <mergeCell ref="Y2:AA2"/>
    <mergeCell ref="BA2:BC2"/>
  </mergeCells>
  <phoneticPr fontId="2"/>
  <pageMargins left="0.78740157480314965" right="0.59055118110236227" top="0.78740157480314965" bottom="0.78740157480314965" header="0.51181102362204722" footer="0.51181102362204722"/>
  <pageSetup paperSize="9" scale="80" orientation="landscape" r:id="rId1"/>
  <headerFooter alignWithMargins="0"/>
  <colBreaks count="3" manualBreakCount="3">
    <brk id="14" max="49" man="1"/>
    <brk id="28" max="49" man="1"/>
    <brk id="42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D506"/>
  <sheetViews>
    <sheetView showGridLines="0" zoomScaleNormal="100" zoomScaleSheetLayoutView="100" workbookViewId="0">
      <pane xSplit="2" ySplit="5" topLeftCell="C6" activePane="bottomRight" state="frozen"/>
      <selection activeCell="D10" sqref="D10"/>
      <selection pane="topRight" activeCell="D10" sqref="D10"/>
      <selection pane="bottomLeft" activeCell="D10" sqref="D10"/>
      <selection pane="bottomRight"/>
    </sheetView>
  </sheetViews>
  <sheetFormatPr defaultRowHeight="9" customHeight="1"/>
  <cols>
    <col min="1" max="1" width="1.7109375" style="19" customWidth="1"/>
    <col min="2" max="2" width="9.7109375" style="19" customWidth="1"/>
    <col min="3" max="3" width="13.85546875" style="19" customWidth="1"/>
    <col min="4" max="4" width="13.28515625" style="19" bestFit="1" customWidth="1"/>
    <col min="5" max="5" width="12.42578125" style="19" customWidth="1"/>
    <col min="6" max="6" width="11.7109375" style="19" customWidth="1"/>
    <col min="7" max="7" width="12.85546875" style="19" customWidth="1"/>
    <col min="8" max="8" width="11.7109375" style="19" customWidth="1"/>
    <col min="9" max="9" width="11.85546875" style="19" customWidth="1"/>
    <col min="10" max="10" width="12.42578125" style="19" customWidth="1"/>
    <col min="11" max="11" width="12.7109375" style="19" bestFit="1" customWidth="1"/>
    <col min="12" max="12" width="12.5703125" style="19" customWidth="1"/>
    <col min="13" max="13" width="12" style="19" customWidth="1"/>
    <col min="14" max="14" width="12.42578125" style="28" bestFit="1" customWidth="1"/>
    <col min="15" max="15" width="2" style="28" customWidth="1"/>
    <col min="16" max="16" width="10.42578125" style="38" customWidth="1"/>
    <col min="17" max="17" width="13.140625" style="28" customWidth="1"/>
    <col min="18" max="18" width="11.5703125" style="19" customWidth="1"/>
    <col min="19" max="21" width="11.85546875" style="19" customWidth="1"/>
    <col min="22" max="22" width="10.7109375" style="19" customWidth="1"/>
    <col min="23" max="23" width="10" style="19" customWidth="1"/>
    <col min="24" max="24" width="10.7109375" style="19" customWidth="1"/>
    <col min="25" max="25" width="11.140625" style="19" customWidth="1"/>
    <col min="26" max="26" width="13.5703125" style="19" customWidth="1"/>
    <col min="27" max="27" width="11.42578125" style="19" customWidth="1"/>
    <col min="28" max="28" width="12.140625" style="19" customWidth="1"/>
    <col min="29" max="29" width="12.7109375" style="19" bestFit="1" customWidth="1"/>
    <col min="30" max="30" width="1.28515625" style="28" customWidth="1"/>
    <col min="31" max="31" width="9.42578125" style="19" customWidth="1"/>
    <col min="32" max="32" width="13.42578125" style="39" customWidth="1"/>
    <col min="33" max="33" width="12.42578125" style="38" customWidth="1"/>
    <col min="34" max="34" width="12.5703125" style="39" customWidth="1"/>
    <col min="35" max="35" width="12.5703125" style="19" customWidth="1"/>
    <col min="36" max="36" width="11.42578125" style="19" customWidth="1"/>
    <col min="37" max="37" width="13.28515625" style="19" customWidth="1"/>
    <col min="38" max="38" width="12.7109375" style="19" customWidth="1"/>
    <col min="39" max="39" width="14.28515625" style="19" customWidth="1"/>
    <col min="40" max="40" width="11.7109375" style="19" customWidth="1"/>
    <col min="41" max="41" width="11.28515625" style="19" customWidth="1"/>
    <col min="42" max="42" width="22.5703125" style="19" customWidth="1"/>
    <col min="43" max="43" width="10.85546875" style="19" customWidth="1"/>
    <col min="44" max="53" width="11.42578125" style="19" customWidth="1"/>
    <col min="54" max="54" width="18.28515625" style="38" customWidth="1"/>
    <col min="55" max="55" width="12.7109375" style="38" customWidth="1"/>
    <col min="56" max="56" width="12.7109375" style="19" customWidth="1"/>
    <col min="57" max="57" width="11.42578125" style="38" customWidth="1"/>
    <col min="58" max="69" width="11.42578125" style="19" customWidth="1"/>
    <col min="70" max="70" width="11.42578125" style="28" customWidth="1"/>
    <col min="71" max="71" width="11.42578125" style="19" customWidth="1"/>
    <col min="72" max="73" width="11.42578125" style="38" customWidth="1"/>
    <col min="74" max="74" width="11.42578125" style="39" customWidth="1"/>
    <col min="75" max="79" width="11.42578125" style="19" customWidth="1"/>
    <col min="80" max="81" width="11.28515625" style="19" customWidth="1"/>
    <col min="82" max="16384" width="9.140625" style="19"/>
  </cols>
  <sheetData>
    <row r="1" spans="2:81" ht="12">
      <c r="B1" s="181" t="s">
        <v>125</v>
      </c>
      <c r="C1" s="42"/>
      <c r="D1" s="25" t="str">
        <f>生産!$C$1</f>
        <v>平成18年度</v>
      </c>
      <c r="E1" s="2" t="s">
        <v>61</v>
      </c>
      <c r="F1" s="2"/>
      <c r="G1" s="1"/>
      <c r="H1" s="1"/>
      <c r="I1" s="1"/>
      <c r="J1" s="1"/>
      <c r="K1" s="1"/>
      <c r="L1" s="1"/>
      <c r="N1" s="3" t="s">
        <v>36</v>
      </c>
      <c r="O1" s="3"/>
      <c r="P1" s="181" t="s">
        <v>125</v>
      </c>
      <c r="Q1" s="3"/>
      <c r="R1" s="26" t="str">
        <f>$D$1</f>
        <v>平成18年度</v>
      </c>
      <c r="S1" s="2" t="s">
        <v>38</v>
      </c>
      <c r="T1" s="1"/>
      <c r="U1" s="25"/>
      <c r="V1" s="2"/>
      <c r="W1" s="2"/>
      <c r="X1" s="1"/>
      <c r="Y1" s="1"/>
      <c r="Z1" s="1"/>
      <c r="AA1" s="1"/>
      <c r="AB1" s="1"/>
      <c r="AC1" s="3" t="s">
        <v>36</v>
      </c>
      <c r="AD1" s="3"/>
      <c r="AE1" s="181" t="s">
        <v>125</v>
      </c>
      <c r="AF1" s="3"/>
      <c r="AG1" s="26" t="str">
        <f>$D$1</f>
        <v>平成18年度</v>
      </c>
      <c r="AH1" s="2" t="s">
        <v>38</v>
      </c>
      <c r="AJ1" s="1"/>
      <c r="AK1" s="25"/>
      <c r="AL1" s="2"/>
      <c r="AM1" s="2"/>
      <c r="AN1" s="1"/>
      <c r="AO1" s="3" t="s">
        <v>36</v>
      </c>
      <c r="AP1" s="3"/>
      <c r="AQ1" s="181" t="s">
        <v>125</v>
      </c>
      <c r="AS1" s="26" t="str">
        <f>$D$1</f>
        <v>平成18年度</v>
      </c>
      <c r="AT1" s="2" t="s">
        <v>39</v>
      </c>
      <c r="AU1" s="25"/>
      <c r="AV1" s="2"/>
      <c r="AW1" s="27"/>
      <c r="AX1" s="7"/>
      <c r="AY1" s="7"/>
      <c r="AZ1" s="7"/>
      <c r="BA1" s="7"/>
      <c r="BB1" s="7"/>
      <c r="BC1" s="3" t="s">
        <v>37</v>
      </c>
      <c r="BE1" s="181" t="s">
        <v>125</v>
      </c>
      <c r="BF1" s="3"/>
      <c r="BG1" s="26" t="str">
        <f>$D$1</f>
        <v>平成18年度</v>
      </c>
      <c r="BH1" s="2" t="s">
        <v>39</v>
      </c>
      <c r="BI1" s="1"/>
      <c r="BJ1" s="25"/>
      <c r="BK1" s="2"/>
      <c r="BL1" s="27"/>
      <c r="BM1" s="7"/>
      <c r="BN1" s="7"/>
      <c r="BO1" s="7"/>
      <c r="BP1" s="7"/>
      <c r="BQ1" s="7"/>
      <c r="BR1" s="3" t="s">
        <v>37</v>
      </c>
      <c r="BT1" s="181" t="s">
        <v>125</v>
      </c>
      <c r="BU1" s="3"/>
      <c r="BV1" s="26" t="str">
        <f>$D$1</f>
        <v>平成18年度</v>
      </c>
      <c r="BW1" s="2" t="s">
        <v>39</v>
      </c>
      <c r="BY1" s="1"/>
      <c r="BZ1" s="25"/>
      <c r="CA1" s="2"/>
      <c r="CB1" s="3" t="s">
        <v>37</v>
      </c>
    </row>
    <row r="2" spans="2:81" ht="18" customHeight="1">
      <c r="B2" s="50"/>
      <c r="C2" s="61" t="s">
        <v>72</v>
      </c>
      <c r="D2" s="57"/>
      <c r="E2" s="57"/>
      <c r="F2" s="57"/>
      <c r="G2" s="58"/>
      <c r="H2" s="57" t="s">
        <v>73</v>
      </c>
      <c r="I2" s="57"/>
      <c r="J2" s="57"/>
      <c r="K2" s="57"/>
      <c r="L2" s="57"/>
      <c r="M2" s="62"/>
      <c r="N2" s="63"/>
      <c r="O2" s="1"/>
      <c r="P2" s="50"/>
      <c r="Q2" s="57"/>
      <c r="R2" s="57"/>
      <c r="S2" s="57"/>
      <c r="T2" s="57"/>
      <c r="U2" s="57"/>
      <c r="V2" s="57"/>
      <c r="W2" s="56"/>
      <c r="X2" s="56"/>
      <c r="Y2" s="58"/>
      <c r="Z2" s="164" t="s">
        <v>117</v>
      </c>
      <c r="AA2" s="57"/>
      <c r="AB2" s="57"/>
      <c r="AC2" s="58"/>
      <c r="AD2" s="23"/>
      <c r="AE2" s="50"/>
      <c r="AF2" s="57"/>
      <c r="AG2" s="57"/>
      <c r="AH2" s="57"/>
      <c r="AI2" s="57"/>
      <c r="AJ2" s="57"/>
      <c r="AK2" s="57"/>
      <c r="AL2" s="57"/>
      <c r="AM2" s="81" t="s">
        <v>34</v>
      </c>
      <c r="AN2" s="81" t="s">
        <v>74</v>
      </c>
      <c r="AO2" s="81" t="s">
        <v>35</v>
      </c>
      <c r="AP2" s="28"/>
      <c r="AQ2" s="50"/>
      <c r="AR2" s="77" t="s">
        <v>72</v>
      </c>
      <c r="AS2" s="57"/>
      <c r="AT2" s="57"/>
      <c r="AU2" s="57"/>
      <c r="AV2" s="58"/>
      <c r="AW2" s="57" t="s">
        <v>73</v>
      </c>
      <c r="AX2" s="57"/>
      <c r="AY2" s="57"/>
      <c r="AZ2" s="57"/>
      <c r="BA2" s="57"/>
      <c r="BB2" s="62"/>
      <c r="BC2" s="63"/>
      <c r="BE2" s="50"/>
      <c r="BF2" s="57"/>
      <c r="BG2" s="57"/>
      <c r="BH2" s="57"/>
      <c r="BI2" s="57"/>
      <c r="BJ2" s="57"/>
      <c r="BK2" s="57"/>
      <c r="BL2" s="56"/>
      <c r="BM2" s="56"/>
      <c r="BN2" s="58"/>
      <c r="BO2" s="164" t="s">
        <v>117</v>
      </c>
      <c r="BP2" s="57"/>
      <c r="BQ2" s="57"/>
      <c r="BR2" s="58"/>
      <c r="BT2" s="50"/>
      <c r="BU2" s="57"/>
      <c r="BV2" s="57"/>
      <c r="BW2" s="57"/>
      <c r="BX2" s="57"/>
      <c r="BY2" s="57"/>
      <c r="BZ2" s="57"/>
      <c r="CA2" s="57"/>
      <c r="CB2" s="80" t="s">
        <v>34</v>
      </c>
      <c r="CC2" s="28"/>
    </row>
    <row r="3" spans="2:81" ht="15.75" customHeight="1">
      <c r="B3" s="60"/>
      <c r="C3" s="64"/>
      <c r="D3" s="50" t="s">
        <v>75</v>
      </c>
      <c r="E3" s="65" t="s">
        <v>76</v>
      </c>
      <c r="F3" s="57"/>
      <c r="G3" s="58"/>
      <c r="H3" s="66"/>
      <c r="I3" s="66"/>
      <c r="J3" s="66"/>
      <c r="K3" s="65" t="s">
        <v>77</v>
      </c>
      <c r="L3" s="57"/>
      <c r="M3" s="58"/>
      <c r="N3" s="50" t="s">
        <v>78</v>
      </c>
      <c r="O3" s="1"/>
      <c r="P3" s="60"/>
      <c r="Q3" s="57"/>
      <c r="R3" s="57"/>
      <c r="S3" s="57"/>
      <c r="T3" s="57"/>
      <c r="U3" s="57"/>
      <c r="V3" s="58"/>
      <c r="W3" s="65" t="s">
        <v>40</v>
      </c>
      <c r="X3" s="57"/>
      <c r="Y3" s="58"/>
      <c r="Z3" s="66"/>
      <c r="AA3" s="65" t="s">
        <v>46</v>
      </c>
      <c r="AB3" s="57"/>
      <c r="AC3" s="58"/>
      <c r="AD3" s="23"/>
      <c r="AE3" s="60"/>
      <c r="AF3" s="57" t="s">
        <v>47</v>
      </c>
      <c r="AG3" s="57"/>
      <c r="AH3" s="58"/>
      <c r="AI3" s="65" t="s">
        <v>79</v>
      </c>
      <c r="AJ3" s="57"/>
      <c r="AK3" s="57"/>
      <c r="AL3" s="57"/>
      <c r="AM3" s="60"/>
      <c r="AN3" s="60" t="s">
        <v>52</v>
      </c>
      <c r="AO3" s="83" t="s">
        <v>34</v>
      </c>
      <c r="AP3" s="28"/>
      <c r="AQ3" s="60"/>
      <c r="AR3" s="66"/>
      <c r="AS3" s="84" t="s">
        <v>62</v>
      </c>
      <c r="AT3" s="65" t="s">
        <v>63</v>
      </c>
      <c r="AU3" s="57"/>
      <c r="AV3" s="58"/>
      <c r="AW3" s="66"/>
      <c r="AX3" s="66"/>
      <c r="AY3" s="66"/>
      <c r="AZ3" s="65" t="s">
        <v>64</v>
      </c>
      <c r="BA3" s="57"/>
      <c r="BB3" s="58"/>
      <c r="BC3" s="50" t="s">
        <v>65</v>
      </c>
      <c r="BE3" s="60"/>
      <c r="BF3" s="57"/>
      <c r="BG3" s="57"/>
      <c r="BH3" s="57"/>
      <c r="BI3" s="57"/>
      <c r="BJ3" s="57"/>
      <c r="BK3" s="58"/>
      <c r="BL3" s="65" t="s">
        <v>40</v>
      </c>
      <c r="BM3" s="57"/>
      <c r="BN3" s="58"/>
      <c r="BO3" s="66"/>
      <c r="BP3" s="65" t="s">
        <v>46</v>
      </c>
      <c r="BQ3" s="57"/>
      <c r="BR3" s="58"/>
      <c r="BT3" s="60"/>
      <c r="BU3" s="57" t="s">
        <v>47</v>
      </c>
      <c r="BV3" s="57"/>
      <c r="BW3" s="58"/>
      <c r="BX3" s="65" t="s">
        <v>66</v>
      </c>
      <c r="BY3" s="57"/>
      <c r="BZ3" s="57"/>
      <c r="CA3" s="57"/>
      <c r="CB3" s="60"/>
      <c r="CC3" s="28"/>
    </row>
    <row r="4" spans="2:81" ht="11.25" customHeight="1">
      <c r="B4" s="60"/>
      <c r="C4" s="67"/>
      <c r="D4" s="68"/>
      <c r="E4" s="67"/>
      <c r="F4" s="196" t="s">
        <v>126</v>
      </c>
      <c r="G4" s="196" t="s">
        <v>127</v>
      </c>
      <c r="H4" s="69"/>
      <c r="I4" s="71"/>
      <c r="J4" s="72"/>
      <c r="K4" s="67"/>
      <c r="L4" s="71"/>
      <c r="M4" s="72"/>
      <c r="N4" s="68"/>
      <c r="O4" s="29"/>
      <c r="P4" s="60"/>
      <c r="Q4" s="56" t="s">
        <v>41</v>
      </c>
      <c r="R4" s="77"/>
      <c r="S4" s="78"/>
      <c r="T4" s="79" t="s">
        <v>42</v>
      </c>
      <c r="U4" s="163" t="s">
        <v>115</v>
      </c>
      <c r="V4" s="80" t="s">
        <v>43</v>
      </c>
      <c r="W4" s="67"/>
      <c r="X4" s="71"/>
      <c r="Y4" s="72"/>
      <c r="Z4" s="69"/>
      <c r="AA4" s="67"/>
      <c r="AB4" s="81" t="s">
        <v>48</v>
      </c>
      <c r="AC4" s="81" t="s">
        <v>49</v>
      </c>
      <c r="AD4" s="182"/>
      <c r="AE4" s="60"/>
      <c r="AF4" s="69"/>
      <c r="AG4" s="81" t="s">
        <v>48</v>
      </c>
      <c r="AH4" s="81" t="s">
        <v>49</v>
      </c>
      <c r="AI4" s="67"/>
      <c r="AJ4" s="80" t="s">
        <v>50</v>
      </c>
      <c r="AK4" s="84" t="s">
        <v>67</v>
      </c>
      <c r="AL4" s="81" t="s">
        <v>51</v>
      </c>
      <c r="AM4" s="68"/>
      <c r="AN4" s="68"/>
      <c r="AO4" s="68"/>
      <c r="AP4" s="28"/>
      <c r="AQ4" s="60"/>
      <c r="AR4" s="69"/>
      <c r="AS4" s="68"/>
      <c r="AT4" s="67"/>
      <c r="AU4" s="69"/>
      <c r="AV4" s="70"/>
      <c r="AW4" s="69"/>
      <c r="AX4" s="71"/>
      <c r="AY4" s="72"/>
      <c r="AZ4" s="67"/>
      <c r="BA4" s="71"/>
      <c r="BB4" s="72"/>
      <c r="BC4" s="68"/>
      <c r="BE4" s="60"/>
      <c r="BF4" s="89" t="s">
        <v>41</v>
      </c>
      <c r="BG4" s="77"/>
      <c r="BH4" s="78"/>
      <c r="BI4" s="79" t="s">
        <v>42</v>
      </c>
      <c r="BJ4" s="163" t="s">
        <v>115</v>
      </c>
      <c r="BK4" s="80" t="s">
        <v>43</v>
      </c>
      <c r="BL4" s="67"/>
      <c r="BM4" s="71"/>
      <c r="BN4" s="72"/>
      <c r="BO4" s="69"/>
      <c r="BP4" s="67"/>
      <c r="BQ4" s="81" t="s">
        <v>48</v>
      </c>
      <c r="BR4" s="81" t="s">
        <v>49</v>
      </c>
      <c r="BT4" s="60"/>
      <c r="BU4" s="69"/>
      <c r="BV4" s="81" t="s">
        <v>48</v>
      </c>
      <c r="BW4" s="81" t="s">
        <v>49</v>
      </c>
      <c r="BX4" s="67"/>
      <c r="BY4" s="80" t="s">
        <v>50</v>
      </c>
      <c r="BZ4" s="84" t="s">
        <v>67</v>
      </c>
      <c r="CA4" s="81" t="s">
        <v>51</v>
      </c>
      <c r="CB4" s="68"/>
      <c r="CC4" s="28"/>
    </row>
    <row r="5" spans="2:81" ht="12.75" customHeight="1">
      <c r="B5" s="51"/>
      <c r="C5" s="73"/>
      <c r="D5" s="51"/>
      <c r="E5" s="74"/>
      <c r="F5" s="197"/>
      <c r="G5" s="197"/>
      <c r="H5" s="59"/>
      <c r="I5" s="76" t="s">
        <v>44</v>
      </c>
      <c r="J5" s="76" t="s">
        <v>45</v>
      </c>
      <c r="K5" s="74"/>
      <c r="L5" s="76" t="s">
        <v>44</v>
      </c>
      <c r="M5" s="76" t="s">
        <v>45</v>
      </c>
      <c r="N5" s="51"/>
      <c r="O5" s="4"/>
      <c r="P5" s="51"/>
      <c r="Q5" s="59"/>
      <c r="R5" s="76" t="s">
        <v>44</v>
      </c>
      <c r="S5" s="76" t="s">
        <v>45</v>
      </c>
      <c r="T5" s="51"/>
      <c r="U5" s="82" t="s">
        <v>116</v>
      </c>
      <c r="V5" s="51"/>
      <c r="W5" s="74"/>
      <c r="X5" s="76" t="s">
        <v>44</v>
      </c>
      <c r="Y5" s="76" t="s">
        <v>45</v>
      </c>
      <c r="Z5" s="59"/>
      <c r="AA5" s="74"/>
      <c r="AB5" s="51" t="s">
        <v>70</v>
      </c>
      <c r="AC5" s="51"/>
      <c r="AD5" s="182"/>
      <c r="AE5" s="51"/>
      <c r="AF5" s="59"/>
      <c r="AG5" s="51" t="s">
        <v>70</v>
      </c>
      <c r="AH5" s="51"/>
      <c r="AI5" s="74"/>
      <c r="AJ5" s="51"/>
      <c r="AK5" s="85" t="s">
        <v>71</v>
      </c>
      <c r="AL5" s="51"/>
      <c r="AM5" s="51"/>
      <c r="AN5" s="51"/>
      <c r="AO5" s="51"/>
      <c r="AP5" s="28"/>
      <c r="AQ5" s="51"/>
      <c r="AR5" s="90"/>
      <c r="AS5" s="51"/>
      <c r="AT5" s="74"/>
      <c r="AU5" s="75" t="s">
        <v>68</v>
      </c>
      <c r="AV5" s="75" t="s">
        <v>69</v>
      </c>
      <c r="AW5" s="59"/>
      <c r="AX5" s="76" t="s">
        <v>44</v>
      </c>
      <c r="AY5" s="76" t="s">
        <v>45</v>
      </c>
      <c r="AZ5" s="74"/>
      <c r="BA5" s="76" t="s">
        <v>44</v>
      </c>
      <c r="BB5" s="76" t="s">
        <v>45</v>
      </c>
      <c r="BC5" s="51"/>
      <c r="BE5" s="51"/>
      <c r="BF5" s="74"/>
      <c r="BG5" s="76" t="s">
        <v>44</v>
      </c>
      <c r="BH5" s="76" t="s">
        <v>45</v>
      </c>
      <c r="BI5" s="51"/>
      <c r="BJ5" s="82" t="s">
        <v>116</v>
      </c>
      <c r="BK5" s="51"/>
      <c r="BL5" s="74"/>
      <c r="BM5" s="76" t="s">
        <v>44</v>
      </c>
      <c r="BN5" s="76" t="s">
        <v>45</v>
      </c>
      <c r="BO5" s="59"/>
      <c r="BP5" s="74"/>
      <c r="BQ5" s="51" t="s">
        <v>70</v>
      </c>
      <c r="BR5" s="51"/>
      <c r="BT5" s="51"/>
      <c r="BU5" s="59"/>
      <c r="BV5" s="51" t="s">
        <v>70</v>
      </c>
      <c r="BW5" s="51"/>
      <c r="BX5" s="74"/>
      <c r="BY5" s="51"/>
      <c r="BZ5" s="85" t="s">
        <v>71</v>
      </c>
      <c r="CA5" s="51"/>
      <c r="CB5" s="51"/>
      <c r="CC5" s="28"/>
    </row>
    <row r="6" spans="2:81" ht="12">
      <c r="B6" s="50" t="s">
        <v>0</v>
      </c>
      <c r="C6" s="1">
        <v>1230190155</v>
      </c>
      <c r="D6" s="1">
        <v>1049154038</v>
      </c>
      <c r="E6" s="1">
        <v>181036117</v>
      </c>
      <c r="F6" s="1">
        <v>157590702</v>
      </c>
      <c r="G6" s="1">
        <v>23445415</v>
      </c>
      <c r="H6" s="1">
        <v>162618277</v>
      </c>
      <c r="I6" s="1">
        <v>223976758</v>
      </c>
      <c r="J6" s="1">
        <v>61358481</v>
      </c>
      <c r="K6" s="1">
        <v>36682220</v>
      </c>
      <c r="L6" s="1">
        <v>93390232</v>
      </c>
      <c r="M6" s="1">
        <v>56708012</v>
      </c>
      <c r="N6" s="21">
        <v>123740837</v>
      </c>
      <c r="O6" s="1"/>
      <c r="P6" s="50" t="s">
        <v>0</v>
      </c>
      <c r="Q6" s="1">
        <v>34751267</v>
      </c>
      <c r="R6" s="1">
        <v>38904614</v>
      </c>
      <c r="S6" s="1">
        <v>4153347</v>
      </c>
      <c r="T6" s="1">
        <v>30834862</v>
      </c>
      <c r="U6" s="1">
        <v>55125627</v>
      </c>
      <c r="V6" s="1">
        <v>3029081</v>
      </c>
      <c r="W6" s="1">
        <v>2195220</v>
      </c>
      <c r="X6" s="1">
        <v>2692342</v>
      </c>
      <c r="Y6" s="1">
        <v>497122</v>
      </c>
      <c r="Z6" s="1">
        <v>436298400</v>
      </c>
      <c r="AA6" s="1">
        <v>214228103</v>
      </c>
      <c r="AB6" s="1">
        <v>182274075</v>
      </c>
      <c r="AC6" s="21">
        <v>31954028</v>
      </c>
      <c r="AD6" s="23">
        <v>0</v>
      </c>
      <c r="AE6" s="50" t="s">
        <v>0</v>
      </c>
      <c r="AF6" s="1">
        <v>32105901</v>
      </c>
      <c r="AG6" s="22">
        <v>10731023</v>
      </c>
      <c r="AH6" s="1">
        <v>21374878</v>
      </c>
      <c r="AI6" s="1">
        <v>189964396</v>
      </c>
      <c r="AJ6" s="1">
        <v>-30790</v>
      </c>
      <c r="AK6" s="1">
        <v>86523290</v>
      </c>
      <c r="AL6" s="1">
        <v>103471896</v>
      </c>
      <c r="AM6" s="22">
        <v>1829106832</v>
      </c>
      <c r="AN6" s="22">
        <v>671331</v>
      </c>
      <c r="AO6" s="21">
        <v>2724.5976008854054</v>
      </c>
      <c r="AQ6" s="50" t="s">
        <v>0</v>
      </c>
      <c r="AR6" s="7">
        <f>C6/$AM6*100</f>
        <v>67.256331531760409</v>
      </c>
      <c r="AS6" s="7">
        <f t="shared" ref="AS6:AS54" si="0">D6/$AM6*100</f>
        <v>57.358816863245963</v>
      </c>
      <c r="AT6" s="7">
        <f t="shared" ref="AT6:AT54" si="1">E6/$AM6*100</f>
        <v>9.8975146685144519</v>
      </c>
      <c r="AU6" s="7">
        <f t="shared" ref="AU6:AU54" si="2">F6/$AM6*100</f>
        <v>8.6157188439171506</v>
      </c>
      <c r="AV6" s="7">
        <f t="shared" ref="AV6:AV54" si="3">G6/$AM6*100</f>
        <v>1.2817958245973027</v>
      </c>
      <c r="AW6" s="7">
        <f t="shared" ref="AW6:AW54" si="4">H6/$AM6*100</f>
        <v>8.8905838715931278</v>
      </c>
      <c r="AX6" s="7">
        <f t="shared" ref="AX6:AX54" si="5">I6/$AM6*100</f>
        <v>12.245143590388164</v>
      </c>
      <c r="AY6" s="7">
        <f t="shared" ref="AY6:AY54" si="6">J6/$AM6*100</f>
        <v>3.3545597187950369</v>
      </c>
      <c r="AZ6" s="7">
        <f t="shared" ref="AZ6:AZ54" si="7">K6/$AM6*100</f>
        <v>2.0054717066411354</v>
      </c>
      <c r="BA6" s="7">
        <f t="shared" ref="BA6:BA54" si="8">L6/$AM6*100</f>
        <v>5.1057833455186614</v>
      </c>
      <c r="BB6" s="91">
        <f t="shared" ref="BB6:BB54" si="9">M6/$AM6*100</f>
        <v>3.1003116388775265</v>
      </c>
      <c r="BC6" s="30">
        <f t="shared" ref="BC6:BC54" si="10">N6/$AM6*100</f>
        <v>6.765096211723078</v>
      </c>
      <c r="BE6" s="50" t="s">
        <v>0</v>
      </c>
      <c r="BF6" s="31">
        <f t="shared" ref="BF6:BF54" si="11">Q6/$AM6*100</f>
        <v>1.8999036246560803</v>
      </c>
      <c r="BG6" s="31">
        <f t="shared" ref="BG6:BG54" si="12">R6/$AM6*100</f>
        <v>2.1269733030005979</v>
      </c>
      <c r="BH6" s="31">
        <f t="shared" ref="BH6:BH54" si="13">S6/$AM6*100</f>
        <v>0.2270696783445178</v>
      </c>
      <c r="BI6" s="31">
        <f t="shared" ref="BI6:BI54" si="14">T6/$AM6*100</f>
        <v>1.6857879190295431</v>
      </c>
      <c r="BJ6" s="31">
        <f t="shared" ref="BJ6:BJ54" si="15">U6/$AM6*100</f>
        <v>3.0138002896049541</v>
      </c>
      <c r="BK6" s="31">
        <f t="shared" ref="BK6:BK54" si="16">V6/$AM6*100</f>
        <v>0.16560437843250042</v>
      </c>
      <c r="BL6" s="31">
        <f t="shared" ref="BL6:BL54" si="17">W6/$AM6*100</f>
        <v>0.12001595322891452</v>
      </c>
      <c r="BM6" s="31">
        <f t="shared" ref="BM6:BM54" si="18">X6/$AM6*100</f>
        <v>0.14719435480190696</v>
      </c>
      <c r="BN6" s="31">
        <f t="shared" ref="BN6:BN54" si="19">Y6/$AM6*100</f>
        <v>2.7178401572992433E-2</v>
      </c>
      <c r="BO6" s="31">
        <f t="shared" ref="BO6:BO54" si="20">Z6/$AM6*100</f>
        <v>23.853084596646458</v>
      </c>
      <c r="BP6" s="32">
        <f t="shared" ref="BP6:BP54" si="21">AA6/$AM6*100</f>
        <v>11.712170074055029</v>
      </c>
      <c r="BQ6" s="7">
        <f t="shared" ref="BQ6:BQ54" si="22">AB6/$AM6*100</f>
        <v>9.9651956797239727</v>
      </c>
      <c r="BR6" s="30">
        <f t="shared" ref="BR6:BR54" si="23">AC6/$AM6*100</f>
        <v>1.7469743943310578</v>
      </c>
      <c r="BT6" s="50" t="s">
        <v>0</v>
      </c>
      <c r="BU6" s="7">
        <f t="shared" ref="BU6:BU54" si="24">AF6/$AM6*100</f>
        <v>1.7552775178743634</v>
      </c>
      <c r="BV6" s="7">
        <f t="shared" ref="BV6:BV54" si="25">AG6/$AM6*100</f>
        <v>0.58668104083709427</v>
      </c>
      <c r="BW6" s="7">
        <f t="shared" ref="BW6:BW54" si="26">AH6/$AM6*100</f>
        <v>1.1685964770372692</v>
      </c>
      <c r="BX6" s="7">
        <f t="shared" ref="BX6:BX54" si="27">AI6/$AM6*100</f>
        <v>10.385637004717065</v>
      </c>
      <c r="BY6" s="7">
        <f t="shared" ref="BY6:BY54" si="28">AJ6/$AM6*100</f>
        <v>-1.683335246543981E-3</v>
      </c>
      <c r="BZ6" s="7">
        <f t="shared" ref="BZ6:BZ54" si="29">AK6/$AM6*100</f>
        <v>4.7303573791473328</v>
      </c>
      <c r="CA6" s="7">
        <f t="shared" ref="CA6:CA54" si="30">AL6/$AM6*100</f>
        <v>5.6569629608162764</v>
      </c>
      <c r="CB6" s="183">
        <f t="shared" ref="CB6:CB54" si="31">AM6/$AM6*100</f>
        <v>100</v>
      </c>
      <c r="CC6" s="20"/>
    </row>
    <row r="7" spans="2:81" ht="12">
      <c r="B7" s="52" t="s">
        <v>1</v>
      </c>
      <c r="C7" s="1">
        <v>186926756</v>
      </c>
      <c r="D7" s="1">
        <v>159424038</v>
      </c>
      <c r="E7" s="1">
        <v>27502718</v>
      </c>
      <c r="F7" s="1">
        <v>23970353</v>
      </c>
      <c r="G7" s="1">
        <v>3532365</v>
      </c>
      <c r="H7" s="1">
        <v>14817513</v>
      </c>
      <c r="I7" s="1">
        <v>19463781</v>
      </c>
      <c r="J7" s="1">
        <v>4646268</v>
      </c>
      <c r="K7" s="1">
        <v>41013</v>
      </c>
      <c r="L7" s="1">
        <v>3896395</v>
      </c>
      <c r="M7" s="1">
        <v>3855382</v>
      </c>
      <c r="N7" s="6">
        <v>14475121</v>
      </c>
      <c r="O7" s="1"/>
      <c r="P7" s="52" t="s">
        <v>1</v>
      </c>
      <c r="Q7" s="1">
        <v>1989216</v>
      </c>
      <c r="R7" s="1">
        <v>2711853</v>
      </c>
      <c r="S7" s="1">
        <v>722637</v>
      </c>
      <c r="T7" s="1">
        <v>2232137</v>
      </c>
      <c r="U7" s="1">
        <v>9607529</v>
      </c>
      <c r="V7" s="1">
        <v>646239</v>
      </c>
      <c r="W7" s="1">
        <v>301379</v>
      </c>
      <c r="X7" s="1">
        <v>369628</v>
      </c>
      <c r="Y7" s="1">
        <v>68249</v>
      </c>
      <c r="Z7" s="1">
        <v>75319993</v>
      </c>
      <c r="AA7" s="1">
        <v>33147099</v>
      </c>
      <c r="AB7" s="1">
        <v>29888943</v>
      </c>
      <c r="AC7" s="6">
        <v>3258156</v>
      </c>
      <c r="AD7" s="23">
        <v>0</v>
      </c>
      <c r="AE7" s="52" t="s">
        <v>1</v>
      </c>
      <c r="AF7" s="1">
        <v>4564191</v>
      </c>
      <c r="AG7" s="1">
        <v>2922357</v>
      </c>
      <c r="AH7" s="1">
        <v>1641834</v>
      </c>
      <c r="AI7" s="1">
        <v>37608703</v>
      </c>
      <c r="AJ7" s="1">
        <v>171586</v>
      </c>
      <c r="AK7" s="1">
        <v>14049637</v>
      </c>
      <c r="AL7" s="1">
        <v>23387480</v>
      </c>
      <c r="AM7" s="1">
        <v>277064262</v>
      </c>
      <c r="AN7" s="1">
        <v>136037</v>
      </c>
      <c r="AO7" s="6">
        <v>2036.6831229738968</v>
      </c>
      <c r="AQ7" s="52" t="s">
        <v>1</v>
      </c>
      <c r="AR7" s="7">
        <f t="shared" ref="AR7:AR54" si="32">C7/$AM7*100</f>
        <v>67.466931552507475</v>
      </c>
      <c r="AS7" s="7">
        <f t="shared" si="0"/>
        <v>57.540455361940545</v>
      </c>
      <c r="AT7" s="7">
        <f t="shared" si="1"/>
        <v>9.9264761905669374</v>
      </c>
      <c r="AU7" s="7">
        <f t="shared" si="2"/>
        <v>8.6515499425905755</v>
      </c>
      <c r="AV7" s="7">
        <f t="shared" si="3"/>
        <v>1.2749262479763628</v>
      </c>
      <c r="AW7" s="7">
        <f t="shared" si="4"/>
        <v>5.3480419643584343</v>
      </c>
      <c r="AX7" s="7">
        <f t="shared" si="5"/>
        <v>7.0250059894047254</v>
      </c>
      <c r="AY7" s="7">
        <f t="shared" si="6"/>
        <v>1.6769640250462907</v>
      </c>
      <c r="AZ7" s="7">
        <f t="shared" si="7"/>
        <v>1.4802703063883425E-2</v>
      </c>
      <c r="BA7" s="7">
        <f t="shared" si="8"/>
        <v>1.4063145394045804</v>
      </c>
      <c r="BB7" s="7">
        <f t="shared" si="9"/>
        <v>1.3915118363406971</v>
      </c>
      <c r="BC7" s="8">
        <f t="shared" si="10"/>
        <v>5.2244634134733694</v>
      </c>
      <c r="BE7" s="52" t="s">
        <v>1</v>
      </c>
      <c r="BF7" s="31">
        <f t="shared" si="11"/>
        <v>0.71796195786521178</v>
      </c>
      <c r="BG7" s="31">
        <f t="shared" si="12"/>
        <v>0.97878123307003762</v>
      </c>
      <c r="BH7" s="31">
        <f t="shared" si="13"/>
        <v>0.26081927520482595</v>
      </c>
      <c r="BI7" s="31">
        <f t="shared" si="14"/>
        <v>0.8056387294006182</v>
      </c>
      <c r="BJ7" s="31">
        <f t="shared" si="15"/>
        <v>3.4676175594238137</v>
      </c>
      <c r="BK7" s="31">
        <f t="shared" si="16"/>
        <v>0.23324516678372614</v>
      </c>
      <c r="BL7" s="31">
        <f t="shared" si="17"/>
        <v>0.10877584782118163</v>
      </c>
      <c r="BM7" s="31">
        <f t="shared" si="18"/>
        <v>0.1334087613219492</v>
      </c>
      <c r="BN7" s="31">
        <f t="shared" si="19"/>
        <v>2.4632913500767559E-2</v>
      </c>
      <c r="BO7" s="31">
        <f t="shared" si="20"/>
        <v>27.185026483134084</v>
      </c>
      <c r="BP7" s="31">
        <f t="shared" si="21"/>
        <v>11.963686244023778</v>
      </c>
      <c r="BQ7" s="7">
        <f t="shared" si="22"/>
        <v>10.787729454620171</v>
      </c>
      <c r="BR7" s="8">
        <f t="shared" si="23"/>
        <v>1.1759567894036078</v>
      </c>
      <c r="BT7" s="52" t="s">
        <v>1</v>
      </c>
      <c r="BU7" s="7">
        <f t="shared" si="24"/>
        <v>1.6473402116365337</v>
      </c>
      <c r="BV7" s="7">
        <f t="shared" si="25"/>
        <v>1.0547578308746295</v>
      </c>
      <c r="BW7" s="7">
        <f t="shared" si="26"/>
        <v>0.59258238076190417</v>
      </c>
      <c r="BX7" s="7">
        <f t="shared" si="27"/>
        <v>13.574000027473771</v>
      </c>
      <c r="BY7" s="7">
        <f t="shared" si="28"/>
        <v>6.1930037010691767E-2</v>
      </c>
      <c r="BZ7" s="7">
        <f t="shared" si="29"/>
        <v>5.0708947081742357</v>
      </c>
      <c r="CA7" s="7">
        <f t="shared" si="30"/>
        <v>8.4411752822888424</v>
      </c>
      <c r="CB7" s="184">
        <f t="shared" si="31"/>
        <v>100</v>
      </c>
      <c r="CC7" s="20"/>
    </row>
    <row r="8" spans="2:81" ht="12">
      <c r="B8" s="52" t="s">
        <v>2</v>
      </c>
      <c r="C8" s="1">
        <v>52856252</v>
      </c>
      <c r="D8" s="1">
        <v>45095512</v>
      </c>
      <c r="E8" s="1">
        <v>7760740</v>
      </c>
      <c r="F8" s="1">
        <v>6761775</v>
      </c>
      <c r="G8" s="1">
        <v>998965</v>
      </c>
      <c r="H8" s="1">
        <v>4682098</v>
      </c>
      <c r="I8" s="1">
        <v>6298399</v>
      </c>
      <c r="J8" s="1">
        <v>1616301</v>
      </c>
      <c r="K8" s="1">
        <v>317880</v>
      </c>
      <c r="L8" s="1">
        <v>1699111</v>
      </c>
      <c r="M8" s="1">
        <v>1381231</v>
      </c>
      <c r="N8" s="6">
        <v>4285865</v>
      </c>
      <c r="O8" s="1"/>
      <c r="P8" s="52" t="s">
        <v>2</v>
      </c>
      <c r="Q8" s="1">
        <v>692909</v>
      </c>
      <c r="R8" s="1">
        <v>910236</v>
      </c>
      <c r="S8" s="1">
        <v>217327</v>
      </c>
      <c r="T8" s="1">
        <v>660781</v>
      </c>
      <c r="U8" s="1">
        <v>2864234</v>
      </c>
      <c r="V8" s="1">
        <v>67941</v>
      </c>
      <c r="W8" s="1">
        <v>78353</v>
      </c>
      <c r="X8" s="1">
        <v>96096</v>
      </c>
      <c r="Y8" s="1">
        <v>17743</v>
      </c>
      <c r="Z8" s="1">
        <v>22064172</v>
      </c>
      <c r="AA8" s="1">
        <v>10025612</v>
      </c>
      <c r="AB8" s="1">
        <v>8857397</v>
      </c>
      <c r="AC8" s="6">
        <v>1168215</v>
      </c>
      <c r="AD8" s="23">
        <v>0</v>
      </c>
      <c r="AE8" s="52" t="s">
        <v>2</v>
      </c>
      <c r="AF8" s="1">
        <v>2256446</v>
      </c>
      <c r="AG8" s="1">
        <v>1882075</v>
      </c>
      <c r="AH8" s="1">
        <v>374371</v>
      </c>
      <c r="AI8" s="1">
        <v>9782114</v>
      </c>
      <c r="AJ8" s="1">
        <v>17339</v>
      </c>
      <c r="AK8" s="1">
        <v>4286073</v>
      </c>
      <c r="AL8" s="1">
        <v>5478702</v>
      </c>
      <c r="AM8" s="1">
        <v>79602522</v>
      </c>
      <c r="AN8" s="1">
        <v>37204</v>
      </c>
      <c r="AO8" s="6">
        <v>2139.6226749811849</v>
      </c>
      <c r="AQ8" s="52" t="s">
        <v>2</v>
      </c>
      <c r="AR8" s="7">
        <f t="shared" si="32"/>
        <v>66.400222847210799</v>
      </c>
      <c r="AS8" s="7">
        <f t="shared" si="0"/>
        <v>56.650858373557568</v>
      </c>
      <c r="AT8" s="7">
        <f t="shared" si="1"/>
        <v>9.7493644736532339</v>
      </c>
      <c r="AU8" s="7">
        <f t="shared" si="2"/>
        <v>8.4944230787059727</v>
      </c>
      <c r="AV8" s="7">
        <f t="shared" si="3"/>
        <v>1.2549413949472605</v>
      </c>
      <c r="AW8" s="7">
        <f t="shared" si="4"/>
        <v>5.8818463063268274</v>
      </c>
      <c r="AX8" s="7">
        <f t="shared" si="5"/>
        <v>7.9123108687435817</v>
      </c>
      <c r="AY8" s="7">
        <f t="shared" si="6"/>
        <v>2.0304645624167539</v>
      </c>
      <c r="AZ8" s="7">
        <f t="shared" si="7"/>
        <v>0.39933408140008431</v>
      </c>
      <c r="BA8" s="7">
        <f t="shared" si="8"/>
        <v>2.134493929727503</v>
      </c>
      <c r="BB8" s="7">
        <f t="shared" si="9"/>
        <v>1.7351598483274187</v>
      </c>
      <c r="BC8" s="8">
        <f t="shared" si="10"/>
        <v>5.3840819264495163</v>
      </c>
      <c r="BE8" s="52" t="s">
        <v>2</v>
      </c>
      <c r="BF8" s="31">
        <f t="shared" si="11"/>
        <v>0.87046111428479622</v>
      </c>
      <c r="BG8" s="31">
        <f t="shared" si="12"/>
        <v>1.1434763335764664</v>
      </c>
      <c r="BH8" s="31">
        <f t="shared" si="13"/>
        <v>0.27301521929167016</v>
      </c>
      <c r="BI8" s="31">
        <f t="shared" si="14"/>
        <v>0.83010058399908482</v>
      </c>
      <c r="BJ8" s="31">
        <f t="shared" si="15"/>
        <v>3.5981699172797565</v>
      </c>
      <c r="BK8" s="31">
        <f t="shared" si="16"/>
        <v>8.5350310885878716E-2</v>
      </c>
      <c r="BL8" s="31">
        <f t="shared" si="17"/>
        <v>9.8430298477226633E-2</v>
      </c>
      <c r="BM8" s="31">
        <f t="shared" si="18"/>
        <v>0.12071979327489146</v>
      </c>
      <c r="BN8" s="31">
        <f t="shared" si="19"/>
        <v>2.2289494797664827E-2</v>
      </c>
      <c r="BO8" s="31">
        <f t="shared" si="20"/>
        <v>27.71793084646238</v>
      </c>
      <c r="BP8" s="31">
        <f t="shared" si="21"/>
        <v>12.59459091007192</v>
      </c>
      <c r="BQ8" s="7">
        <f t="shared" si="22"/>
        <v>11.12703062347698</v>
      </c>
      <c r="BR8" s="8">
        <f t="shared" si="23"/>
        <v>1.4675602865949398</v>
      </c>
      <c r="BT8" s="52" t="s">
        <v>2</v>
      </c>
      <c r="BU8" s="7">
        <f t="shared" si="24"/>
        <v>2.8346413446548842</v>
      </c>
      <c r="BV8" s="7">
        <f t="shared" si="25"/>
        <v>2.3643409187462678</v>
      </c>
      <c r="BW8" s="7">
        <f t="shared" si="26"/>
        <v>0.47030042590861632</v>
      </c>
      <c r="BX8" s="7">
        <f t="shared" si="27"/>
        <v>12.288698591735574</v>
      </c>
      <c r="BY8" s="7">
        <f t="shared" si="28"/>
        <v>2.1781973189241417E-2</v>
      </c>
      <c r="BZ8" s="7">
        <f t="shared" si="29"/>
        <v>5.3843432247033576</v>
      </c>
      <c r="CA8" s="7">
        <f t="shared" si="30"/>
        <v>6.8825733938429741</v>
      </c>
      <c r="CB8" s="184">
        <f t="shared" si="31"/>
        <v>100</v>
      </c>
      <c r="CC8" s="20"/>
    </row>
    <row r="9" spans="2:81" ht="12">
      <c r="B9" s="52" t="s">
        <v>3</v>
      </c>
      <c r="C9" s="1">
        <v>78235238</v>
      </c>
      <c r="D9" s="1">
        <v>66719003</v>
      </c>
      <c r="E9" s="1">
        <v>11516235</v>
      </c>
      <c r="F9" s="1">
        <v>10037699</v>
      </c>
      <c r="G9" s="1">
        <v>1478536</v>
      </c>
      <c r="H9" s="1">
        <v>5227713</v>
      </c>
      <c r="I9" s="1">
        <v>6270991</v>
      </c>
      <c r="J9" s="1">
        <v>1043278</v>
      </c>
      <c r="K9" s="1">
        <v>-202035</v>
      </c>
      <c r="L9" s="1">
        <v>504730</v>
      </c>
      <c r="M9" s="1">
        <v>706765</v>
      </c>
      <c r="N9" s="6">
        <v>5325156</v>
      </c>
      <c r="O9" s="1"/>
      <c r="P9" s="52" t="s">
        <v>3</v>
      </c>
      <c r="Q9" s="1">
        <v>1013179</v>
      </c>
      <c r="R9" s="1">
        <v>1326006</v>
      </c>
      <c r="S9" s="1">
        <v>312827</v>
      </c>
      <c r="T9" s="1">
        <v>627916</v>
      </c>
      <c r="U9" s="1">
        <v>3663283</v>
      </c>
      <c r="V9" s="1">
        <v>20778</v>
      </c>
      <c r="W9" s="1">
        <v>104592</v>
      </c>
      <c r="X9" s="1">
        <v>128278</v>
      </c>
      <c r="Y9" s="1">
        <v>23686</v>
      </c>
      <c r="Z9" s="1">
        <v>23551688</v>
      </c>
      <c r="AA9" s="1">
        <v>9011308</v>
      </c>
      <c r="AB9" s="1">
        <v>8266707</v>
      </c>
      <c r="AC9" s="6">
        <v>744601</v>
      </c>
      <c r="AD9" s="23">
        <v>0</v>
      </c>
      <c r="AE9" s="52" t="s">
        <v>3</v>
      </c>
      <c r="AF9" s="1">
        <v>-1023856</v>
      </c>
      <c r="AG9" s="1">
        <v>-1504993</v>
      </c>
      <c r="AH9" s="1">
        <v>481137</v>
      </c>
      <c r="AI9" s="1">
        <v>15564236</v>
      </c>
      <c r="AJ9" s="1">
        <v>19208</v>
      </c>
      <c r="AK9" s="1">
        <v>5617593</v>
      </c>
      <c r="AL9" s="1">
        <v>9927435</v>
      </c>
      <c r="AM9" s="1">
        <v>107014639</v>
      </c>
      <c r="AN9" s="1">
        <v>55868</v>
      </c>
      <c r="AO9" s="6">
        <v>1915.4907818429153</v>
      </c>
      <c r="AQ9" s="52" t="s">
        <v>3</v>
      </c>
      <c r="AR9" s="7">
        <f t="shared" si="32"/>
        <v>73.107042859809113</v>
      </c>
      <c r="AS9" s="7">
        <f t="shared" si="0"/>
        <v>62.345678706630039</v>
      </c>
      <c r="AT9" s="7">
        <f t="shared" si="1"/>
        <v>10.76136415317908</v>
      </c>
      <c r="AU9" s="7">
        <f t="shared" si="2"/>
        <v>9.3797438311220205</v>
      </c>
      <c r="AV9" s="7">
        <f t="shared" si="3"/>
        <v>1.38162032205706</v>
      </c>
      <c r="AW9" s="7">
        <f t="shared" si="4"/>
        <v>4.8850447460744135</v>
      </c>
      <c r="AX9" s="7">
        <f t="shared" si="5"/>
        <v>5.8599375362094159</v>
      </c>
      <c r="AY9" s="7">
        <f t="shared" si="6"/>
        <v>0.97489279013500196</v>
      </c>
      <c r="AZ9" s="7">
        <f t="shared" si="7"/>
        <v>-0.18879192780344753</v>
      </c>
      <c r="BA9" s="7">
        <f t="shared" si="8"/>
        <v>0.47164575306374673</v>
      </c>
      <c r="BB9" s="7">
        <f t="shared" si="9"/>
        <v>0.66043768086719423</v>
      </c>
      <c r="BC9" s="8">
        <f t="shared" si="10"/>
        <v>4.9761005127532139</v>
      </c>
      <c r="BE9" s="52" t="s">
        <v>3</v>
      </c>
      <c r="BF9" s="31">
        <f t="shared" si="11"/>
        <v>0.94676673160575719</v>
      </c>
      <c r="BG9" s="31">
        <f t="shared" si="12"/>
        <v>1.2390884204169488</v>
      </c>
      <c r="BH9" s="31">
        <f t="shared" si="13"/>
        <v>0.29232168881119153</v>
      </c>
      <c r="BI9" s="31">
        <f t="shared" si="14"/>
        <v>0.58675710712811924</v>
      </c>
      <c r="BJ9" s="31">
        <f t="shared" si="15"/>
        <v>3.4231606387982119</v>
      </c>
      <c r="BK9" s="31">
        <f t="shared" si="16"/>
        <v>1.9416035221125214E-2</v>
      </c>
      <c r="BL9" s="31">
        <f t="shared" si="17"/>
        <v>9.7736161124647628E-2</v>
      </c>
      <c r="BM9" s="31">
        <f t="shared" si="18"/>
        <v>0.11986958158126385</v>
      </c>
      <c r="BN9" s="31">
        <f t="shared" si="19"/>
        <v>2.2133420456616218E-2</v>
      </c>
      <c r="BO9" s="31">
        <f t="shared" si="20"/>
        <v>22.00791239411647</v>
      </c>
      <c r="BP9" s="31">
        <f t="shared" si="21"/>
        <v>8.4206311250557047</v>
      </c>
      <c r="BQ9" s="7">
        <f t="shared" si="22"/>
        <v>7.7248375336761166</v>
      </c>
      <c r="BR9" s="8">
        <f t="shared" si="23"/>
        <v>0.69579359137958685</v>
      </c>
      <c r="BT9" s="52" t="s">
        <v>3</v>
      </c>
      <c r="BU9" s="7">
        <f t="shared" si="24"/>
        <v>-0.95674387127540561</v>
      </c>
      <c r="BV9" s="7">
        <f t="shared" si="25"/>
        <v>-1.4063431078807827</v>
      </c>
      <c r="BW9" s="7">
        <f t="shared" si="26"/>
        <v>0.44959923660537698</v>
      </c>
      <c r="BX9" s="7">
        <f t="shared" si="27"/>
        <v>14.544025140336176</v>
      </c>
      <c r="BY9" s="7">
        <f t="shared" si="28"/>
        <v>1.7948946218470166E-2</v>
      </c>
      <c r="BZ9" s="7">
        <f t="shared" si="29"/>
        <v>5.24936873356177</v>
      </c>
      <c r="CA9" s="7">
        <f t="shared" si="30"/>
        <v>9.2767074605559348</v>
      </c>
      <c r="CB9" s="184">
        <f t="shared" si="31"/>
        <v>100</v>
      </c>
      <c r="CC9" s="20"/>
    </row>
    <row r="10" spans="2:81" ht="12">
      <c r="B10" s="52" t="s">
        <v>4</v>
      </c>
      <c r="C10" s="1">
        <v>39696083</v>
      </c>
      <c r="D10" s="1">
        <v>33851385</v>
      </c>
      <c r="E10" s="1">
        <v>5844698</v>
      </c>
      <c r="F10" s="1">
        <v>5077732</v>
      </c>
      <c r="G10" s="1">
        <v>766966</v>
      </c>
      <c r="H10" s="1">
        <v>2704126</v>
      </c>
      <c r="I10" s="1">
        <v>3749488</v>
      </c>
      <c r="J10" s="1">
        <v>1045362</v>
      </c>
      <c r="K10" s="1">
        <v>-59660</v>
      </c>
      <c r="L10" s="1">
        <v>798098</v>
      </c>
      <c r="M10" s="1">
        <v>857758</v>
      </c>
      <c r="N10" s="6">
        <v>2701943</v>
      </c>
      <c r="O10" s="1"/>
      <c r="P10" s="52" t="s">
        <v>4</v>
      </c>
      <c r="Q10" s="1">
        <v>482333</v>
      </c>
      <c r="R10" s="1">
        <v>655932</v>
      </c>
      <c r="S10" s="1">
        <v>173599</v>
      </c>
      <c r="T10" s="1">
        <v>198561</v>
      </c>
      <c r="U10" s="1">
        <v>2013963</v>
      </c>
      <c r="V10" s="1">
        <v>7086</v>
      </c>
      <c r="W10" s="1">
        <v>61843</v>
      </c>
      <c r="X10" s="1">
        <v>75848</v>
      </c>
      <c r="Y10" s="1">
        <v>14005</v>
      </c>
      <c r="Z10" s="1">
        <v>13534270</v>
      </c>
      <c r="AA10" s="1">
        <v>6497659</v>
      </c>
      <c r="AB10" s="1">
        <v>5842005</v>
      </c>
      <c r="AC10" s="6">
        <v>655654</v>
      </c>
      <c r="AD10" s="23">
        <v>0</v>
      </c>
      <c r="AE10" s="52" t="s">
        <v>4</v>
      </c>
      <c r="AF10" s="1">
        <v>633156</v>
      </c>
      <c r="AG10" s="1">
        <v>277220</v>
      </c>
      <c r="AH10" s="1">
        <v>355936</v>
      </c>
      <c r="AI10" s="1">
        <v>6403455</v>
      </c>
      <c r="AJ10" s="1">
        <v>21218</v>
      </c>
      <c r="AK10" s="1">
        <v>1946535</v>
      </c>
      <c r="AL10" s="1">
        <v>4435702</v>
      </c>
      <c r="AM10" s="1">
        <v>55934479</v>
      </c>
      <c r="AN10" s="1">
        <v>28696</v>
      </c>
      <c r="AO10" s="6">
        <v>1949.2082171731251</v>
      </c>
      <c r="AQ10" s="52" t="s">
        <v>4</v>
      </c>
      <c r="AR10" s="7">
        <f t="shared" si="32"/>
        <v>70.968897377233091</v>
      </c>
      <c r="AS10" s="7">
        <f t="shared" si="0"/>
        <v>60.519710928209413</v>
      </c>
      <c r="AT10" s="7">
        <f t="shared" si="1"/>
        <v>10.449186449023687</v>
      </c>
      <c r="AU10" s="7">
        <f t="shared" si="2"/>
        <v>9.0779999935281417</v>
      </c>
      <c r="AV10" s="7">
        <f t="shared" si="3"/>
        <v>1.3711864554955451</v>
      </c>
      <c r="AW10" s="7">
        <f t="shared" si="4"/>
        <v>4.8344528247058491</v>
      </c>
      <c r="AX10" s="7">
        <f t="shared" si="5"/>
        <v>6.7033573334972871</v>
      </c>
      <c r="AY10" s="7">
        <f t="shared" si="6"/>
        <v>1.8689045087914378</v>
      </c>
      <c r="AZ10" s="7">
        <f t="shared" si="7"/>
        <v>-0.1066605089858797</v>
      </c>
      <c r="BA10" s="7">
        <f t="shared" si="8"/>
        <v>1.4268444334665207</v>
      </c>
      <c r="BB10" s="7">
        <f t="shared" si="9"/>
        <v>1.5335049424524005</v>
      </c>
      <c r="BC10" s="8">
        <f t="shared" si="10"/>
        <v>4.8305500440971301</v>
      </c>
      <c r="BE10" s="52" t="s">
        <v>4</v>
      </c>
      <c r="BF10" s="31">
        <f t="shared" si="11"/>
        <v>0.86231785586131948</v>
      </c>
      <c r="BG10" s="31">
        <f t="shared" si="12"/>
        <v>1.1726791984600411</v>
      </c>
      <c r="BH10" s="31">
        <f t="shared" si="13"/>
        <v>0.31036134259872161</v>
      </c>
      <c r="BI10" s="31">
        <f t="shared" si="14"/>
        <v>0.3549885572367627</v>
      </c>
      <c r="BJ10" s="31">
        <f t="shared" si="15"/>
        <v>3.6005752373236546</v>
      </c>
      <c r="BK10" s="31">
        <f t="shared" si="16"/>
        <v>1.2668393675392955E-2</v>
      </c>
      <c r="BL10" s="31">
        <f t="shared" si="17"/>
        <v>0.11056328959459871</v>
      </c>
      <c r="BM10" s="31">
        <f t="shared" si="18"/>
        <v>0.13560151333491458</v>
      </c>
      <c r="BN10" s="31">
        <f t="shared" si="19"/>
        <v>2.5038223740315876E-2</v>
      </c>
      <c r="BO10" s="31">
        <f t="shared" si="20"/>
        <v>24.196649798061049</v>
      </c>
      <c r="BP10" s="31">
        <f t="shared" si="21"/>
        <v>11.616554075707043</v>
      </c>
      <c r="BQ10" s="7">
        <f t="shared" si="22"/>
        <v>10.444371887329101</v>
      </c>
      <c r="BR10" s="8">
        <f t="shared" si="23"/>
        <v>1.1721821883779413</v>
      </c>
      <c r="BT10" s="52" t="s">
        <v>4</v>
      </c>
      <c r="BU10" s="7">
        <f t="shared" si="24"/>
        <v>1.1319601278488711</v>
      </c>
      <c r="BV10" s="7">
        <f t="shared" si="25"/>
        <v>0.49561559338024763</v>
      </c>
      <c r="BW10" s="7">
        <f t="shared" si="26"/>
        <v>0.6363445344686236</v>
      </c>
      <c r="BX10" s="7">
        <f t="shared" si="27"/>
        <v>11.448135594505136</v>
      </c>
      <c r="BY10" s="7">
        <f t="shared" si="28"/>
        <v>3.793366878415011E-2</v>
      </c>
      <c r="BZ10" s="7">
        <f t="shared" si="29"/>
        <v>3.4800270509357927</v>
      </c>
      <c r="CA10" s="7">
        <f t="shared" si="30"/>
        <v>7.9301748747851928</v>
      </c>
      <c r="CB10" s="184">
        <f t="shared" si="31"/>
        <v>100</v>
      </c>
      <c r="CC10" s="20"/>
    </row>
    <row r="11" spans="2:81" ht="12">
      <c r="B11" s="52" t="s">
        <v>5</v>
      </c>
      <c r="C11" s="1">
        <v>104122998</v>
      </c>
      <c r="D11" s="1">
        <v>88786583</v>
      </c>
      <c r="E11" s="1">
        <v>15336415</v>
      </c>
      <c r="F11" s="1">
        <v>13366985</v>
      </c>
      <c r="G11" s="1">
        <v>1969430</v>
      </c>
      <c r="H11" s="1">
        <v>8809722</v>
      </c>
      <c r="I11" s="1">
        <v>11076594</v>
      </c>
      <c r="J11" s="1">
        <v>2266872</v>
      </c>
      <c r="K11" s="1">
        <v>-50382</v>
      </c>
      <c r="L11" s="1">
        <v>1804165</v>
      </c>
      <c r="M11" s="1">
        <v>1854547</v>
      </c>
      <c r="N11" s="6">
        <v>8660877</v>
      </c>
      <c r="O11" s="1"/>
      <c r="P11" s="52" t="s">
        <v>5</v>
      </c>
      <c r="Q11" s="1">
        <v>1087586</v>
      </c>
      <c r="R11" s="1">
        <v>1454795</v>
      </c>
      <c r="S11" s="1">
        <v>367209</v>
      </c>
      <c r="T11" s="1">
        <v>392152</v>
      </c>
      <c r="U11" s="1">
        <v>5370985</v>
      </c>
      <c r="V11" s="1">
        <v>1810154</v>
      </c>
      <c r="W11" s="1">
        <v>199227</v>
      </c>
      <c r="X11" s="1">
        <v>244343</v>
      </c>
      <c r="Y11" s="1">
        <v>45116</v>
      </c>
      <c r="Z11" s="1">
        <v>34347391</v>
      </c>
      <c r="AA11" s="1">
        <v>14689811</v>
      </c>
      <c r="AB11" s="1">
        <v>12816475</v>
      </c>
      <c r="AC11" s="6">
        <v>1873336</v>
      </c>
      <c r="AD11" s="23">
        <v>0</v>
      </c>
      <c r="AE11" s="52" t="s">
        <v>5</v>
      </c>
      <c r="AF11" s="1">
        <v>-299952</v>
      </c>
      <c r="AG11" s="1">
        <v>-934323</v>
      </c>
      <c r="AH11" s="1">
        <v>634371</v>
      </c>
      <c r="AI11" s="1">
        <v>19957532</v>
      </c>
      <c r="AJ11" s="1">
        <v>-22430</v>
      </c>
      <c r="AK11" s="1">
        <v>7131135</v>
      </c>
      <c r="AL11" s="1">
        <v>12848827</v>
      </c>
      <c r="AM11" s="1">
        <v>147280111</v>
      </c>
      <c r="AN11" s="1">
        <v>71429</v>
      </c>
      <c r="AO11" s="6">
        <v>2061.9091825449045</v>
      </c>
      <c r="AQ11" s="52" t="s">
        <v>5</v>
      </c>
      <c r="AR11" s="7">
        <f t="shared" si="32"/>
        <v>70.697256603778641</v>
      </c>
      <c r="AS11" s="7">
        <f t="shared" si="0"/>
        <v>60.284163555525836</v>
      </c>
      <c r="AT11" s="7">
        <f t="shared" si="1"/>
        <v>10.413093048252794</v>
      </c>
      <c r="AU11" s="7">
        <f t="shared" si="2"/>
        <v>9.0758928067347817</v>
      </c>
      <c r="AV11" s="7">
        <f t="shared" si="3"/>
        <v>1.3372002415180146</v>
      </c>
      <c r="AW11" s="7">
        <f t="shared" si="4"/>
        <v>5.9816101034850524</v>
      </c>
      <c r="AX11" s="7">
        <f t="shared" si="5"/>
        <v>7.5207670097424089</v>
      </c>
      <c r="AY11" s="7">
        <f t="shared" si="6"/>
        <v>1.5391569062573562</v>
      </c>
      <c r="AZ11" s="7">
        <f t="shared" si="7"/>
        <v>-3.4208284919068264E-2</v>
      </c>
      <c r="BA11" s="7">
        <f t="shared" si="8"/>
        <v>1.224988892084689</v>
      </c>
      <c r="BB11" s="7">
        <f t="shared" si="9"/>
        <v>1.2591971770037573</v>
      </c>
      <c r="BC11" s="8">
        <f t="shared" si="10"/>
        <v>5.8805475778056682</v>
      </c>
      <c r="BE11" s="52" t="s">
        <v>5</v>
      </c>
      <c r="BF11" s="31">
        <f t="shared" si="11"/>
        <v>0.73844729788396213</v>
      </c>
      <c r="BG11" s="31">
        <f t="shared" si="12"/>
        <v>0.98777424196808217</v>
      </c>
      <c r="BH11" s="31">
        <f t="shared" si="13"/>
        <v>0.24932694408412009</v>
      </c>
      <c r="BI11" s="31">
        <f t="shared" si="14"/>
        <v>0.26626269992422802</v>
      </c>
      <c r="BJ11" s="31">
        <f t="shared" si="15"/>
        <v>3.6467822868493087</v>
      </c>
      <c r="BK11" s="31">
        <f t="shared" si="16"/>
        <v>1.22905529314817</v>
      </c>
      <c r="BL11" s="31">
        <f t="shared" si="17"/>
        <v>0.13527081059845208</v>
      </c>
      <c r="BM11" s="31">
        <f t="shared" si="18"/>
        <v>0.16590359576793096</v>
      </c>
      <c r="BN11" s="31">
        <f t="shared" si="19"/>
        <v>3.0632785169478861E-2</v>
      </c>
      <c r="BO11" s="31">
        <f t="shared" si="20"/>
        <v>23.321133292736317</v>
      </c>
      <c r="BP11" s="31">
        <f t="shared" si="21"/>
        <v>9.9740629608841065</v>
      </c>
      <c r="BQ11" s="7">
        <f t="shared" si="22"/>
        <v>8.7021084605239061</v>
      </c>
      <c r="BR11" s="8">
        <f t="shared" si="23"/>
        <v>1.2719545003602013</v>
      </c>
      <c r="BT11" s="52" t="s">
        <v>5</v>
      </c>
      <c r="BU11" s="7">
        <f t="shared" si="24"/>
        <v>-0.20366090028272724</v>
      </c>
      <c r="BV11" s="7">
        <f t="shared" si="25"/>
        <v>-0.63438504605689772</v>
      </c>
      <c r="BW11" s="7">
        <f t="shared" si="26"/>
        <v>0.4307241457741704</v>
      </c>
      <c r="BX11" s="7">
        <f t="shared" si="27"/>
        <v>13.550731232134936</v>
      </c>
      <c r="BY11" s="7">
        <f t="shared" si="28"/>
        <v>-1.5229483361809798E-2</v>
      </c>
      <c r="BZ11" s="7">
        <f t="shared" si="29"/>
        <v>4.8418859488773744</v>
      </c>
      <c r="CA11" s="7">
        <f t="shared" si="30"/>
        <v>8.7240747666193705</v>
      </c>
      <c r="CB11" s="184">
        <f t="shared" si="31"/>
        <v>100</v>
      </c>
      <c r="CC11" s="20"/>
    </row>
    <row r="12" spans="2:81" ht="12">
      <c r="B12" s="52" t="s">
        <v>6</v>
      </c>
      <c r="C12" s="1">
        <v>75273485</v>
      </c>
      <c r="D12" s="1">
        <v>64188795</v>
      </c>
      <c r="E12" s="1">
        <v>11084690</v>
      </c>
      <c r="F12" s="1">
        <v>9663543</v>
      </c>
      <c r="G12" s="1">
        <v>1421147</v>
      </c>
      <c r="H12" s="1">
        <v>6897851</v>
      </c>
      <c r="I12" s="1">
        <v>8820574</v>
      </c>
      <c r="J12" s="1">
        <v>1922723</v>
      </c>
      <c r="K12" s="1">
        <v>-398969</v>
      </c>
      <c r="L12" s="1">
        <v>1198183</v>
      </c>
      <c r="M12" s="1">
        <v>1597152</v>
      </c>
      <c r="N12" s="6">
        <v>7169634</v>
      </c>
      <c r="O12" s="1"/>
      <c r="P12" s="52" t="s">
        <v>6</v>
      </c>
      <c r="Q12" s="1">
        <v>1379653</v>
      </c>
      <c r="R12" s="1">
        <v>1676422</v>
      </c>
      <c r="S12" s="1">
        <v>296769</v>
      </c>
      <c r="T12" s="1">
        <v>523158</v>
      </c>
      <c r="U12" s="1">
        <v>4228545</v>
      </c>
      <c r="V12" s="1">
        <v>1038278</v>
      </c>
      <c r="W12" s="1">
        <v>127186</v>
      </c>
      <c r="X12" s="1">
        <v>155988</v>
      </c>
      <c r="Y12" s="1">
        <v>28802</v>
      </c>
      <c r="Z12" s="1">
        <v>28108687</v>
      </c>
      <c r="AA12" s="1">
        <v>12295501</v>
      </c>
      <c r="AB12" s="1">
        <v>11181131</v>
      </c>
      <c r="AC12" s="6">
        <v>1114370</v>
      </c>
      <c r="AD12" s="23">
        <v>0</v>
      </c>
      <c r="AE12" s="52" t="s">
        <v>6</v>
      </c>
      <c r="AF12" s="1">
        <v>868979</v>
      </c>
      <c r="AG12" s="1">
        <v>315735</v>
      </c>
      <c r="AH12" s="1">
        <v>553244</v>
      </c>
      <c r="AI12" s="1">
        <v>14944207</v>
      </c>
      <c r="AJ12" s="1">
        <v>-15344</v>
      </c>
      <c r="AK12" s="1">
        <v>5676568</v>
      </c>
      <c r="AL12" s="1">
        <v>9282983</v>
      </c>
      <c r="AM12" s="1">
        <v>110280023</v>
      </c>
      <c r="AN12" s="1">
        <v>57288</v>
      </c>
      <c r="AO12" s="6">
        <v>1925.0108748778105</v>
      </c>
      <c r="AQ12" s="52" t="s">
        <v>6</v>
      </c>
      <c r="AR12" s="7">
        <f t="shared" si="32"/>
        <v>68.256682354881264</v>
      </c>
      <c r="AS12" s="7">
        <f t="shared" si="0"/>
        <v>58.205278937963222</v>
      </c>
      <c r="AT12" s="7">
        <f t="shared" si="1"/>
        <v>10.05140341691804</v>
      </c>
      <c r="AU12" s="7">
        <f t="shared" si="2"/>
        <v>8.7627321223899273</v>
      </c>
      <c r="AV12" s="7">
        <f t="shared" si="3"/>
        <v>1.2886712945281122</v>
      </c>
      <c r="AW12" s="7">
        <f t="shared" si="4"/>
        <v>6.2548508899023361</v>
      </c>
      <c r="AX12" s="7">
        <f t="shared" si="5"/>
        <v>7.9983425465915987</v>
      </c>
      <c r="AY12" s="7">
        <f t="shared" si="6"/>
        <v>1.7434916566892629</v>
      </c>
      <c r="AZ12" s="7">
        <f t="shared" si="7"/>
        <v>-0.36177812549059768</v>
      </c>
      <c r="BA12" s="7">
        <f t="shared" si="8"/>
        <v>1.0864914310001548</v>
      </c>
      <c r="BB12" s="7">
        <f t="shared" si="9"/>
        <v>1.4482695564907526</v>
      </c>
      <c r="BC12" s="8">
        <f t="shared" si="10"/>
        <v>6.5012989705306818</v>
      </c>
      <c r="BE12" s="52" t="s">
        <v>6</v>
      </c>
      <c r="BF12" s="31">
        <f t="shared" si="11"/>
        <v>1.2510452595752541</v>
      </c>
      <c r="BG12" s="31">
        <f t="shared" si="12"/>
        <v>1.5201502088914145</v>
      </c>
      <c r="BH12" s="31">
        <f t="shared" si="13"/>
        <v>0.26910494931616036</v>
      </c>
      <c r="BI12" s="31">
        <f t="shared" si="14"/>
        <v>0.47439054306327089</v>
      </c>
      <c r="BJ12" s="31">
        <f t="shared" si="15"/>
        <v>3.8343707998682595</v>
      </c>
      <c r="BK12" s="31">
        <f t="shared" si="16"/>
        <v>0.94149236802389857</v>
      </c>
      <c r="BL12" s="31">
        <f t="shared" si="17"/>
        <v>0.11533004486225035</v>
      </c>
      <c r="BM12" s="31">
        <f t="shared" si="18"/>
        <v>0.1414471957446001</v>
      </c>
      <c r="BN12" s="31">
        <f t="shared" si="19"/>
        <v>2.6117150882349744E-2</v>
      </c>
      <c r="BO12" s="31">
        <f t="shared" si="20"/>
        <v>25.4884667552164</v>
      </c>
      <c r="BP12" s="31">
        <f t="shared" si="21"/>
        <v>11.149345697905776</v>
      </c>
      <c r="BQ12" s="7">
        <f t="shared" si="22"/>
        <v>10.13885443241157</v>
      </c>
      <c r="BR12" s="8">
        <f t="shared" si="23"/>
        <v>1.0104912654942046</v>
      </c>
      <c r="BT12" s="52" t="s">
        <v>6</v>
      </c>
      <c r="BU12" s="7">
        <f t="shared" si="24"/>
        <v>0.7879749898129782</v>
      </c>
      <c r="BV12" s="7">
        <f t="shared" si="25"/>
        <v>0.28630298707862983</v>
      </c>
      <c r="BW12" s="7">
        <f t="shared" si="26"/>
        <v>0.50167200273434842</v>
      </c>
      <c r="BX12" s="7">
        <f t="shared" si="27"/>
        <v>13.551146067497646</v>
      </c>
      <c r="BY12" s="7">
        <f t="shared" si="28"/>
        <v>-1.3913671381805931E-2</v>
      </c>
      <c r="BZ12" s="7">
        <f t="shared" si="29"/>
        <v>5.1474127820956301</v>
      </c>
      <c r="CA12" s="7">
        <f t="shared" si="30"/>
        <v>8.4176469567838232</v>
      </c>
      <c r="CB12" s="184">
        <f t="shared" si="31"/>
        <v>100</v>
      </c>
      <c r="CC12" s="20"/>
    </row>
    <row r="13" spans="2:81" ht="12">
      <c r="B13" s="52" t="s">
        <v>7</v>
      </c>
      <c r="C13" s="1">
        <v>72517292</v>
      </c>
      <c r="D13" s="1">
        <v>61830904</v>
      </c>
      <c r="E13" s="1">
        <v>10686388</v>
      </c>
      <c r="F13" s="1">
        <v>9311557</v>
      </c>
      <c r="G13" s="1">
        <v>1374831</v>
      </c>
      <c r="H13" s="1">
        <v>5506964</v>
      </c>
      <c r="I13" s="1">
        <v>7147323</v>
      </c>
      <c r="J13" s="1">
        <v>1640359</v>
      </c>
      <c r="K13" s="1">
        <v>75242</v>
      </c>
      <c r="L13" s="1">
        <v>1435714</v>
      </c>
      <c r="M13" s="1">
        <v>1360472</v>
      </c>
      <c r="N13" s="6">
        <v>5320948</v>
      </c>
      <c r="O13" s="1"/>
      <c r="P13" s="52" t="s">
        <v>7</v>
      </c>
      <c r="Q13" s="1">
        <v>678684</v>
      </c>
      <c r="R13" s="1">
        <v>933485</v>
      </c>
      <c r="S13" s="1">
        <v>254801</v>
      </c>
      <c r="T13" s="1">
        <v>641190</v>
      </c>
      <c r="U13" s="1">
        <v>3528905</v>
      </c>
      <c r="V13" s="1">
        <v>472169</v>
      </c>
      <c r="W13" s="1">
        <v>110774</v>
      </c>
      <c r="X13" s="1">
        <v>135860</v>
      </c>
      <c r="Y13" s="1">
        <v>25086</v>
      </c>
      <c r="Z13" s="1">
        <v>27175191</v>
      </c>
      <c r="AA13" s="1">
        <v>12793951</v>
      </c>
      <c r="AB13" s="1">
        <v>11792345</v>
      </c>
      <c r="AC13" s="6">
        <v>1001606</v>
      </c>
      <c r="AD13" s="23">
        <v>0</v>
      </c>
      <c r="AE13" s="52" t="s">
        <v>7</v>
      </c>
      <c r="AF13" s="1">
        <v>519747</v>
      </c>
      <c r="AG13" s="1">
        <v>105953</v>
      </c>
      <c r="AH13" s="1">
        <v>413794</v>
      </c>
      <c r="AI13" s="1">
        <v>13861493</v>
      </c>
      <c r="AJ13" s="1">
        <v>82199</v>
      </c>
      <c r="AK13" s="1">
        <v>5078706</v>
      </c>
      <c r="AL13" s="1">
        <v>8700588</v>
      </c>
      <c r="AM13" s="1">
        <v>105199447</v>
      </c>
      <c r="AN13" s="1">
        <v>51557</v>
      </c>
      <c r="AO13" s="6">
        <v>2040.4493473243206</v>
      </c>
      <c r="AQ13" s="52" t="s">
        <v>7</v>
      </c>
      <c r="AR13" s="7">
        <f t="shared" si="32"/>
        <v>68.933149429958505</v>
      </c>
      <c r="AS13" s="7">
        <f t="shared" si="0"/>
        <v>58.774932533628245</v>
      </c>
      <c r="AT13" s="7">
        <f t="shared" si="1"/>
        <v>10.158216896330263</v>
      </c>
      <c r="AU13" s="7">
        <f t="shared" si="2"/>
        <v>8.8513364523674731</v>
      </c>
      <c r="AV13" s="7">
        <f t="shared" si="3"/>
        <v>1.3068804439627899</v>
      </c>
      <c r="AW13" s="7">
        <f t="shared" si="4"/>
        <v>5.2347841714415093</v>
      </c>
      <c r="AX13" s="7">
        <f t="shared" si="5"/>
        <v>6.7940689840318269</v>
      </c>
      <c r="AY13" s="7">
        <f t="shared" si="6"/>
        <v>1.5592848125903171</v>
      </c>
      <c r="AZ13" s="7">
        <f t="shared" si="7"/>
        <v>7.1523189660873412E-2</v>
      </c>
      <c r="BA13" s="7">
        <f t="shared" si="8"/>
        <v>1.3647543223302305</v>
      </c>
      <c r="BB13" s="7">
        <f t="shared" si="9"/>
        <v>1.2932311326693571</v>
      </c>
      <c r="BC13" s="8">
        <f t="shared" si="10"/>
        <v>5.0579619491726033</v>
      </c>
      <c r="BE13" s="52" t="s">
        <v>7</v>
      </c>
      <c r="BF13" s="31">
        <f t="shared" si="11"/>
        <v>0.64514027340847147</v>
      </c>
      <c r="BG13" s="31">
        <f t="shared" si="12"/>
        <v>0.88734782037399873</v>
      </c>
      <c r="BH13" s="31">
        <f t="shared" si="13"/>
        <v>0.24220754696552732</v>
      </c>
      <c r="BI13" s="31">
        <f t="shared" si="14"/>
        <v>0.60949940164609417</v>
      </c>
      <c r="BJ13" s="31">
        <f t="shared" si="15"/>
        <v>3.3544900668536783</v>
      </c>
      <c r="BK13" s="31">
        <f t="shared" si="16"/>
        <v>0.44883220726435946</v>
      </c>
      <c r="BL13" s="31">
        <f t="shared" si="17"/>
        <v>0.10529903260803264</v>
      </c>
      <c r="BM13" s="31">
        <f t="shared" si="18"/>
        <v>0.12914516556346536</v>
      </c>
      <c r="BN13" s="31">
        <f t="shared" si="19"/>
        <v>2.3846132955432742E-2</v>
      </c>
      <c r="BO13" s="31">
        <f t="shared" si="20"/>
        <v>25.832066398599984</v>
      </c>
      <c r="BP13" s="31">
        <f t="shared" si="21"/>
        <v>12.161614309626552</v>
      </c>
      <c r="BQ13" s="7">
        <f t="shared" si="22"/>
        <v>11.209512346581061</v>
      </c>
      <c r="BR13" s="8">
        <f t="shared" si="23"/>
        <v>0.95210196304549022</v>
      </c>
      <c r="BT13" s="52" t="s">
        <v>7</v>
      </c>
      <c r="BU13" s="7">
        <f t="shared" si="24"/>
        <v>0.49405868074572673</v>
      </c>
      <c r="BV13" s="7">
        <f t="shared" si="25"/>
        <v>0.10071630889846787</v>
      </c>
      <c r="BW13" s="7">
        <f t="shared" si="26"/>
        <v>0.3933423718472589</v>
      </c>
      <c r="BX13" s="7">
        <f t="shared" si="27"/>
        <v>13.176393408227707</v>
      </c>
      <c r="BY13" s="7">
        <f t="shared" si="28"/>
        <v>7.8136342294651037E-2</v>
      </c>
      <c r="BZ13" s="7">
        <f t="shared" si="29"/>
        <v>4.8276926778902176</v>
      </c>
      <c r="CA13" s="7">
        <f t="shared" si="30"/>
        <v>8.2705643880428372</v>
      </c>
      <c r="CB13" s="184">
        <f t="shared" si="31"/>
        <v>100</v>
      </c>
      <c r="CC13" s="20"/>
    </row>
    <row r="14" spans="2:81" ht="12">
      <c r="B14" s="52" t="s">
        <v>8</v>
      </c>
      <c r="C14" s="1">
        <v>57068733</v>
      </c>
      <c r="D14" s="1">
        <v>48661815</v>
      </c>
      <c r="E14" s="1">
        <v>8406918</v>
      </c>
      <c r="F14" s="1">
        <v>7326769</v>
      </c>
      <c r="G14" s="1">
        <v>1080149</v>
      </c>
      <c r="H14" s="1">
        <v>3955009</v>
      </c>
      <c r="I14" s="1">
        <v>4774033</v>
      </c>
      <c r="J14" s="1">
        <v>819024</v>
      </c>
      <c r="K14" s="1">
        <v>-43734</v>
      </c>
      <c r="L14" s="1">
        <v>572714</v>
      </c>
      <c r="M14" s="1">
        <v>616448</v>
      </c>
      <c r="N14" s="6">
        <v>3949399</v>
      </c>
      <c r="O14" s="1"/>
      <c r="P14" s="52" t="s">
        <v>8</v>
      </c>
      <c r="Q14" s="1">
        <v>455342</v>
      </c>
      <c r="R14" s="1">
        <v>646744</v>
      </c>
      <c r="S14" s="1">
        <v>191402</v>
      </c>
      <c r="T14" s="1">
        <v>326876</v>
      </c>
      <c r="U14" s="1">
        <v>2557737</v>
      </c>
      <c r="V14" s="1">
        <v>609444</v>
      </c>
      <c r="W14" s="1">
        <v>49344</v>
      </c>
      <c r="X14" s="1">
        <v>60518</v>
      </c>
      <c r="Y14" s="1">
        <v>11174</v>
      </c>
      <c r="Z14" s="1">
        <v>18626457</v>
      </c>
      <c r="AA14" s="1">
        <v>7617323</v>
      </c>
      <c r="AB14" s="1">
        <v>7095376</v>
      </c>
      <c r="AC14" s="6">
        <v>521947</v>
      </c>
      <c r="AD14" s="23">
        <v>0</v>
      </c>
      <c r="AE14" s="52" t="s">
        <v>8</v>
      </c>
      <c r="AF14" s="1">
        <v>263212</v>
      </c>
      <c r="AG14" s="1">
        <v>557</v>
      </c>
      <c r="AH14" s="1">
        <v>262655</v>
      </c>
      <c r="AI14" s="1">
        <v>10745922</v>
      </c>
      <c r="AJ14" s="1">
        <v>-23323</v>
      </c>
      <c r="AK14" s="1">
        <v>3995977</v>
      </c>
      <c r="AL14" s="1">
        <v>6773268</v>
      </c>
      <c r="AM14" s="1">
        <v>79650199</v>
      </c>
      <c r="AN14" s="1">
        <v>37988</v>
      </c>
      <c r="AO14" s="6">
        <v>2096.7199905233233</v>
      </c>
      <c r="AQ14" s="52" t="s">
        <v>8</v>
      </c>
      <c r="AR14" s="7">
        <f t="shared" si="32"/>
        <v>71.649203286987401</v>
      </c>
      <c r="AS14" s="7">
        <f t="shared" si="0"/>
        <v>61.094404798662204</v>
      </c>
      <c r="AT14" s="7">
        <f t="shared" si="1"/>
        <v>10.554798488325183</v>
      </c>
      <c r="AU14" s="7">
        <f t="shared" si="2"/>
        <v>9.198682604672463</v>
      </c>
      <c r="AV14" s="7">
        <f t="shared" si="3"/>
        <v>1.3561158836527201</v>
      </c>
      <c r="AW14" s="7">
        <f t="shared" si="4"/>
        <v>4.9654728420703638</v>
      </c>
      <c r="AX14" s="7">
        <f t="shared" si="5"/>
        <v>5.993748992391092</v>
      </c>
      <c r="AY14" s="7">
        <f t="shared" si="6"/>
        <v>1.0282761503207294</v>
      </c>
      <c r="AZ14" s="7">
        <f t="shared" si="7"/>
        <v>-5.4907584097812483E-2</v>
      </c>
      <c r="BA14" s="7">
        <f t="shared" si="8"/>
        <v>0.71903649606700926</v>
      </c>
      <c r="BB14" s="7">
        <f t="shared" si="9"/>
        <v>0.77394408016482164</v>
      </c>
      <c r="BC14" s="8">
        <f t="shared" si="10"/>
        <v>4.9584295451666103</v>
      </c>
      <c r="BE14" s="52" t="s">
        <v>8</v>
      </c>
      <c r="BF14" s="31">
        <f t="shared" si="11"/>
        <v>0.57167716555234216</v>
      </c>
      <c r="BG14" s="31">
        <f t="shared" si="12"/>
        <v>0.81198039442437542</v>
      </c>
      <c r="BH14" s="31">
        <f t="shared" si="13"/>
        <v>0.24030322887203331</v>
      </c>
      <c r="BI14" s="31">
        <f t="shared" si="14"/>
        <v>0.41038943292533392</v>
      </c>
      <c r="BJ14" s="31">
        <f t="shared" si="15"/>
        <v>3.211212315991828</v>
      </c>
      <c r="BK14" s="31">
        <f t="shared" si="16"/>
        <v>0.76515063069710598</v>
      </c>
      <c r="BL14" s="31">
        <f t="shared" si="17"/>
        <v>6.1950881001565358E-2</v>
      </c>
      <c r="BM14" s="31">
        <f t="shared" si="18"/>
        <v>7.5979722285439616E-2</v>
      </c>
      <c r="BN14" s="31">
        <f t="shared" si="19"/>
        <v>1.4028841283874258E-2</v>
      </c>
      <c r="BO14" s="31">
        <f t="shared" si="20"/>
        <v>23.385323870942244</v>
      </c>
      <c r="BP14" s="31">
        <f t="shared" si="21"/>
        <v>9.5634701427425188</v>
      </c>
      <c r="BQ14" s="7">
        <f t="shared" si="22"/>
        <v>8.9081710894407173</v>
      </c>
      <c r="BR14" s="8">
        <f t="shared" si="23"/>
        <v>0.65529905330180027</v>
      </c>
      <c r="BT14" s="52" t="s">
        <v>8</v>
      </c>
      <c r="BU14" s="7">
        <f t="shared" si="24"/>
        <v>0.33045994021935843</v>
      </c>
      <c r="BV14" s="7">
        <f t="shared" si="25"/>
        <v>6.9930773179863615E-4</v>
      </c>
      <c r="BW14" s="7">
        <f t="shared" si="26"/>
        <v>0.32976063248755977</v>
      </c>
      <c r="BX14" s="7">
        <f t="shared" si="27"/>
        <v>13.491393787980366</v>
      </c>
      <c r="BY14" s="7">
        <f t="shared" si="28"/>
        <v>-2.9281784970807165E-2</v>
      </c>
      <c r="BZ14" s="7">
        <f t="shared" si="29"/>
        <v>5.0169077418124219</v>
      </c>
      <c r="CA14" s="7">
        <f t="shared" si="30"/>
        <v>8.5037678311387523</v>
      </c>
      <c r="CB14" s="184">
        <f t="shared" si="31"/>
        <v>100</v>
      </c>
      <c r="CC14" s="20"/>
    </row>
    <row r="15" spans="2:81" s="39" customFormat="1" ht="12">
      <c r="B15" s="52" t="s">
        <v>81</v>
      </c>
      <c r="C15" s="1">
        <v>39126161</v>
      </c>
      <c r="D15" s="1">
        <v>33366533</v>
      </c>
      <c r="E15" s="1">
        <v>5759628</v>
      </c>
      <c r="F15" s="1">
        <v>5020670</v>
      </c>
      <c r="G15" s="1">
        <v>738958</v>
      </c>
      <c r="H15" s="1">
        <v>2732463</v>
      </c>
      <c r="I15" s="1">
        <v>3542935</v>
      </c>
      <c r="J15" s="1">
        <v>810472</v>
      </c>
      <c r="K15" s="1">
        <v>-437551</v>
      </c>
      <c r="L15" s="1">
        <v>185879</v>
      </c>
      <c r="M15" s="1">
        <v>623430</v>
      </c>
      <c r="N15" s="6">
        <v>3115289</v>
      </c>
      <c r="O15" s="1"/>
      <c r="P15" s="52" t="s">
        <v>81</v>
      </c>
      <c r="Q15" s="1">
        <v>586504</v>
      </c>
      <c r="R15" s="1">
        <v>761153</v>
      </c>
      <c r="S15" s="1">
        <v>174649</v>
      </c>
      <c r="T15" s="1">
        <v>153922</v>
      </c>
      <c r="U15" s="1">
        <v>2311808</v>
      </c>
      <c r="V15" s="1">
        <v>63055</v>
      </c>
      <c r="W15" s="1">
        <v>54725</v>
      </c>
      <c r="X15" s="1">
        <v>67118</v>
      </c>
      <c r="Y15" s="1">
        <v>12393</v>
      </c>
      <c r="Z15" s="1">
        <v>17057029</v>
      </c>
      <c r="AA15" s="1">
        <v>7136681</v>
      </c>
      <c r="AB15" s="1">
        <v>6594752</v>
      </c>
      <c r="AC15" s="6">
        <v>541929</v>
      </c>
      <c r="AD15" s="23">
        <v>0</v>
      </c>
      <c r="AE15" s="52" t="s">
        <v>81</v>
      </c>
      <c r="AF15" s="1">
        <v>471021</v>
      </c>
      <c r="AG15" s="1">
        <v>112278</v>
      </c>
      <c r="AH15" s="1">
        <v>358743</v>
      </c>
      <c r="AI15" s="1">
        <v>9449327</v>
      </c>
      <c r="AJ15" s="1">
        <v>32566</v>
      </c>
      <c r="AK15" s="1">
        <v>3206059</v>
      </c>
      <c r="AL15" s="1">
        <v>6210702</v>
      </c>
      <c r="AM15" s="1">
        <v>58915653</v>
      </c>
      <c r="AN15" s="1">
        <v>31986</v>
      </c>
      <c r="AO15" s="6">
        <v>1841.9199962483588</v>
      </c>
      <c r="AQ15" s="52" t="s">
        <v>81</v>
      </c>
      <c r="AR15" s="7">
        <f t="shared" si="32"/>
        <v>66.410468199342546</v>
      </c>
      <c r="AS15" s="7">
        <f t="shared" si="0"/>
        <v>56.634410892466903</v>
      </c>
      <c r="AT15" s="7">
        <f t="shared" si="1"/>
        <v>9.7760573068756447</v>
      </c>
      <c r="AU15" s="7">
        <f t="shared" si="2"/>
        <v>8.5217930114429858</v>
      </c>
      <c r="AV15" s="7">
        <f t="shared" si="3"/>
        <v>1.2542642954326586</v>
      </c>
      <c r="AW15" s="7">
        <f t="shared" si="4"/>
        <v>4.6379236431445472</v>
      </c>
      <c r="AX15" s="7">
        <f t="shared" si="5"/>
        <v>6.0135716394418983</v>
      </c>
      <c r="AY15" s="7">
        <f t="shared" si="6"/>
        <v>1.3756479962973507</v>
      </c>
      <c r="AZ15" s="7">
        <f t="shared" si="7"/>
        <v>-0.74267359813528677</v>
      </c>
      <c r="BA15" s="7">
        <f t="shared" si="8"/>
        <v>0.31550019482937752</v>
      </c>
      <c r="BB15" s="7">
        <f t="shared" si="9"/>
        <v>1.0581737929646642</v>
      </c>
      <c r="BC15" s="8">
        <f t="shared" si="10"/>
        <v>5.287710211749669</v>
      </c>
      <c r="BE15" s="52" t="s">
        <v>81</v>
      </c>
      <c r="BF15" s="31">
        <f t="shared" si="11"/>
        <v>0.99549774997826135</v>
      </c>
      <c r="BG15" s="31">
        <f t="shared" si="12"/>
        <v>1.2919367964910786</v>
      </c>
      <c r="BH15" s="31">
        <f t="shared" si="13"/>
        <v>0.29643904651281722</v>
      </c>
      <c r="BI15" s="31">
        <f t="shared" si="14"/>
        <v>0.26125824320405988</v>
      </c>
      <c r="BJ15" s="31">
        <f t="shared" si="15"/>
        <v>3.9239283319154592</v>
      </c>
      <c r="BK15" s="31">
        <f t="shared" si="16"/>
        <v>0.10702588665188859</v>
      </c>
      <c r="BL15" s="31">
        <f t="shared" si="17"/>
        <v>9.2887029530165768E-2</v>
      </c>
      <c r="BM15" s="31">
        <f t="shared" si="18"/>
        <v>0.11392218635003501</v>
      </c>
      <c r="BN15" s="31">
        <f t="shared" si="19"/>
        <v>2.1035156819869245E-2</v>
      </c>
      <c r="BO15" s="31">
        <f t="shared" si="20"/>
        <v>28.951608157512908</v>
      </c>
      <c r="BP15" s="31">
        <f t="shared" si="21"/>
        <v>12.113386912642724</v>
      </c>
      <c r="BQ15" s="7">
        <f t="shared" si="22"/>
        <v>11.193548173012696</v>
      </c>
      <c r="BR15" s="8">
        <f t="shared" si="23"/>
        <v>0.91983873963002671</v>
      </c>
      <c r="BT15" s="52" t="s">
        <v>81</v>
      </c>
      <c r="BU15" s="7">
        <f t="shared" si="24"/>
        <v>0.79948362789087646</v>
      </c>
      <c r="BV15" s="7">
        <f t="shared" si="25"/>
        <v>0.19057414164619374</v>
      </c>
      <c r="BW15" s="7">
        <f t="shared" si="26"/>
        <v>0.60890948624468277</v>
      </c>
      <c r="BX15" s="7">
        <f t="shared" si="27"/>
        <v>16.038737616979311</v>
      </c>
      <c r="BY15" s="7">
        <f t="shared" si="28"/>
        <v>5.5275632776233513E-2</v>
      </c>
      <c r="BZ15" s="7">
        <f t="shared" si="29"/>
        <v>5.4417779261480819</v>
      </c>
      <c r="CA15" s="7">
        <f t="shared" si="30"/>
        <v>10.541684058054997</v>
      </c>
      <c r="CB15" s="185">
        <f t="shared" si="31"/>
        <v>100</v>
      </c>
      <c r="CC15" s="41"/>
    </row>
    <row r="16" spans="2:81" ht="12">
      <c r="B16" s="52" t="s">
        <v>82</v>
      </c>
      <c r="C16" s="1">
        <v>86737311</v>
      </c>
      <c r="D16" s="1">
        <v>73956753</v>
      </c>
      <c r="E16" s="1">
        <v>12780558</v>
      </c>
      <c r="F16" s="1">
        <v>11136855</v>
      </c>
      <c r="G16" s="1">
        <v>1643703</v>
      </c>
      <c r="H16" s="1">
        <v>6066533</v>
      </c>
      <c r="I16" s="1">
        <v>7908150</v>
      </c>
      <c r="J16" s="1">
        <v>1841617</v>
      </c>
      <c r="K16" s="1">
        <v>-402011</v>
      </c>
      <c r="L16" s="1">
        <v>1092900</v>
      </c>
      <c r="M16" s="1">
        <v>1494911</v>
      </c>
      <c r="N16" s="6">
        <v>6347645</v>
      </c>
      <c r="O16" s="1"/>
      <c r="P16" s="52" t="s">
        <v>82</v>
      </c>
      <c r="Q16" s="1">
        <v>765797</v>
      </c>
      <c r="R16" s="1">
        <v>1085125</v>
      </c>
      <c r="S16" s="1">
        <v>319328</v>
      </c>
      <c r="T16" s="1">
        <v>679545</v>
      </c>
      <c r="U16" s="1">
        <v>4463750</v>
      </c>
      <c r="V16" s="1">
        <v>438553</v>
      </c>
      <c r="W16" s="1">
        <v>120899</v>
      </c>
      <c r="X16" s="1">
        <v>148277</v>
      </c>
      <c r="Y16" s="1">
        <v>27378</v>
      </c>
      <c r="Z16" s="1">
        <v>32306162</v>
      </c>
      <c r="AA16" s="1">
        <v>13692489</v>
      </c>
      <c r="AB16" s="1">
        <v>12749926</v>
      </c>
      <c r="AC16" s="6">
        <v>942563</v>
      </c>
      <c r="AD16" s="23">
        <v>0</v>
      </c>
      <c r="AE16" s="52" t="s">
        <v>82</v>
      </c>
      <c r="AF16" s="23">
        <v>1517002</v>
      </c>
      <c r="AG16" s="1">
        <v>980453</v>
      </c>
      <c r="AH16" s="1">
        <v>536549</v>
      </c>
      <c r="AI16" s="1">
        <v>17096671</v>
      </c>
      <c r="AJ16" s="1">
        <v>102440</v>
      </c>
      <c r="AK16" s="1">
        <v>5510234</v>
      </c>
      <c r="AL16" s="1">
        <v>11483997</v>
      </c>
      <c r="AM16" s="1">
        <v>125110006</v>
      </c>
      <c r="AN16" s="1">
        <v>62885</v>
      </c>
      <c r="AO16" s="6">
        <v>1989.5047467599586</v>
      </c>
      <c r="AQ16" s="52" t="s">
        <v>82</v>
      </c>
      <c r="AR16" s="7">
        <f t="shared" si="32"/>
        <v>69.328836096450985</v>
      </c>
      <c r="AS16" s="7">
        <f t="shared" si="0"/>
        <v>59.11337978834402</v>
      </c>
      <c r="AT16" s="7">
        <f t="shared" si="1"/>
        <v>10.215456308106962</v>
      </c>
      <c r="AU16" s="7">
        <f t="shared" si="2"/>
        <v>8.9016501206146526</v>
      </c>
      <c r="AV16" s="7">
        <f t="shared" si="3"/>
        <v>1.3138061874923097</v>
      </c>
      <c r="AW16" s="7">
        <f t="shared" si="4"/>
        <v>4.8489590832566982</v>
      </c>
      <c r="AX16" s="7">
        <f t="shared" si="5"/>
        <v>6.3209572542103469</v>
      </c>
      <c r="AY16" s="7">
        <f t="shared" si="6"/>
        <v>1.4719981709536485</v>
      </c>
      <c r="AZ16" s="7">
        <f t="shared" si="7"/>
        <v>-0.32132601768079205</v>
      </c>
      <c r="BA16" s="7">
        <f t="shared" si="8"/>
        <v>0.87355123298451454</v>
      </c>
      <c r="BB16" s="7">
        <f t="shared" si="9"/>
        <v>1.1948772506653065</v>
      </c>
      <c r="BC16" s="8">
        <f t="shared" si="10"/>
        <v>5.0736509436343562</v>
      </c>
      <c r="BE16" s="52" t="s">
        <v>82</v>
      </c>
      <c r="BF16" s="31">
        <f t="shared" si="11"/>
        <v>0.61209892356651319</v>
      </c>
      <c r="BG16" s="31">
        <f t="shared" si="12"/>
        <v>0.86733670207001667</v>
      </c>
      <c r="BH16" s="31">
        <f t="shared" si="13"/>
        <v>0.25523777850350354</v>
      </c>
      <c r="BI16" s="31">
        <f t="shared" si="14"/>
        <v>0.5431579948929105</v>
      </c>
      <c r="BJ16" s="31">
        <f t="shared" si="15"/>
        <v>3.5678601118442921</v>
      </c>
      <c r="BK16" s="31">
        <f t="shared" si="16"/>
        <v>0.35053391333064121</v>
      </c>
      <c r="BL16" s="31">
        <f t="shared" si="17"/>
        <v>9.6634157303133697E-2</v>
      </c>
      <c r="BM16" s="31">
        <f t="shared" si="18"/>
        <v>0.11851729908797222</v>
      </c>
      <c r="BN16" s="31">
        <f t="shared" si="19"/>
        <v>2.1883141784838536E-2</v>
      </c>
      <c r="BO16" s="31">
        <f t="shared" si="20"/>
        <v>25.82220482029231</v>
      </c>
      <c r="BP16" s="31">
        <f t="shared" si="21"/>
        <v>10.944359638189132</v>
      </c>
      <c r="BQ16" s="7">
        <f t="shared" si="22"/>
        <v>10.190972255248713</v>
      </c>
      <c r="BR16" s="8">
        <f t="shared" si="23"/>
        <v>0.75338738294041807</v>
      </c>
      <c r="BT16" s="52" t="s">
        <v>82</v>
      </c>
      <c r="BU16" s="7">
        <f t="shared" si="24"/>
        <v>1.2125345114282866</v>
      </c>
      <c r="BV16" s="7">
        <f t="shared" si="25"/>
        <v>0.78367273038097374</v>
      </c>
      <c r="BW16" s="7">
        <f t="shared" si="26"/>
        <v>0.42886178104731287</v>
      </c>
      <c r="BX16" s="7">
        <f t="shared" si="27"/>
        <v>13.665310670674893</v>
      </c>
      <c r="BY16" s="7">
        <f t="shared" si="28"/>
        <v>8.1879941721048274E-2</v>
      </c>
      <c r="BZ16" s="7">
        <f t="shared" si="29"/>
        <v>4.4043111947416902</v>
      </c>
      <c r="CA16" s="7">
        <f t="shared" si="30"/>
        <v>9.1791195342121554</v>
      </c>
      <c r="CB16" s="184">
        <f t="shared" si="31"/>
        <v>100</v>
      </c>
      <c r="CC16" s="20"/>
    </row>
    <row r="17" spans="2:81" ht="12">
      <c r="B17" s="52" t="s">
        <v>86</v>
      </c>
      <c r="C17" s="1">
        <v>40084753</v>
      </c>
      <c r="D17" s="1">
        <v>34184747</v>
      </c>
      <c r="E17" s="1">
        <v>5900006</v>
      </c>
      <c r="F17" s="1">
        <v>5141885</v>
      </c>
      <c r="G17" s="1">
        <v>758121</v>
      </c>
      <c r="H17" s="1">
        <v>4990342</v>
      </c>
      <c r="I17" s="1">
        <v>5894476</v>
      </c>
      <c r="J17" s="1">
        <v>904134</v>
      </c>
      <c r="K17" s="1">
        <v>125718</v>
      </c>
      <c r="L17" s="1">
        <v>859050</v>
      </c>
      <c r="M17" s="1">
        <v>733332</v>
      </c>
      <c r="N17" s="6">
        <v>4788269</v>
      </c>
      <c r="O17" s="1"/>
      <c r="P17" s="52" t="s">
        <v>86</v>
      </c>
      <c r="Q17" s="1">
        <v>572329</v>
      </c>
      <c r="R17" s="1">
        <v>725840</v>
      </c>
      <c r="S17" s="1">
        <v>153511</v>
      </c>
      <c r="T17" s="1">
        <v>467353</v>
      </c>
      <c r="U17" s="1">
        <v>2237228</v>
      </c>
      <c r="V17" s="1">
        <v>1511359</v>
      </c>
      <c r="W17" s="1">
        <v>76355</v>
      </c>
      <c r="X17" s="1">
        <v>93646</v>
      </c>
      <c r="Y17" s="1">
        <v>17291</v>
      </c>
      <c r="Z17" s="1">
        <v>13869806</v>
      </c>
      <c r="AA17" s="1">
        <v>6892551</v>
      </c>
      <c r="AB17" s="1">
        <v>6382981</v>
      </c>
      <c r="AC17" s="6">
        <v>509570</v>
      </c>
      <c r="AD17" s="23">
        <v>0</v>
      </c>
      <c r="AE17" s="52" t="s">
        <v>86</v>
      </c>
      <c r="AF17" s="1">
        <v>307859</v>
      </c>
      <c r="AG17" s="1">
        <v>65751</v>
      </c>
      <c r="AH17" s="1">
        <v>242108</v>
      </c>
      <c r="AI17" s="1">
        <v>6669396</v>
      </c>
      <c r="AJ17" s="1">
        <v>-98223</v>
      </c>
      <c r="AK17" s="1">
        <v>2395870</v>
      </c>
      <c r="AL17" s="1">
        <v>4371749</v>
      </c>
      <c r="AM17" s="1">
        <v>58944901</v>
      </c>
      <c r="AN17" s="1">
        <v>29413</v>
      </c>
      <c r="AO17" s="6">
        <v>2004.0424642165028</v>
      </c>
      <c r="AQ17" s="52" t="s">
        <v>86</v>
      </c>
      <c r="AR17" s="7">
        <f t="shared" si="32"/>
        <v>68.003766771955384</v>
      </c>
      <c r="AS17" s="7">
        <f t="shared" si="0"/>
        <v>57.994409049902387</v>
      </c>
      <c r="AT17" s="7">
        <f t="shared" si="1"/>
        <v>10.009357722053007</v>
      </c>
      <c r="AU17" s="7">
        <f t="shared" si="2"/>
        <v>8.7232057612582974</v>
      </c>
      <c r="AV17" s="7">
        <f t="shared" si="3"/>
        <v>1.2861519607947089</v>
      </c>
      <c r="AW17" s="7">
        <f t="shared" si="4"/>
        <v>8.4661131248655419</v>
      </c>
      <c r="AX17" s="7">
        <f t="shared" si="5"/>
        <v>9.9999760793558714</v>
      </c>
      <c r="AY17" s="7">
        <f t="shared" si="6"/>
        <v>1.5338629544903299</v>
      </c>
      <c r="AZ17" s="7">
        <f t="shared" si="7"/>
        <v>0.21328053464709354</v>
      </c>
      <c r="BA17" s="7">
        <f t="shared" si="8"/>
        <v>1.4573779672647174</v>
      </c>
      <c r="BB17" s="7">
        <f t="shared" si="9"/>
        <v>1.2440974326176237</v>
      </c>
      <c r="BC17" s="8">
        <f t="shared" si="10"/>
        <v>8.123296364515058</v>
      </c>
      <c r="BE17" s="52" t="s">
        <v>86</v>
      </c>
      <c r="BF17" s="31">
        <f t="shared" si="11"/>
        <v>0.97095591016430749</v>
      </c>
      <c r="BG17" s="31">
        <f t="shared" si="12"/>
        <v>1.2313872577375267</v>
      </c>
      <c r="BH17" s="31">
        <f t="shared" si="13"/>
        <v>0.26043134757321929</v>
      </c>
      <c r="BI17" s="31">
        <f t="shared" si="14"/>
        <v>0.79286416987959663</v>
      </c>
      <c r="BJ17" s="31">
        <f t="shared" si="15"/>
        <v>3.795456370348302</v>
      </c>
      <c r="BK17" s="31">
        <f t="shared" si="16"/>
        <v>2.5640199141228517</v>
      </c>
      <c r="BL17" s="31">
        <f t="shared" si="17"/>
        <v>0.12953622570339035</v>
      </c>
      <c r="BM17" s="31">
        <f t="shared" si="18"/>
        <v>0.15887040000287725</v>
      </c>
      <c r="BN17" s="31">
        <f t="shared" si="19"/>
        <v>2.9334174299486905E-2</v>
      </c>
      <c r="BO17" s="31">
        <f t="shared" si="20"/>
        <v>23.530120103179069</v>
      </c>
      <c r="BP17" s="31">
        <f t="shared" si="21"/>
        <v>11.693209901226231</v>
      </c>
      <c r="BQ17" s="7">
        <f t="shared" si="22"/>
        <v>10.828724608427114</v>
      </c>
      <c r="BR17" s="8">
        <f t="shared" si="23"/>
        <v>0.86448529279911768</v>
      </c>
      <c r="BT17" s="52" t="s">
        <v>86</v>
      </c>
      <c r="BU17" s="7">
        <f t="shared" si="24"/>
        <v>0.52228266529788558</v>
      </c>
      <c r="BV17" s="7">
        <f t="shared" si="25"/>
        <v>0.11154654411922756</v>
      </c>
      <c r="BW17" s="7">
        <f t="shared" si="26"/>
        <v>0.41073612117865799</v>
      </c>
      <c r="BX17" s="7">
        <f t="shared" si="27"/>
        <v>11.314627536654951</v>
      </c>
      <c r="BY17" s="7">
        <f t="shared" si="28"/>
        <v>-0.16663527859687133</v>
      </c>
      <c r="BZ17" s="7">
        <f t="shared" si="29"/>
        <v>4.064592457284812</v>
      </c>
      <c r="CA17" s="7">
        <f t="shared" si="30"/>
        <v>7.4166703579670106</v>
      </c>
      <c r="CB17" s="184">
        <f t="shared" si="31"/>
        <v>100</v>
      </c>
      <c r="CC17" s="20"/>
    </row>
    <row r="18" spans="2:81" ht="12">
      <c r="B18" s="52" t="s">
        <v>91</v>
      </c>
      <c r="C18" s="1">
        <v>111087094</v>
      </c>
      <c r="D18" s="1">
        <v>94756904</v>
      </c>
      <c r="E18" s="1">
        <v>16330190</v>
      </c>
      <c r="F18" s="1">
        <v>14223531</v>
      </c>
      <c r="G18" s="1">
        <v>2106659</v>
      </c>
      <c r="H18" s="1">
        <v>10046283</v>
      </c>
      <c r="I18" s="1">
        <v>12901176</v>
      </c>
      <c r="J18" s="1">
        <v>2854893</v>
      </c>
      <c r="K18" s="1">
        <v>-312833</v>
      </c>
      <c r="L18" s="1">
        <v>1954162</v>
      </c>
      <c r="M18" s="1">
        <v>2266995</v>
      </c>
      <c r="N18" s="6">
        <v>10155194</v>
      </c>
      <c r="O18" s="1"/>
      <c r="P18" s="52" t="s">
        <v>91</v>
      </c>
      <c r="Q18" s="1">
        <v>1824111</v>
      </c>
      <c r="R18" s="1">
        <v>2365830</v>
      </c>
      <c r="S18" s="1">
        <v>541719</v>
      </c>
      <c r="T18" s="1">
        <v>1231741</v>
      </c>
      <c r="U18" s="1">
        <v>6237254</v>
      </c>
      <c r="V18" s="1">
        <v>862088</v>
      </c>
      <c r="W18" s="1">
        <v>203922</v>
      </c>
      <c r="X18" s="1">
        <v>250101</v>
      </c>
      <c r="Y18" s="1">
        <v>46179</v>
      </c>
      <c r="Z18" s="1">
        <v>46685145</v>
      </c>
      <c r="AA18" s="1">
        <v>19071103</v>
      </c>
      <c r="AB18" s="1">
        <v>17051052</v>
      </c>
      <c r="AC18" s="6">
        <v>2020051</v>
      </c>
      <c r="AD18" s="23">
        <v>0</v>
      </c>
      <c r="AE18" s="52" t="s">
        <v>91</v>
      </c>
      <c r="AF18" s="1">
        <v>1418514</v>
      </c>
      <c r="AG18" s="1">
        <v>343034</v>
      </c>
      <c r="AH18" s="1">
        <v>1075480</v>
      </c>
      <c r="AI18" s="1">
        <v>26195528</v>
      </c>
      <c r="AJ18" s="1">
        <v>72262</v>
      </c>
      <c r="AK18" s="1">
        <v>9547984</v>
      </c>
      <c r="AL18" s="1">
        <v>16575282</v>
      </c>
      <c r="AM18" s="1">
        <v>167818522</v>
      </c>
      <c r="AN18" s="1">
        <v>95005</v>
      </c>
      <c r="AO18" s="6">
        <v>1766.4177885374454</v>
      </c>
      <c r="AQ18" s="52" t="s">
        <v>91</v>
      </c>
      <c r="AR18" s="7">
        <f t="shared" si="32"/>
        <v>66.194775568336851</v>
      </c>
      <c r="AS18" s="7">
        <f t="shared" si="0"/>
        <v>56.46391284509108</v>
      </c>
      <c r="AT18" s="7">
        <f t="shared" si="1"/>
        <v>9.7308627232457692</v>
      </c>
      <c r="AU18" s="7">
        <f t="shared" si="2"/>
        <v>8.4755430035309214</v>
      </c>
      <c r="AV18" s="7">
        <f t="shared" si="3"/>
        <v>1.2553197197148476</v>
      </c>
      <c r="AW18" s="7">
        <f t="shared" si="4"/>
        <v>5.9863970199904397</v>
      </c>
      <c r="AX18" s="7">
        <f t="shared" si="5"/>
        <v>7.6875757492370242</v>
      </c>
      <c r="AY18" s="7">
        <f t="shared" si="6"/>
        <v>1.7011787292465848</v>
      </c>
      <c r="AZ18" s="7">
        <f t="shared" si="7"/>
        <v>-0.18641148561658766</v>
      </c>
      <c r="BA18" s="7">
        <f t="shared" si="8"/>
        <v>1.1644495355524582</v>
      </c>
      <c r="BB18" s="7">
        <f t="shared" si="9"/>
        <v>1.3508610211690459</v>
      </c>
      <c r="BC18" s="8">
        <f t="shared" si="10"/>
        <v>6.0512951007875042</v>
      </c>
      <c r="BE18" s="52" t="s">
        <v>91</v>
      </c>
      <c r="BF18" s="31">
        <f t="shared" si="11"/>
        <v>1.086954513876603</v>
      </c>
      <c r="BG18" s="31">
        <f t="shared" si="12"/>
        <v>1.4097549971271943</v>
      </c>
      <c r="BH18" s="31">
        <f t="shared" si="13"/>
        <v>0.32280048325059135</v>
      </c>
      <c r="BI18" s="31">
        <f t="shared" si="14"/>
        <v>0.73397202246841386</v>
      </c>
      <c r="BJ18" s="31">
        <f t="shared" si="15"/>
        <v>3.7166660304635499</v>
      </c>
      <c r="BK18" s="31">
        <f t="shared" si="16"/>
        <v>0.51370253397893706</v>
      </c>
      <c r="BL18" s="31">
        <f t="shared" si="17"/>
        <v>0.12151340481952284</v>
      </c>
      <c r="BM18" s="31">
        <f t="shared" si="18"/>
        <v>0.14903062964647013</v>
      </c>
      <c r="BN18" s="31">
        <f t="shared" si="19"/>
        <v>2.7517224826947292E-2</v>
      </c>
      <c r="BO18" s="31">
        <f t="shared" si="20"/>
        <v>27.818827411672714</v>
      </c>
      <c r="BP18" s="31">
        <f t="shared" si="21"/>
        <v>11.364122846940578</v>
      </c>
      <c r="BQ18" s="7">
        <f t="shared" si="22"/>
        <v>10.160411256631138</v>
      </c>
      <c r="BR18" s="8">
        <f t="shared" si="23"/>
        <v>1.2037115903094415</v>
      </c>
      <c r="BT18" s="52" t="s">
        <v>91</v>
      </c>
      <c r="BU18" s="7">
        <f t="shared" si="24"/>
        <v>0.84526665060248829</v>
      </c>
      <c r="BV18" s="7">
        <f t="shared" si="25"/>
        <v>0.20440771132521357</v>
      </c>
      <c r="BW18" s="7">
        <f t="shared" si="26"/>
        <v>0.64085893927727478</v>
      </c>
      <c r="BX18" s="7">
        <f t="shared" si="27"/>
        <v>15.609437914129645</v>
      </c>
      <c r="BY18" s="7">
        <f t="shared" si="28"/>
        <v>4.3059609355873121E-2</v>
      </c>
      <c r="BZ18" s="7">
        <f t="shared" si="29"/>
        <v>5.689469723729303</v>
      </c>
      <c r="CA18" s="7">
        <f t="shared" si="30"/>
        <v>9.8769085810444697</v>
      </c>
      <c r="CB18" s="185">
        <f t="shared" si="31"/>
        <v>100</v>
      </c>
      <c r="CC18" s="5"/>
    </row>
    <row r="19" spans="2:81" ht="12">
      <c r="B19" s="53" t="s">
        <v>85</v>
      </c>
      <c r="C19" s="9">
        <v>96780724</v>
      </c>
      <c r="D19" s="9">
        <v>82516057</v>
      </c>
      <c r="E19" s="9">
        <v>14264667</v>
      </c>
      <c r="F19" s="9">
        <v>12417145</v>
      </c>
      <c r="G19" s="9">
        <v>1847522</v>
      </c>
      <c r="H19" s="9">
        <v>8879185</v>
      </c>
      <c r="I19" s="9">
        <v>13300904</v>
      </c>
      <c r="J19" s="9">
        <v>4421719</v>
      </c>
      <c r="K19" s="9">
        <v>2632315</v>
      </c>
      <c r="L19" s="9">
        <v>6751890</v>
      </c>
      <c r="M19" s="9">
        <v>4119575</v>
      </c>
      <c r="N19" s="10">
        <v>6118749</v>
      </c>
      <c r="O19" s="1"/>
      <c r="P19" s="53" t="s">
        <v>85</v>
      </c>
      <c r="Q19" s="9">
        <v>773406</v>
      </c>
      <c r="R19" s="9">
        <v>1046536</v>
      </c>
      <c r="S19" s="9">
        <v>273130</v>
      </c>
      <c r="T19" s="9">
        <v>991565</v>
      </c>
      <c r="U19" s="9">
        <v>3898120</v>
      </c>
      <c r="V19" s="9">
        <v>455658</v>
      </c>
      <c r="W19" s="9">
        <v>128121</v>
      </c>
      <c r="X19" s="9">
        <v>157135</v>
      </c>
      <c r="Y19" s="9">
        <v>29014</v>
      </c>
      <c r="Z19" s="9">
        <v>33345667</v>
      </c>
      <c r="AA19" s="9">
        <v>11982425</v>
      </c>
      <c r="AB19" s="9">
        <v>11602455</v>
      </c>
      <c r="AC19" s="10">
        <v>379970</v>
      </c>
      <c r="AD19" s="23">
        <v>0</v>
      </c>
      <c r="AE19" s="53" t="s">
        <v>85</v>
      </c>
      <c r="AF19" s="24">
        <v>5324974</v>
      </c>
      <c r="AG19" s="9">
        <v>5040232</v>
      </c>
      <c r="AH19" s="9">
        <v>284742</v>
      </c>
      <c r="AI19" s="9">
        <v>16038268</v>
      </c>
      <c r="AJ19" s="9">
        <v>-5439</v>
      </c>
      <c r="AK19" s="9">
        <v>5152814</v>
      </c>
      <c r="AL19" s="9">
        <v>10890893</v>
      </c>
      <c r="AM19" s="9">
        <v>139005576</v>
      </c>
      <c r="AN19" s="9">
        <v>52335</v>
      </c>
      <c r="AO19" s="10">
        <v>2656.0729148753226</v>
      </c>
      <c r="AQ19" s="53" t="s">
        <v>85</v>
      </c>
      <c r="AR19" s="11">
        <f t="shared" si="32"/>
        <v>69.623627184567042</v>
      </c>
      <c r="AS19" s="11">
        <f t="shared" si="0"/>
        <v>59.361688483633202</v>
      </c>
      <c r="AT19" s="11">
        <f t="shared" si="1"/>
        <v>10.261938700933838</v>
      </c>
      <c r="AU19" s="11">
        <f t="shared" si="2"/>
        <v>8.9328394999061054</v>
      </c>
      <c r="AV19" s="11">
        <f t="shared" si="3"/>
        <v>1.3290992010277343</v>
      </c>
      <c r="AW19" s="11">
        <f t="shared" si="4"/>
        <v>6.3876466365637015</v>
      </c>
      <c r="AX19" s="11">
        <f t="shared" si="5"/>
        <v>9.568611837556789</v>
      </c>
      <c r="AY19" s="11">
        <f t="shared" si="6"/>
        <v>3.1809652009930884</v>
      </c>
      <c r="AZ19" s="11">
        <f t="shared" si="7"/>
        <v>1.8936758335507347</v>
      </c>
      <c r="BA19" s="11">
        <f t="shared" si="8"/>
        <v>4.8572799698337281</v>
      </c>
      <c r="BB19" s="11">
        <f t="shared" si="9"/>
        <v>2.9636041362829935</v>
      </c>
      <c r="BC19" s="12">
        <f t="shared" si="10"/>
        <v>4.4018011191148192</v>
      </c>
      <c r="BE19" s="53" t="s">
        <v>85</v>
      </c>
      <c r="BF19" s="33">
        <f t="shared" si="11"/>
        <v>0.55638487480530996</v>
      </c>
      <c r="BG19" s="33">
        <f t="shared" si="12"/>
        <v>0.75287339552479537</v>
      </c>
      <c r="BH19" s="33">
        <f t="shared" si="13"/>
        <v>0.19648852071948536</v>
      </c>
      <c r="BI19" s="33">
        <f t="shared" si="14"/>
        <v>0.71332749989827748</v>
      </c>
      <c r="BJ19" s="33">
        <f t="shared" si="15"/>
        <v>2.8042903832864949</v>
      </c>
      <c r="BK19" s="33">
        <f t="shared" si="16"/>
        <v>0.32779836112473648</v>
      </c>
      <c r="BL19" s="33">
        <f t="shared" si="17"/>
        <v>9.2169683898148086E-2</v>
      </c>
      <c r="BM19" s="33">
        <f t="shared" si="18"/>
        <v>0.11304222788875749</v>
      </c>
      <c r="BN19" s="33">
        <f t="shared" si="19"/>
        <v>2.0872543990609414E-2</v>
      </c>
      <c r="BO19" s="33">
        <f t="shared" si="20"/>
        <v>23.988726178869257</v>
      </c>
      <c r="BP19" s="33">
        <f t="shared" si="21"/>
        <v>8.6201038438918456</v>
      </c>
      <c r="BQ19" s="11">
        <f t="shared" si="22"/>
        <v>8.3467550970761053</v>
      </c>
      <c r="BR19" s="12">
        <f t="shared" si="23"/>
        <v>0.27334874681573923</v>
      </c>
      <c r="BT19" s="53" t="s">
        <v>85</v>
      </c>
      <c r="BU19" s="11">
        <f t="shared" si="24"/>
        <v>3.8307628752964553</v>
      </c>
      <c r="BV19" s="11">
        <f t="shared" si="25"/>
        <v>3.6259207328488752</v>
      </c>
      <c r="BW19" s="11">
        <f t="shared" si="26"/>
        <v>0.20484214244758064</v>
      </c>
      <c r="BX19" s="11">
        <f t="shared" si="27"/>
        <v>11.537859459680956</v>
      </c>
      <c r="BY19" s="11">
        <f t="shared" si="28"/>
        <v>-3.9127926781872407E-3</v>
      </c>
      <c r="BZ19" s="11">
        <f t="shared" si="29"/>
        <v>3.706911728490661</v>
      </c>
      <c r="CA19" s="11">
        <f t="shared" si="30"/>
        <v>7.834860523868481</v>
      </c>
      <c r="CB19" s="186">
        <f t="shared" si="31"/>
        <v>100</v>
      </c>
      <c r="CC19" s="20"/>
    </row>
    <row r="20" spans="2:81" ht="12">
      <c r="B20" s="173" t="s">
        <v>118</v>
      </c>
      <c r="C20" s="174">
        <v>28220541</v>
      </c>
      <c r="D20" s="17">
        <v>24059474</v>
      </c>
      <c r="E20" s="17">
        <v>4161067</v>
      </c>
      <c r="F20" s="17">
        <v>3626766</v>
      </c>
      <c r="G20" s="17">
        <v>534301</v>
      </c>
      <c r="H20" s="17">
        <v>2290143</v>
      </c>
      <c r="I20" s="17">
        <v>2574330</v>
      </c>
      <c r="J20" s="17">
        <v>284187</v>
      </c>
      <c r="K20" s="17">
        <v>-150050</v>
      </c>
      <c r="L20" s="17">
        <v>39656</v>
      </c>
      <c r="M20" s="17">
        <v>189706</v>
      </c>
      <c r="N20" s="34">
        <v>2440193</v>
      </c>
      <c r="O20" s="1"/>
      <c r="P20" s="173" t="s">
        <v>118</v>
      </c>
      <c r="Q20" s="174">
        <v>224857</v>
      </c>
      <c r="R20" s="1">
        <v>319338</v>
      </c>
      <c r="S20" s="1">
        <v>94481</v>
      </c>
      <c r="T20" s="1">
        <v>492864</v>
      </c>
      <c r="U20" s="1">
        <v>1412695</v>
      </c>
      <c r="V20" s="1">
        <v>309777</v>
      </c>
      <c r="W20" s="1">
        <v>0</v>
      </c>
      <c r="X20" s="1">
        <v>0</v>
      </c>
      <c r="Y20" s="1">
        <v>0</v>
      </c>
      <c r="Z20" s="1">
        <v>10388855</v>
      </c>
      <c r="AA20" s="1">
        <v>3481527</v>
      </c>
      <c r="AB20" s="1">
        <v>3328363</v>
      </c>
      <c r="AC20" s="6">
        <v>153164</v>
      </c>
      <c r="AD20" s="23">
        <v>0</v>
      </c>
      <c r="AE20" s="173" t="s">
        <v>118</v>
      </c>
      <c r="AF20" s="23">
        <v>616549</v>
      </c>
      <c r="AG20" s="1">
        <v>511094</v>
      </c>
      <c r="AH20" s="1">
        <v>105455</v>
      </c>
      <c r="AI20" s="1">
        <v>6290779</v>
      </c>
      <c r="AJ20" s="1">
        <v>-14058</v>
      </c>
      <c r="AK20" s="1">
        <v>2138505</v>
      </c>
      <c r="AL20" s="1">
        <v>4166332</v>
      </c>
      <c r="AM20" s="1">
        <v>40899539</v>
      </c>
      <c r="AN20" s="1">
        <v>19759</v>
      </c>
      <c r="AO20" s="34">
        <v>2069.9194797307555</v>
      </c>
      <c r="AQ20" s="173" t="s">
        <v>118</v>
      </c>
      <c r="AR20" s="7">
        <f t="shared" ref="AR20:BC21" si="33">C20/$AM20*100</f>
        <v>68.999655472889316</v>
      </c>
      <c r="AS20" s="7">
        <f t="shared" si="33"/>
        <v>58.825782852955875</v>
      </c>
      <c r="AT20" s="7">
        <f t="shared" si="33"/>
        <v>10.173872619933443</v>
      </c>
      <c r="AU20" s="7">
        <f t="shared" si="33"/>
        <v>8.8674984820733549</v>
      </c>
      <c r="AV20" s="7">
        <f t="shared" si="33"/>
        <v>1.306374137860087</v>
      </c>
      <c r="AW20" s="7">
        <f t="shared" si="33"/>
        <v>5.5994347515750729</v>
      </c>
      <c r="AX20" s="7">
        <f t="shared" si="33"/>
        <v>6.2942763242392532</v>
      </c>
      <c r="AY20" s="7">
        <f t="shared" si="33"/>
        <v>0.6948415726641809</v>
      </c>
      <c r="AZ20" s="7">
        <f t="shared" si="33"/>
        <v>-0.36687455083540182</v>
      </c>
      <c r="BA20" s="7">
        <f t="shared" si="33"/>
        <v>9.6959528076832363E-2</v>
      </c>
      <c r="BB20" s="7">
        <f t="shared" si="33"/>
        <v>0.46383407891223416</v>
      </c>
      <c r="BC20" s="8">
        <f t="shared" si="33"/>
        <v>5.9663093024104743</v>
      </c>
      <c r="BD20" s="39"/>
      <c r="BE20" s="173" t="s">
        <v>118</v>
      </c>
      <c r="BF20" s="175">
        <f t="shared" ref="BF20:BR21" si="34">Q20/$AM20*100</f>
        <v>0.54977881291033626</v>
      </c>
      <c r="BG20" s="31">
        <f t="shared" si="34"/>
        <v>0.78078630666228299</v>
      </c>
      <c r="BH20" s="31">
        <f t="shared" si="34"/>
        <v>0.23100749375194671</v>
      </c>
      <c r="BI20" s="31">
        <f t="shared" si="34"/>
        <v>1.2050600374737719</v>
      </c>
      <c r="BJ20" s="31">
        <f t="shared" si="34"/>
        <v>3.4540609369704636</v>
      </c>
      <c r="BK20" s="31">
        <f t="shared" si="34"/>
        <v>0.75740951505590315</v>
      </c>
      <c r="BL20" s="31">
        <f t="shared" si="34"/>
        <v>0</v>
      </c>
      <c r="BM20" s="31">
        <f t="shared" si="34"/>
        <v>0</v>
      </c>
      <c r="BN20" s="31">
        <f t="shared" si="34"/>
        <v>0</v>
      </c>
      <c r="BO20" s="31">
        <f t="shared" si="34"/>
        <v>25.400909775535613</v>
      </c>
      <c r="BP20" s="31">
        <f t="shared" si="34"/>
        <v>8.5123869000088241</v>
      </c>
      <c r="BQ20" s="7">
        <f t="shared" si="34"/>
        <v>8.137898571423996</v>
      </c>
      <c r="BR20" s="8">
        <f t="shared" si="34"/>
        <v>0.37448832858482828</v>
      </c>
      <c r="BT20" s="173" t="s">
        <v>118</v>
      </c>
      <c r="BU20" s="18">
        <f t="shared" ref="BU20:CB21" si="35">AF20/$AM20*100</f>
        <v>1.5074717590337632</v>
      </c>
      <c r="BV20" s="7">
        <f t="shared" si="35"/>
        <v>1.2496326670087896</v>
      </c>
      <c r="BW20" s="7">
        <f t="shared" si="35"/>
        <v>0.25783909202497368</v>
      </c>
      <c r="BX20" s="7">
        <f t="shared" si="35"/>
        <v>15.381051116493024</v>
      </c>
      <c r="BY20" s="7">
        <f t="shared" si="35"/>
        <v>-3.4372025562439713E-2</v>
      </c>
      <c r="BZ20" s="7">
        <f t="shared" si="35"/>
        <v>5.2286775163896095</v>
      </c>
      <c r="CA20" s="7">
        <f t="shared" si="35"/>
        <v>10.186745625665854</v>
      </c>
      <c r="CB20" s="184">
        <f t="shared" si="35"/>
        <v>100</v>
      </c>
      <c r="CC20" s="20"/>
    </row>
    <row r="21" spans="2:81" ht="12">
      <c r="B21" s="167" t="s">
        <v>119</v>
      </c>
      <c r="C21" s="23">
        <v>10755451</v>
      </c>
      <c r="D21" s="1">
        <v>9169090</v>
      </c>
      <c r="E21" s="1">
        <v>1586361</v>
      </c>
      <c r="F21" s="1">
        <v>1382649</v>
      </c>
      <c r="G21" s="1">
        <v>203712</v>
      </c>
      <c r="H21" s="1">
        <v>882778</v>
      </c>
      <c r="I21" s="1">
        <v>992730</v>
      </c>
      <c r="J21" s="1">
        <v>109952</v>
      </c>
      <c r="K21" s="1">
        <v>-58420</v>
      </c>
      <c r="L21" s="1">
        <v>15030</v>
      </c>
      <c r="M21" s="1">
        <v>73450</v>
      </c>
      <c r="N21" s="6">
        <v>941198</v>
      </c>
      <c r="O21" s="1"/>
      <c r="P21" s="167" t="s">
        <v>119</v>
      </c>
      <c r="Q21" s="23">
        <v>87174</v>
      </c>
      <c r="R21" s="1">
        <v>123676</v>
      </c>
      <c r="S21" s="1">
        <v>36502</v>
      </c>
      <c r="T21" s="1">
        <v>22348</v>
      </c>
      <c r="U21" s="1">
        <v>631494</v>
      </c>
      <c r="V21" s="1">
        <v>200182</v>
      </c>
      <c r="W21" s="1">
        <v>0</v>
      </c>
      <c r="X21" s="1">
        <v>0</v>
      </c>
      <c r="Y21" s="1">
        <v>0</v>
      </c>
      <c r="Z21" s="1">
        <v>4817643</v>
      </c>
      <c r="AA21" s="1">
        <v>2092334</v>
      </c>
      <c r="AB21" s="1">
        <v>2053618</v>
      </c>
      <c r="AC21" s="6">
        <v>38716</v>
      </c>
      <c r="AD21" s="23">
        <v>0</v>
      </c>
      <c r="AE21" s="167" t="s">
        <v>119</v>
      </c>
      <c r="AF21" s="1">
        <v>180437</v>
      </c>
      <c r="AG21" s="1">
        <v>119069</v>
      </c>
      <c r="AH21" s="1">
        <v>61368</v>
      </c>
      <c r="AI21" s="1">
        <v>2544872</v>
      </c>
      <c r="AJ21" s="1">
        <v>-11311</v>
      </c>
      <c r="AK21" s="1">
        <v>873534</v>
      </c>
      <c r="AL21" s="1">
        <v>1682649</v>
      </c>
      <c r="AM21" s="1">
        <v>16455872</v>
      </c>
      <c r="AN21" s="1">
        <v>8036</v>
      </c>
      <c r="AO21" s="6">
        <v>2047.7690393230464</v>
      </c>
      <c r="AQ21" s="167" t="s">
        <v>119</v>
      </c>
      <c r="AR21" s="43">
        <f t="shared" si="33"/>
        <v>65.35935014565014</v>
      </c>
      <c r="AS21" s="7">
        <f t="shared" si="33"/>
        <v>55.719259362250753</v>
      </c>
      <c r="AT21" s="7">
        <f t="shared" si="33"/>
        <v>9.6400907833993852</v>
      </c>
      <c r="AU21" s="7">
        <f t="shared" si="33"/>
        <v>8.4021618544432055</v>
      </c>
      <c r="AV21" s="7">
        <f t="shared" si="33"/>
        <v>1.2379289289561806</v>
      </c>
      <c r="AW21" s="7">
        <f t="shared" si="33"/>
        <v>5.3645166904555408</v>
      </c>
      <c r="AX21" s="7">
        <f t="shared" si="33"/>
        <v>6.0326793985757794</v>
      </c>
      <c r="AY21" s="7">
        <f t="shared" si="33"/>
        <v>0.66816270812023815</v>
      </c>
      <c r="AZ21" s="7">
        <f t="shared" si="33"/>
        <v>-0.35501005355413556</v>
      </c>
      <c r="BA21" s="7">
        <f t="shared" si="33"/>
        <v>9.1335178105420356E-2</v>
      </c>
      <c r="BB21" s="7">
        <f t="shared" si="33"/>
        <v>0.44634523165955592</v>
      </c>
      <c r="BC21" s="8">
        <f t="shared" si="33"/>
        <v>5.7195267440096762</v>
      </c>
      <c r="BE21" s="167" t="s">
        <v>119</v>
      </c>
      <c r="BF21" s="176">
        <f t="shared" si="34"/>
        <v>0.52974403301143802</v>
      </c>
      <c r="BG21" s="31">
        <f t="shared" si="34"/>
        <v>0.75156150947212041</v>
      </c>
      <c r="BH21" s="31">
        <f t="shared" si="34"/>
        <v>0.22181747646068226</v>
      </c>
      <c r="BI21" s="31">
        <f t="shared" si="34"/>
        <v>0.1358056261011267</v>
      </c>
      <c r="BJ21" s="31">
        <f t="shared" si="34"/>
        <v>3.8374994652364824</v>
      </c>
      <c r="BK21" s="31">
        <f t="shared" si="34"/>
        <v>1.2164776196606295</v>
      </c>
      <c r="BL21" s="31">
        <f t="shared" si="34"/>
        <v>0</v>
      </c>
      <c r="BM21" s="31">
        <f t="shared" si="34"/>
        <v>0</v>
      </c>
      <c r="BN21" s="31">
        <f t="shared" si="34"/>
        <v>0</v>
      </c>
      <c r="BO21" s="31">
        <f t="shared" si="34"/>
        <v>29.276133163894325</v>
      </c>
      <c r="BP21" s="31">
        <f t="shared" si="34"/>
        <v>12.714816935863379</v>
      </c>
      <c r="BQ21" s="7">
        <f t="shared" si="34"/>
        <v>12.479545295442259</v>
      </c>
      <c r="BR21" s="8">
        <f t="shared" si="34"/>
        <v>0.23527164042112139</v>
      </c>
      <c r="BT21" s="167" t="s">
        <v>119</v>
      </c>
      <c r="BU21" s="7">
        <f t="shared" si="35"/>
        <v>1.0964900553431627</v>
      </c>
      <c r="BV21" s="7">
        <f t="shared" si="35"/>
        <v>0.72356542394107104</v>
      </c>
      <c r="BW21" s="7">
        <f t="shared" si="35"/>
        <v>0.37292463140209159</v>
      </c>
      <c r="BX21" s="7">
        <f t="shared" si="35"/>
        <v>15.464826172687779</v>
      </c>
      <c r="BY21" s="7">
        <f t="shared" si="35"/>
        <v>-6.8735342618124404E-2</v>
      </c>
      <c r="BZ21" s="7">
        <f t="shared" si="35"/>
        <v>5.3083422136487206</v>
      </c>
      <c r="CA21" s="7">
        <f t="shared" si="35"/>
        <v>10.225219301657184</v>
      </c>
      <c r="CB21" s="184">
        <f t="shared" si="35"/>
        <v>100</v>
      </c>
      <c r="CC21" s="20"/>
    </row>
    <row r="22" spans="2:81" ht="12">
      <c r="B22" s="53" t="s">
        <v>83</v>
      </c>
      <c r="C22" s="9">
        <v>13470290</v>
      </c>
      <c r="D22" s="9">
        <v>11484135</v>
      </c>
      <c r="E22" s="9">
        <v>1986155</v>
      </c>
      <c r="F22" s="9">
        <v>1731169</v>
      </c>
      <c r="G22" s="9">
        <v>254986</v>
      </c>
      <c r="H22" s="9">
        <v>2021189</v>
      </c>
      <c r="I22" s="9">
        <v>2200317</v>
      </c>
      <c r="J22" s="9">
        <v>179128</v>
      </c>
      <c r="K22" s="9">
        <v>49346</v>
      </c>
      <c r="L22" s="9">
        <v>162580</v>
      </c>
      <c r="M22" s="9">
        <v>113234</v>
      </c>
      <c r="N22" s="10">
        <v>1943642</v>
      </c>
      <c r="O22" s="1"/>
      <c r="P22" s="53" t="s">
        <v>83</v>
      </c>
      <c r="Q22" s="9">
        <v>137831</v>
      </c>
      <c r="R22" s="9">
        <v>197339</v>
      </c>
      <c r="S22" s="9">
        <v>59508</v>
      </c>
      <c r="T22" s="9">
        <v>373810</v>
      </c>
      <c r="U22" s="9">
        <v>807416</v>
      </c>
      <c r="V22" s="9">
        <v>624585</v>
      </c>
      <c r="W22" s="9">
        <v>28201</v>
      </c>
      <c r="X22" s="9">
        <v>34587</v>
      </c>
      <c r="Y22" s="9">
        <v>6386</v>
      </c>
      <c r="Z22" s="9">
        <v>4844256</v>
      </c>
      <c r="AA22" s="9">
        <v>1725749</v>
      </c>
      <c r="AB22" s="9">
        <v>1611306</v>
      </c>
      <c r="AC22" s="10">
        <v>114443</v>
      </c>
      <c r="AD22" s="23">
        <v>0</v>
      </c>
      <c r="AE22" s="53" t="s">
        <v>83</v>
      </c>
      <c r="AF22" s="9">
        <v>245876</v>
      </c>
      <c r="AG22" s="9">
        <v>110958</v>
      </c>
      <c r="AH22" s="9">
        <v>134918</v>
      </c>
      <c r="AI22" s="9">
        <v>2872631</v>
      </c>
      <c r="AJ22" s="9">
        <v>-60973</v>
      </c>
      <c r="AK22" s="9">
        <v>1102572</v>
      </c>
      <c r="AL22" s="9">
        <v>1831032</v>
      </c>
      <c r="AM22" s="9">
        <v>20335735</v>
      </c>
      <c r="AN22" s="9">
        <v>12084</v>
      </c>
      <c r="AO22" s="10">
        <v>1682.8645316120489</v>
      </c>
      <c r="AQ22" s="53" t="s">
        <v>83</v>
      </c>
      <c r="AR22" s="11">
        <f t="shared" si="32"/>
        <v>66.239504006125188</v>
      </c>
      <c r="AS22" s="11">
        <f t="shared" si="0"/>
        <v>56.472682202044822</v>
      </c>
      <c r="AT22" s="11">
        <f t="shared" si="1"/>
        <v>9.7668218040803545</v>
      </c>
      <c r="AU22" s="11">
        <f t="shared" si="2"/>
        <v>8.5129403977776068</v>
      </c>
      <c r="AV22" s="11">
        <f t="shared" si="3"/>
        <v>1.2538814063027475</v>
      </c>
      <c r="AW22" s="11">
        <f t="shared" si="4"/>
        <v>9.9390998161610575</v>
      </c>
      <c r="AX22" s="11">
        <f t="shared" si="5"/>
        <v>10.819953151435147</v>
      </c>
      <c r="AY22" s="11">
        <f t="shared" si="6"/>
        <v>0.88085333527408771</v>
      </c>
      <c r="AZ22" s="11">
        <f t="shared" si="7"/>
        <v>0.24265658457882144</v>
      </c>
      <c r="BA22" s="11">
        <f t="shared" si="8"/>
        <v>0.79947934018613043</v>
      </c>
      <c r="BB22" s="11">
        <f t="shared" si="9"/>
        <v>0.55682275560730898</v>
      </c>
      <c r="BC22" s="12">
        <f t="shared" si="10"/>
        <v>9.5577661687664595</v>
      </c>
      <c r="BE22" s="53" t="s">
        <v>83</v>
      </c>
      <c r="BF22" s="33">
        <f t="shared" si="11"/>
        <v>0.67777732154751225</v>
      </c>
      <c r="BG22" s="33">
        <f t="shared" si="12"/>
        <v>0.97040505297693935</v>
      </c>
      <c r="BH22" s="33">
        <f t="shared" si="13"/>
        <v>0.29262773142942711</v>
      </c>
      <c r="BI22" s="33">
        <f t="shared" si="14"/>
        <v>1.8381927183846563</v>
      </c>
      <c r="BJ22" s="33">
        <f t="shared" si="15"/>
        <v>3.9704293943641575</v>
      </c>
      <c r="BK22" s="33">
        <f t="shared" si="16"/>
        <v>3.0713667344701334</v>
      </c>
      <c r="BL22" s="33">
        <f t="shared" si="17"/>
        <v>0.13867706281577727</v>
      </c>
      <c r="BM22" s="33">
        <f t="shared" si="18"/>
        <v>0.17007991105312889</v>
      </c>
      <c r="BN22" s="33">
        <f t="shared" si="19"/>
        <v>3.1402848237351642E-2</v>
      </c>
      <c r="BO22" s="33">
        <f t="shared" si="20"/>
        <v>23.821396177713762</v>
      </c>
      <c r="BP22" s="33">
        <f t="shared" si="21"/>
        <v>8.4862878081367601</v>
      </c>
      <c r="BQ22" s="11">
        <f t="shared" si="22"/>
        <v>7.9235198531058746</v>
      </c>
      <c r="BR22" s="12">
        <f t="shared" si="23"/>
        <v>0.56276795503088528</v>
      </c>
      <c r="BT22" s="53" t="s">
        <v>83</v>
      </c>
      <c r="BU22" s="11">
        <f t="shared" si="24"/>
        <v>1.2090834189174868</v>
      </c>
      <c r="BV22" s="11">
        <f t="shared" si="25"/>
        <v>0.54563063493893871</v>
      </c>
      <c r="BW22" s="11">
        <f t="shared" si="26"/>
        <v>0.66345278397854812</v>
      </c>
      <c r="BX22" s="11">
        <f t="shared" si="27"/>
        <v>14.126024950659517</v>
      </c>
      <c r="BY22" s="11">
        <f t="shared" si="28"/>
        <v>-0.29983179855559683</v>
      </c>
      <c r="BZ22" s="11">
        <f t="shared" si="29"/>
        <v>5.4218448460308908</v>
      </c>
      <c r="CA22" s="11">
        <f t="shared" si="30"/>
        <v>9.0040119031842227</v>
      </c>
      <c r="CB22" s="186">
        <f t="shared" si="31"/>
        <v>100</v>
      </c>
      <c r="CC22" s="20"/>
    </row>
    <row r="23" spans="2:81" ht="12">
      <c r="B23" s="52" t="s">
        <v>9</v>
      </c>
      <c r="C23" s="1">
        <v>7112349</v>
      </c>
      <c r="D23" s="1">
        <v>6064217</v>
      </c>
      <c r="E23" s="1">
        <v>1048132</v>
      </c>
      <c r="F23" s="1">
        <v>913570</v>
      </c>
      <c r="G23" s="1">
        <v>134562</v>
      </c>
      <c r="H23" s="1">
        <v>620834</v>
      </c>
      <c r="I23" s="1">
        <v>674438</v>
      </c>
      <c r="J23" s="1">
        <v>53604</v>
      </c>
      <c r="K23" s="1">
        <v>11165</v>
      </c>
      <c r="L23" s="1">
        <v>33748</v>
      </c>
      <c r="M23" s="1">
        <v>22583</v>
      </c>
      <c r="N23" s="6">
        <v>593646</v>
      </c>
      <c r="O23" s="1"/>
      <c r="P23" s="52" t="s">
        <v>9</v>
      </c>
      <c r="Q23" s="1">
        <v>80785</v>
      </c>
      <c r="R23" s="1">
        <v>108177</v>
      </c>
      <c r="S23" s="1">
        <v>27392</v>
      </c>
      <c r="T23" s="1">
        <v>17507</v>
      </c>
      <c r="U23" s="1">
        <v>408301</v>
      </c>
      <c r="V23" s="1">
        <v>87053</v>
      </c>
      <c r="W23" s="1">
        <v>16023</v>
      </c>
      <c r="X23" s="1">
        <v>19652</v>
      </c>
      <c r="Y23" s="1">
        <v>3629</v>
      </c>
      <c r="Z23" s="1">
        <v>2596113</v>
      </c>
      <c r="AA23" s="1">
        <v>897966</v>
      </c>
      <c r="AB23" s="1">
        <v>828535</v>
      </c>
      <c r="AC23" s="6">
        <v>69431</v>
      </c>
      <c r="AD23" s="23">
        <v>0</v>
      </c>
      <c r="AE23" s="52" t="s">
        <v>9</v>
      </c>
      <c r="AF23" s="23">
        <v>197166</v>
      </c>
      <c r="AG23" s="1">
        <v>131694</v>
      </c>
      <c r="AH23" s="1">
        <v>65472</v>
      </c>
      <c r="AI23" s="1">
        <v>1500981</v>
      </c>
      <c r="AJ23" s="1">
        <v>10725</v>
      </c>
      <c r="AK23" s="1">
        <v>425077</v>
      </c>
      <c r="AL23" s="1">
        <v>1065179</v>
      </c>
      <c r="AM23" s="1">
        <v>10329296</v>
      </c>
      <c r="AN23" s="1">
        <v>5616</v>
      </c>
      <c r="AO23" s="6">
        <v>1839.2621082621083</v>
      </c>
      <c r="AQ23" s="52" t="s">
        <v>9</v>
      </c>
      <c r="AR23" s="7">
        <f t="shared" si="32"/>
        <v>68.856086610355632</v>
      </c>
      <c r="AS23" s="7">
        <f t="shared" si="0"/>
        <v>58.70890910668065</v>
      </c>
      <c r="AT23" s="7">
        <f t="shared" si="1"/>
        <v>10.147177503674984</v>
      </c>
      <c r="AU23" s="7">
        <f t="shared" si="2"/>
        <v>8.8444556144000526</v>
      </c>
      <c r="AV23" s="7">
        <f t="shared" si="3"/>
        <v>1.3027218892749322</v>
      </c>
      <c r="AW23" s="7">
        <f t="shared" si="4"/>
        <v>6.0104192967265142</v>
      </c>
      <c r="AX23" s="7">
        <f t="shared" si="5"/>
        <v>6.5293704430582693</v>
      </c>
      <c r="AY23" s="7">
        <f t="shared" si="6"/>
        <v>0.51895114633175388</v>
      </c>
      <c r="AZ23" s="7">
        <f t="shared" si="7"/>
        <v>0.10809061914771345</v>
      </c>
      <c r="BA23" s="7">
        <f t="shared" si="8"/>
        <v>0.32672120152234962</v>
      </c>
      <c r="BB23" s="7">
        <f t="shared" si="9"/>
        <v>0.21863058237463617</v>
      </c>
      <c r="BC23" s="8">
        <f t="shared" si="10"/>
        <v>5.7472067796295123</v>
      </c>
      <c r="BE23" s="52" t="s">
        <v>9</v>
      </c>
      <c r="BF23" s="31">
        <f t="shared" si="11"/>
        <v>0.7820958950154977</v>
      </c>
      <c r="BG23" s="31">
        <f t="shared" si="12"/>
        <v>1.0472833772988983</v>
      </c>
      <c r="BH23" s="31">
        <f t="shared" si="13"/>
        <v>0.2651874822834005</v>
      </c>
      <c r="BI23" s="31">
        <f t="shared" si="14"/>
        <v>0.16948880156014506</v>
      </c>
      <c r="BJ23" s="31">
        <f t="shared" si="15"/>
        <v>3.9528444145661044</v>
      </c>
      <c r="BK23" s="31">
        <f t="shared" si="16"/>
        <v>0.84277766848776525</v>
      </c>
      <c r="BL23" s="31">
        <f t="shared" si="17"/>
        <v>0.1551218979492891</v>
      </c>
      <c r="BM23" s="31">
        <f t="shared" si="18"/>
        <v>0.19025497962300625</v>
      </c>
      <c r="BN23" s="31">
        <f t="shared" si="19"/>
        <v>3.5133081673717162E-2</v>
      </c>
      <c r="BO23" s="31">
        <f t="shared" si="20"/>
        <v>25.13349409291785</v>
      </c>
      <c r="BP23" s="31">
        <f t="shared" si="21"/>
        <v>8.6933901400443929</v>
      </c>
      <c r="BQ23" s="7">
        <f t="shared" si="22"/>
        <v>8.0212146113345977</v>
      </c>
      <c r="BR23" s="8">
        <f t="shared" si="23"/>
        <v>0.6721755287097978</v>
      </c>
      <c r="BT23" s="52" t="s">
        <v>9</v>
      </c>
      <c r="BU23" s="7">
        <f t="shared" si="24"/>
        <v>1.9088038526536562</v>
      </c>
      <c r="BV23" s="7">
        <f t="shared" si="25"/>
        <v>1.2749562022426311</v>
      </c>
      <c r="BW23" s="7">
        <f t="shared" si="26"/>
        <v>0.63384765041102509</v>
      </c>
      <c r="BX23" s="7">
        <f t="shared" si="27"/>
        <v>14.531300100219802</v>
      </c>
      <c r="BY23" s="7">
        <f t="shared" si="28"/>
        <v>0.10383089031430603</v>
      </c>
      <c r="BZ23" s="7">
        <f t="shared" si="29"/>
        <v>4.1152562575416569</v>
      </c>
      <c r="CA23" s="7">
        <f t="shared" si="30"/>
        <v>10.31221295236384</v>
      </c>
      <c r="CB23" s="184">
        <f t="shared" si="31"/>
        <v>100</v>
      </c>
      <c r="CC23" s="20"/>
    </row>
    <row r="24" spans="2:81" ht="12">
      <c r="B24" s="52" t="s">
        <v>10</v>
      </c>
      <c r="C24" s="1">
        <v>13857957</v>
      </c>
      <c r="D24" s="1">
        <v>11815355</v>
      </c>
      <c r="E24" s="1">
        <v>2042602</v>
      </c>
      <c r="F24" s="1">
        <v>1780488</v>
      </c>
      <c r="G24" s="1">
        <v>262114</v>
      </c>
      <c r="H24" s="1">
        <v>1076498</v>
      </c>
      <c r="I24" s="1">
        <v>1236038</v>
      </c>
      <c r="J24" s="1">
        <v>159540</v>
      </c>
      <c r="K24" s="1">
        <v>-16220</v>
      </c>
      <c r="L24" s="1">
        <v>82432</v>
      </c>
      <c r="M24" s="1">
        <v>98652</v>
      </c>
      <c r="N24" s="6">
        <v>1072372</v>
      </c>
      <c r="O24" s="1"/>
      <c r="P24" s="52" t="s">
        <v>10</v>
      </c>
      <c r="Q24" s="1">
        <v>175492</v>
      </c>
      <c r="R24" s="1">
        <v>231773</v>
      </c>
      <c r="S24" s="1">
        <v>56281</v>
      </c>
      <c r="T24" s="1">
        <v>62454</v>
      </c>
      <c r="U24" s="1">
        <v>766672</v>
      </c>
      <c r="V24" s="1">
        <v>67754</v>
      </c>
      <c r="W24" s="1">
        <v>20346</v>
      </c>
      <c r="X24" s="1">
        <v>24953</v>
      </c>
      <c r="Y24" s="1">
        <v>4607</v>
      </c>
      <c r="Z24" s="1">
        <v>6529093</v>
      </c>
      <c r="AA24" s="1">
        <v>2249740</v>
      </c>
      <c r="AB24" s="1">
        <v>2106184</v>
      </c>
      <c r="AC24" s="6">
        <v>143556</v>
      </c>
      <c r="AD24" s="23">
        <v>0</v>
      </c>
      <c r="AE24" s="52" t="s">
        <v>10</v>
      </c>
      <c r="AF24" s="23">
        <v>1185599</v>
      </c>
      <c r="AG24" s="1">
        <v>1103145</v>
      </c>
      <c r="AH24" s="1">
        <v>82454</v>
      </c>
      <c r="AI24" s="1">
        <v>3093754</v>
      </c>
      <c r="AJ24" s="1">
        <v>-430</v>
      </c>
      <c r="AK24" s="1">
        <v>1039087</v>
      </c>
      <c r="AL24" s="1">
        <v>2055097</v>
      </c>
      <c r="AM24" s="1">
        <v>21463548</v>
      </c>
      <c r="AN24" s="1">
        <v>11079</v>
      </c>
      <c r="AO24" s="6">
        <v>1937.3181695098835</v>
      </c>
      <c r="AQ24" s="52" t="s">
        <v>10</v>
      </c>
      <c r="AR24" s="7">
        <f t="shared" si="32"/>
        <v>64.565080293341993</v>
      </c>
      <c r="AS24" s="7">
        <f t="shared" si="0"/>
        <v>55.048471017000544</v>
      </c>
      <c r="AT24" s="7">
        <f t="shared" si="1"/>
        <v>9.51660927634145</v>
      </c>
      <c r="AU24" s="7">
        <f t="shared" si="2"/>
        <v>8.2954039099220687</v>
      </c>
      <c r="AV24" s="7">
        <f t="shared" si="3"/>
        <v>1.2212053664193823</v>
      </c>
      <c r="AW24" s="7">
        <f t="shared" si="4"/>
        <v>5.0154708811422974</v>
      </c>
      <c r="AX24" s="7">
        <f t="shared" si="5"/>
        <v>5.7587776261408408</v>
      </c>
      <c r="AY24" s="7">
        <f t="shared" si="6"/>
        <v>0.74330674499854354</v>
      </c>
      <c r="AZ24" s="7">
        <f t="shared" si="7"/>
        <v>-7.5569984981047875E-2</v>
      </c>
      <c r="BA24" s="7">
        <f t="shared" si="8"/>
        <v>0.38405579543512564</v>
      </c>
      <c r="BB24" s="7">
        <f t="shared" si="9"/>
        <v>0.45962578041617347</v>
      </c>
      <c r="BC24" s="8">
        <f t="shared" si="10"/>
        <v>4.9962475914979203</v>
      </c>
      <c r="BE24" s="52" t="s">
        <v>10</v>
      </c>
      <c r="BF24" s="31">
        <f t="shared" si="11"/>
        <v>0.81762810137447928</v>
      </c>
      <c r="BG24" s="31">
        <f t="shared" si="12"/>
        <v>1.0798447675100127</v>
      </c>
      <c r="BH24" s="31">
        <f t="shared" si="13"/>
        <v>0.26221666613553357</v>
      </c>
      <c r="BI24" s="31">
        <f t="shared" si="14"/>
        <v>0.29097705561074988</v>
      </c>
      <c r="BJ24" s="31">
        <f t="shared" si="15"/>
        <v>3.5719723505172585</v>
      </c>
      <c r="BK24" s="31">
        <f t="shared" si="16"/>
        <v>0.31567008399543262</v>
      </c>
      <c r="BL24" s="31">
        <f t="shared" si="17"/>
        <v>9.4793274625425403E-2</v>
      </c>
      <c r="BM24" s="31">
        <f t="shared" si="18"/>
        <v>0.11625757307226187</v>
      </c>
      <c r="BN24" s="31">
        <f t="shared" si="19"/>
        <v>2.1464298446836467E-2</v>
      </c>
      <c r="BO24" s="31">
        <f t="shared" si="20"/>
        <v>30.419448825515705</v>
      </c>
      <c r="BP24" s="31">
        <f t="shared" si="21"/>
        <v>10.481678052482284</v>
      </c>
      <c r="BQ24" s="7">
        <f t="shared" si="22"/>
        <v>9.812841753842374</v>
      </c>
      <c r="BR24" s="8">
        <f t="shared" si="23"/>
        <v>0.66883629863990801</v>
      </c>
      <c r="BT24" s="52" t="s">
        <v>10</v>
      </c>
      <c r="BU24" s="7">
        <f t="shared" si="24"/>
        <v>5.5237791999719708</v>
      </c>
      <c r="BV24" s="7">
        <f t="shared" si="25"/>
        <v>5.1396209051737394</v>
      </c>
      <c r="BW24" s="7">
        <f t="shared" si="26"/>
        <v>0.38415829479823188</v>
      </c>
      <c r="BX24" s="7">
        <f t="shared" si="27"/>
        <v>14.413991573061452</v>
      </c>
      <c r="BY24" s="7">
        <f t="shared" si="28"/>
        <v>-2.003396642530862E-3</v>
      </c>
      <c r="BZ24" s="7">
        <f t="shared" si="29"/>
        <v>4.8411707141801532</v>
      </c>
      <c r="CA24" s="7">
        <f t="shared" si="30"/>
        <v>9.574824255523831</v>
      </c>
      <c r="CB24" s="184">
        <f t="shared" si="31"/>
        <v>100</v>
      </c>
      <c r="CC24" s="20"/>
    </row>
    <row r="25" spans="2:81" s="39" customFormat="1" ht="12">
      <c r="B25" s="52" t="s">
        <v>11</v>
      </c>
      <c r="C25" s="1">
        <v>26729114</v>
      </c>
      <c r="D25" s="1">
        <v>22801549</v>
      </c>
      <c r="E25" s="1">
        <v>3927565</v>
      </c>
      <c r="F25" s="1">
        <v>3423925</v>
      </c>
      <c r="G25" s="1">
        <v>503640</v>
      </c>
      <c r="H25" s="1">
        <v>1624720</v>
      </c>
      <c r="I25" s="1">
        <v>2204888</v>
      </c>
      <c r="J25" s="1">
        <v>580168</v>
      </c>
      <c r="K25" s="1">
        <v>-433529</v>
      </c>
      <c r="L25" s="1">
        <v>46887</v>
      </c>
      <c r="M25" s="1">
        <v>480416</v>
      </c>
      <c r="N25" s="6">
        <v>2024815</v>
      </c>
      <c r="O25" s="1"/>
      <c r="P25" s="52" t="s">
        <v>11</v>
      </c>
      <c r="Q25" s="1">
        <v>275333</v>
      </c>
      <c r="R25" s="1">
        <v>367514</v>
      </c>
      <c r="S25" s="1">
        <v>92181</v>
      </c>
      <c r="T25" s="1">
        <v>109550</v>
      </c>
      <c r="U25" s="1">
        <v>1234569</v>
      </c>
      <c r="V25" s="1">
        <v>405363</v>
      </c>
      <c r="W25" s="1">
        <v>33434</v>
      </c>
      <c r="X25" s="1">
        <v>41005</v>
      </c>
      <c r="Y25" s="1">
        <v>7571</v>
      </c>
      <c r="Z25" s="1">
        <v>10244218</v>
      </c>
      <c r="AA25" s="1">
        <v>4974798</v>
      </c>
      <c r="AB25" s="1">
        <v>4729706</v>
      </c>
      <c r="AC25" s="6">
        <v>245092</v>
      </c>
      <c r="AD25" s="23">
        <v>0</v>
      </c>
      <c r="AE25" s="52" t="s">
        <v>11</v>
      </c>
      <c r="AF25" s="23">
        <v>179302</v>
      </c>
      <c r="AG25" s="1">
        <v>15269</v>
      </c>
      <c r="AH25" s="1">
        <v>164033</v>
      </c>
      <c r="AI25" s="1">
        <v>5090118</v>
      </c>
      <c r="AJ25" s="1">
        <v>-36297</v>
      </c>
      <c r="AK25" s="1">
        <v>1636676</v>
      </c>
      <c r="AL25" s="1">
        <v>3489739</v>
      </c>
      <c r="AM25" s="1">
        <v>38598052</v>
      </c>
      <c r="AN25" s="1">
        <v>17232</v>
      </c>
      <c r="AO25" s="6">
        <v>2239.9055246053854</v>
      </c>
      <c r="AQ25" s="52" t="s">
        <v>11</v>
      </c>
      <c r="AR25" s="7">
        <f t="shared" si="32"/>
        <v>69.249904114331983</v>
      </c>
      <c r="AS25" s="7">
        <f t="shared" si="0"/>
        <v>59.074351731532978</v>
      </c>
      <c r="AT25" s="7">
        <f t="shared" si="1"/>
        <v>10.175552382799008</v>
      </c>
      <c r="AU25" s="7">
        <f t="shared" si="2"/>
        <v>8.8707196933150936</v>
      </c>
      <c r="AV25" s="7">
        <f t="shared" si="3"/>
        <v>1.3048326894839151</v>
      </c>
      <c r="AW25" s="7">
        <f t="shared" si="4"/>
        <v>4.2093316004652257</v>
      </c>
      <c r="AX25" s="7">
        <f t="shared" si="5"/>
        <v>5.7124333632173983</v>
      </c>
      <c r="AY25" s="7">
        <f t="shared" si="6"/>
        <v>1.5031017627521721</v>
      </c>
      <c r="AZ25" s="7">
        <f t="shared" si="7"/>
        <v>-1.1231888075595111</v>
      </c>
      <c r="BA25" s="7">
        <f t="shared" si="8"/>
        <v>0.12147504231560702</v>
      </c>
      <c r="BB25" s="7">
        <f t="shared" si="9"/>
        <v>1.2446638498751181</v>
      </c>
      <c r="BC25" s="8">
        <f t="shared" si="10"/>
        <v>5.2458994562730776</v>
      </c>
      <c r="BE25" s="52" t="s">
        <v>11</v>
      </c>
      <c r="BF25" s="31">
        <f t="shared" si="11"/>
        <v>0.71333392680024366</v>
      </c>
      <c r="BG25" s="31">
        <f t="shared" si="12"/>
        <v>0.9521568601441337</v>
      </c>
      <c r="BH25" s="31">
        <f t="shared" si="13"/>
        <v>0.23882293334389001</v>
      </c>
      <c r="BI25" s="31">
        <f t="shared" si="14"/>
        <v>0.28382261363863648</v>
      </c>
      <c r="BJ25" s="31">
        <f t="shared" si="15"/>
        <v>3.1985267028501854</v>
      </c>
      <c r="BK25" s="31">
        <f t="shared" si="16"/>
        <v>1.0502162129840127</v>
      </c>
      <c r="BL25" s="31">
        <f t="shared" si="17"/>
        <v>8.6620951751658348E-2</v>
      </c>
      <c r="BM25" s="31">
        <f t="shared" si="18"/>
        <v>0.10623593128482237</v>
      </c>
      <c r="BN25" s="31">
        <f t="shared" si="19"/>
        <v>1.9614979533164004E-2</v>
      </c>
      <c r="BO25" s="31">
        <f t="shared" si="20"/>
        <v>26.540764285202791</v>
      </c>
      <c r="BP25" s="31">
        <f t="shared" si="21"/>
        <v>12.888728166903347</v>
      </c>
      <c r="BQ25" s="7">
        <f t="shared" si="22"/>
        <v>12.253742753649847</v>
      </c>
      <c r="BR25" s="8">
        <f t="shared" si="23"/>
        <v>0.63498541325349789</v>
      </c>
      <c r="BT25" s="52" t="s">
        <v>11</v>
      </c>
      <c r="BU25" s="7">
        <f t="shared" si="24"/>
        <v>0.46453639681090636</v>
      </c>
      <c r="BV25" s="7">
        <f t="shared" si="25"/>
        <v>3.95589912154116E-2</v>
      </c>
      <c r="BW25" s="7">
        <f t="shared" si="26"/>
        <v>0.42497740559549485</v>
      </c>
      <c r="BX25" s="7">
        <f t="shared" si="27"/>
        <v>13.187499721488535</v>
      </c>
      <c r="BY25" s="7">
        <f t="shared" si="28"/>
        <v>-9.403842452981824E-2</v>
      </c>
      <c r="BZ25" s="7">
        <f t="shared" si="29"/>
        <v>4.2403072569569051</v>
      </c>
      <c r="CA25" s="7">
        <f t="shared" si="30"/>
        <v>9.041230889061449</v>
      </c>
      <c r="CB25" s="184">
        <f t="shared" si="31"/>
        <v>100</v>
      </c>
      <c r="CC25" s="40"/>
    </row>
    <row r="26" spans="2:81" ht="12">
      <c r="B26" s="53" t="s">
        <v>84</v>
      </c>
      <c r="C26" s="9">
        <v>14232720</v>
      </c>
      <c r="D26" s="9">
        <v>12134514</v>
      </c>
      <c r="E26" s="9">
        <v>2098206</v>
      </c>
      <c r="F26" s="9">
        <v>1828928</v>
      </c>
      <c r="G26" s="9">
        <v>269278</v>
      </c>
      <c r="H26" s="9">
        <v>1347203</v>
      </c>
      <c r="I26" s="9">
        <v>1536821</v>
      </c>
      <c r="J26" s="9">
        <v>189618</v>
      </c>
      <c r="K26" s="9">
        <v>-62858</v>
      </c>
      <c r="L26" s="9">
        <v>64150</v>
      </c>
      <c r="M26" s="9">
        <v>127008</v>
      </c>
      <c r="N26" s="10">
        <v>1383068</v>
      </c>
      <c r="O26" s="1"/>
      <c r="P26" s="53" t="s">
        <v>84</v>
      </c>
      <c r="Q26" s="9">
        <v>171042</v>
      </c>
      <c r="R26" s="9">
        <v>227539</v>
      </c>
      <c r="S26" s="9">
        <v>56497</v>
      </c>
      <c r="T26" s="9">
        <v>16883</v>
      </c>
      <c r="U26" s="9">
        <v>845265</v>
      </c>
      <c r="V26" s="9">
        <v>349878</v>
      </c>
      <c r="W26" s="9">
        <v>26993</v>
      </c>
      <c r="X26" s="9">
        <v>33106</v>
      </c>
      <c r="Y26" s="9">
        <v>6113</v>
      </c>
      <c r="Z26" s="9">
        <v>7336614</v>
      </c>
      <c r="AA26" s="9">
        <v>3426887</v>
      </c>
      <c r="AB26" s="9">
        <v>3299991</v>
      </c>
      <c r="AC26" s="10">
        <v>126896</v>
      </c>
      <c r="AD26" s="23">
        <v>0</v>
      </c>
      <c r="AE26" s="53" t="s">
        <v>84</v>
      </c>
      <c r="AF26" s="24">
        <v>881403</v>
      </c>
      <c r="AG26" s="9">
        <v>734117</v>
      </c>
      <c r="AH26" s="9">
        <v>147286</v>
      </c>
      <c r="AI26" s="9">
        <v>3028324</v>
      </c>
      <c r="AJ26" s="9">
        <v>-15074</v>
      </c>
      <c r="AK26" s="9">
        <v>1007271</v>
      </c>
      <c r="AL26" s="9">
        <v>2036127</v>
      </c>
      <c r="AM26" s="9">
        <v>22916537</v>
      </c>
      <c r="AN26" s="9">
        <v>11774</v>
      </c>
      <c r="AO26" s="10">
        <v>1946.3680142687276</v>
      </c>
      <c r="AQ26" s="53" t="s">
        <v>84</v>
      </c>
      <c r="AR26" s="11">
        <f t="shared" si="32"/>
        <v>62.106765956828468</v>
      </c>
      <c r="AS26" s="11">
        <f t="shared" si="0"/>
        <v>52.950906151308985</v>
      </c>
      <c r="AT26" s="11">
        <f t="shared" si="1"/>
        <v>9.1558598055194818</v>
      </c>
      <c r="AU26" s="11">
        <f t="shared" si="2"/>
        <v>7.9808218842140066</v>
      </c>
      <c r="AV26" s="11">
        <f t="shared" si="3"/>
        <v>1.1750379213054747</v>
      </c>
      <c r="AW26" s="11">
        <f t="shared" si="4"/>
        <v>5.8787372629642949</v>
      </c>
      <c r="AX26" s="11">
        <f t="shared" si="5"/>
        <v>6.7061659447062176</v>
      </c>
      <c r="AY26" s="11">
        <f t="shared" si="6"/>
        <v>0.82742868174192286</v>
      </c>
      <c r="AZ26" s="11">
        <f t="shared" si="7"/>
        <v>-0.27429100653384059</v>
      </c>
      <c r="BA26" s="11">
        <f t="shared" si="8"/>
        <v>0.2799288566156396</v>
      </c>
      <c r="BB26" s="11">
        <f t="shared" si="9"/>
        <v>0.55421986314948024</v>
      </c>
      <c r="BC26" s="12">
        <f t="shared" si="10"/>
        <v>6.0352399666668655</v>
      </c>
      <c r="BE26" s="53" t="s">
        <v>84</v>
      </c>
      <c r="BF26" s="177">
        <f t="shared" si="11"/>
        <v>0.74636931400237305</v>
      </c>
      <c r="BG26" s="33">
        <f t="shared" si="12"/>
        <v>0.99290307257156696</v>
      </c>
      <c r="BH26" s="33">
        <f t="shared" si="13"/>
        <v>0.24653375856919396</v>
      </c>
      <c r="BI26" s="33">
        <f t="shared" si="14"/>
        <v>7.3671689575087185E-2</v>
      </c>
      <c r="BJ26" s="33">
        <f t="shared" si="15"/>
        <v>3.6884499608295962</v>
      </c>
      <c r="BK26" s="33">
        <f t="shared" si="16"/>
        <v>1.5267490022598091</v>
      </c>
      <c r="BL26" s="33">
        <f t="shared" si="17"/>
        <v>0.11778830283126983</v>
      </c>
      <c r="BM26" s="33">
        <f t="shared" si="18"/>
        <v>0.14446336285451855</v>
      </c>
      <c r="BN26" s="33">
        <f t="shared" si="19"/>
        <v>2.6675060023248716E-2</v>
      </c>
      <c r="BO26" s="33">
        <f t="shared" si="20"/>
        <v>32.014496780207239</v>
      </c>
      <c r="BP26" s="33">
        <f t="shared" si="21"/>
        <v>14.953773338441145</v>
      </c>
      <c r="BQ26" s="11">
        <f t="shared" si="22"/>
        <v>14.400042205329713</v>
      </c>
      <c r="BR26" s="12">
        <f t="shared" si="23"/>
        <v>0.55373113311142952</v>
      </c>
      <c r="BT26" s="53" t="s">
        <v>84</v>
      </c>
      <c r="BU26" s="11">
        <f t="shared" si="24"/>
        <v>3.8461439439999161</v>
      </c>
      <c r="BV26" s="11">
        <f t="shared" si="25"/>
        <v>3.2034377619969372</v>
      </c>
      <c r="BW26" s="11">
        <f t="shared" si="26"/>
        <v>0.64270618200297891</v>
      </c>
      <c r="BX26" s="11">
        <f t="shared" si="27"/>
        <v>13.214579497766177</v>
      </c>
      <c r="BY26" s="11">
        <f t="shared" si="28"/>
        <v>-6.5777826728357774E-2</v>
      </c>
      <c r="BZ26" s="11">
        <f t="shared" si="29"/>
        <v>4.3953892335478084</v>
      </c>
      <c r="CA26" s="11">
        <f t="shared" si="30"/>
        <v>8.8849680909467246</v>
      </c>
      <c r="CB26" s="186">
        <f t="shared" si="31"/>
        <v>100</v>
      </c>
      <c r="CC26" s="20"/>
    </row>
    <row r="27" spans="2:81" ht="12">
      <c r="B27" s="166" t="s">
        <v>120</v>
      </c>
      <c r="C27" s="9">
        <v>44812652</v>
      </c>
      <c r="D27" s="9">
        <v>38206006</v>
      </c>
      <c r="E27" s="9">
        <v>6606646</v>
      </c>
      <c r="F27" s="9">
        <v>5755424</v>
      </c>
      <c r="G27" s="9">
        <v>851222</v>
      </c>
      <c r="H27" s="9">
        <v>3301648</v>
      </c>
      <c r="I27" s="9">
        <v>3681567</v>
      </c>
      <c r="J27" s="9">
        <v>379919</v>
      </c>
      <c r="K27" s="9">
        <v>-118730</v>
      </c>
      <c r="L27" s="9">
        <v>108849</v>
      </c>
      <c r="M27" s="9">
        <v>227579</v>
      </c>
      <c r="N27" s="10">
        <v>3413142</v>
      </c>
      <c r="O27" s="1"/>
      <c r="P27" s="166" t="s">
        <v>120</v>
      </c>
      <c r="Q27" s="9">
        <v>697457</v>
      </c>
      <c r="R27" s="9">
        <v>848158</v>
      </c>
      <c r="S27" s="9">
        <v>150701</v>
      </c>
      <c r="T27" s="9">
        <v>316804</v>
      </c>
      <c r="U27" s="9">
        <v>2370551</v>
      </c>
      <c r="V27" s="9">
        <v>28330</v>
      </c>
      <c r="W27" s="9">
        <v>7236</v>
      </c>
      <c r="X27" s="9">
        <v>8875</v>
      </c>
      <c r="Y27" s="9">
        <v>1639</v>
      </c>
      <c r="Z27" s="9">
        <v>16349076</v>
      </c>
      <c r="AA27" s="9">
        <v>6687892</v>
      </c>
      <c r="AB27" s="9">
        <v>6273895</v>
      </c>
      <c r="AC27" s="10">
        <v>413997</v>
      </c>
      <c r="AD27" s="23">
        <v>0</v>
      </c>
      <c r="AE27" s="166" t="s">
        <v>120</v>
      </c>
      <c r="AF27" s="24">
        <v>948603</v>
      </c>
      <c r="AG27" s="9">
        <v>712523</v>
      </c>
      <c r="AH27" s="9">
        <v>236080</v>
      </c>
      <c r="AI27" s="9">
        <v>8712581</v>
      </c>
      <c r="AJ27" s="9">
        <v>97237</v>
      </c>
      <c r="AK27" s="9">
        <v>3076465</v>
      </c>
      <c r="AL27" s="9">
        <v>5538879</v>
      </c>
      <c r="AM27" s="9">
        <v>64463376</v>
      </c>
      <c r="AN27" s="9">
        <v>30613</v>
      </c>
      <c r="AO27" s="10">
        <v>2105.7516741253717</v>
      </c>
      <c r="AQ27" s="166" t="s">
        <v>120</v>
      </c>
      <c r="AR27" s="11">
        <f t="shared" ref="AR27:BC27" si="36">C27/$AM27*100</f>
        <v>69.516452256549528</v>
      </c>
      <c r="AS27" s="11">
        <f t="shared" si="36"/>
        <v>59.267770896764702</v>
      </c>
      <c r="AT27" s="11">
        <f t="shared" si="36"/>
        <v>10.248681359784818</v>
      </c>
      <c r="AU27" s="11">
        <f t="shared" si="36"/>
        <v>8.9282075453199958</v>
      </c>
      <c r="AV27" s="11">
        <f t="shared" si="36"/>
        <v>1.3204738144648211</v>
      </c>
      <c r="AW27" s="11">
        <f t="shared" si="36"/>
        <v>5.1217423052742381</v>
      </c>
      <c r="AX27" s="11">
        <f t="shared" si="36"/>
        <v>5.7110986554598071</v>
      </c>
      <c r="AY27" s="11">
        <f t="shared" si="36"/>
        <v>0.58935635018556887</v>
      </c>
      <c r="AZ27" s="11">
        <f t="shared" si="36"/>
        <v>-0.18418210054651807</v>
      </c>
      <c r="BA27" s="11">
        <f t="shared" si="36"/>
        <v>0.16885401720195356</v>
      </c>
      <c r="BB27" s="11">
        <f t="shared" si="36"/>
        <v>0.3530361177484716</v>
      </c>
      <c r="BC27" s="8">
        <f t="shared" si="36"/>
        <v>5.2946994274702588</v>
      </c>
      <c r="BE27" s="166" t="s">
        <v>120</v>
      </c>
      <c r="BF27" s="178">
        <f t="shared" ref="BF27:BR27" si="37">Q27/$AM27*100</f>
        <v>1.0819430245167425</v>
      </c>
      <c r="BG27" s="49">
        <f t="shared" si="37"/>
        <v>1.3157207279991046</v>
      </c>
      <c r="BH27" s="49">
        <f t="shared" si="37"/>
        <v>0.23377770348236185</v>
      </c>
      <c r="BI27" s="49">
        <f t="shared" si="37"/>
        <v>0.49144804330446484</v>
      </c>
      <c r="BJ27" s="49">
        <f t="shared" si="37"/>
        <v>3.6773609250623176</v>
      </c>
      <c r="BK27" s="49">
        <f t="shared" si="37"/>
        <v>4.3947434586733405E-2</v>
      </c>
      <c r="BL27" s="49">
        <f t="shared" si="37"/>
        <v>1.1224978350497808E-2</v>
      </c>
      <c r="BM27" s="49">
        <f t="shared" si="37"/>
        <v>1.3767507305233285E-2</v>
      </c>
      <c r="BN27" s="49">
        <f t="shared" si="37"/>
        <v>2.5425289547354765E-3</v>
      </c>
      <c r="BO27" s="49">
        <f t="shared" si="37"/>
        <v>25.361805438176244</v>
      </c>
      <c r="BP27" s="49">
        <f t="shared" si="37"/>
        <v>10.374715714547746</v>
      </c>
      <c r="BQ27" s="47">
        <f t="shared" si="37"/>
        <v>9.7324952388469388</v>
      </c>
      <c r="BR27" s="48">
        <f t="shared" si="37"/>
        <v>0.6422204757008072</v>
      </c>
      <c r="BT27" s="166" t="s">
        <v>120</v>
      </c>
      <c r="BU27" s="179">
        <f t="shared" ref="BU27:CB27" si="38">AF27/$AM27*100</f>
        <v>1.4715378853257701</v>
      </c>
      <c r="BV27" s="47">
        <f t="shared" si="38"/>
        <v>1.1053144346644208</v>
      </c>
      <c r="BW27" s="47">
        <f t="shared" si="38"/>
        <v>0.36622345066134915</v>
      </c>
      <c r="BX27" s="47">
        <f t="shared" si="38"/>
        <v>13.515551838302727</v>
      </c>
      <c r="BY27" s="47">
        <f t="shared" si="38"/>
        <v>0.15084068820720775</v>
      </c>
      <c r="BZ27" s="47">
        <f t="shared" si="38"/>
        <v>4.7724230266810723</v>
      </c>
      <c r="CA27" s="47">
        <f t="shared" si="38"/>
        <v>8.5922881234144484</v>
      </c>
      <c r="CB27" s="187">
        <f t="shared" si="38"/>
        <v>100</v>
      </c>
      <c r="CC27" s="20"/>
    </row>
    <row r="28" spans="2:81" ht="12">
      <c r="B28" s="52" t="s">
        <v>12</v>
      </c>
      <c r="C28" s="1">
        <v>52777515</v>
      </c>
      <c r="D28" s="1">
        <v>45006963</v>
      </c>
      <c r="E28" s="1">
        <v>7770552</v>
      </c>
      <c r="F28" s="1">
        <v>6771681</v>
      </c>
      <c r="G28" s="1">
        <v>998871</v>
      </c>
      <c r="H28" s="1">
        <v>3183118</v>
      </c>
      <c r="I28" s="1">
        <v>4042671</v>
      </c>
      <c r="J28" s="1">
        <v>859553</v>
      </c>
      <c r="K28" s="1">
        <v>-339896</v>
      </c>
      <c r="L28" s="1">
        <v>353675</v>
      </c>
      <c r="M28" s="1">
        <v>693571</v>
      </c>
      <c r="N28" s="6">
        <v>3478032</v>
      </c>
      <c r="O28" s="1"/>
      <c r="P28" s="52" t="s">
        <v>12</v>
      </c>
      <c r="Q28" s="1">
        <v>442373</v>
      </c>
      <c r="R28" s="1">
        <v>598169</v>
      </c>
      <c r="S28" s="1">
        <v>155796</v>
      </c>
      <c r="T28" s="1">
        <v>382997</v>
      </c>
      <c r="U28" s="1">
        <v>2114900</v>
      </c>
      <c r="V28" s="1">
        <v>537762</v>
      </c>
      <c r="W28" s="1">
        <v>44982</v>
      </c>
      <c r="X28" s="1">
        <v>55168</v>
      </c>
      <c r="Y28" s="1">
        <v>10186</v>
      </c>
      <c r="Z28" s="1">
        <v>18968833</v>
      </c>
      <c r="AA28" s="1">
        <v>10909572</v>
      </c>
      <c r="AB28" s="1">
        <v>10476721</v>
      </c>
      <c r="AC28" s="6">
        <v>432851</v>
      </c>
      <c r="AD28" s="23">
        <v>0</v>
      </c>
      <c r="AE28" s="52" t="s">
        <v>12</v>
      </c>
      <c r="AF28" s="23">
        <v>804777</v>
      </c>
      <c r="AG28" s="1">
        <v>636935</v>
      </c>
      <c r="AH28" s="1">
        <v>167842</v>
      </c>
      <c r="AI28" s="1">
        <v>7254484</v>
      </c>
      <c r="AJ28" s="1">
        <v>-24358</v>
      </c>
      <c r="AK28" s="1">
        <v>2241766</v>
      </c>
      <c r="AL28" s="1">
        <v>5037076</v>
      </c>
      <c r="AM28" s="1">
        <v>74929466</v>
      </c>
      <c r="AN28" s="1">
        <v>29539</v>
      </c>
      <c r="AO28" s="6">
        <v>2536.6283895866482</v>
      </c>
      <c r="AQ28" s="52" t="s">
        <v>12</v>
      </c>
      <c r="AR28" s="7">
        <f t="shared" si="32"/>
        <v>70.436262017401802</v>
      </c>
      <c r="AS28" s="7">
        <f t="shared" si="0"/>
        <v>60.065773056490222</v>
      </c>
      <c r="AT28" s="7">
        <f t="shared" si="1"/>
        <v>10.370488960911587</v>
      </c>
      <c r="AU28" s="7">
        <f t="shared" si="2"/>
        <v>9.0374072597821531</v>
      </c>
      <c r="AV28" s="7">
        <f t="shared" si="3"/>
        <v>1.3330817011294329</v>
      </c>
      <c r="AW28" s="7">
        <f t="shared" si="4"/>
        <v>4.2481525225336583</v>
      </c>
      <c r="AX28" s="7">
        <f t="shared" si="5"/>
        <v>5.3953020297782448</v>
      </c>
      <c r="AY28" s="7">
        <f t="shared" si="6"/>
        <v>1.1471495072445865</v>
      </c>
      <c r="AZ28" s="7">
        <f t="shared" si="7"/>
        <v>-0.4536212763080415</v>
      </c>
      <c r="BA28" s="7">
        <f t="shared" si="8"/>
        <v>0.47201057058113827</v>
      </c>
      <c r="BB28" s="7">
        <f t="shared" si="9"/>
        <v>0.92563184688917977</v>
      </c>
      <c r="BC28" s="36">
        <f t="shared" si="10"/>
        <v>4.6417413411167248</v>
      </c>
      <c r="BE28" s="52" t="s">
        <v>12</v>
      </c>
      <c r="BF28" s="31">
        <f t="shared" si="11"/>
        <v>0.59038589705150168</v>
      </c>
      <c r="BG28" s="31">
        <f t="shared" si="12"/>
        <v>0.79830943944001942</v>
      </c>
      <c r="BH28" s="31">
        <f t="shared" si="13"/>
        <v>0.20792354238851773</v>
      </c>
      <c r="BI28" s="31">
        <f t="shared" si="14"/>
        <v>0.51114337315576219</v>
      </c>
      <c r="BJ28" s="31">
        <f t="shared" si="15"/>
        <v>2.8225211160586676</v>
      </c>
      <c r="BK28" s="31">
        <f t="shared" si="16"/>
        <v>0.7176909548507926</v>
      </c>
      <c r="BL28" s="31">
        <f t="shared" si="17"/>
        <v>6.0032457724975639E-2</v>
      </c>
      <c r="BM28" s="31">
        <f t="shared" si="18"/>
        <v>7.3626575691864662E-2</v>
      </c>
      <c r="BN28" s="31">
        <f t="shared" si="19"/>
        <v>1.3594117966889021E-2</v>
      </c>
      <c r="BO28" s="31">
        <f t="shared" si="20"/>
        <v>25.31558546006454</v>
      </c>
      <c r="BP28" s="31">
        <f t="shared" si="21"/>
        <v>14.559788801911386</v>
      </c>
      <c r="BQ28" s="7">
        <f t="shared" si="22"/>
        <v>13.982110856094984</v>
      </c>
      <c r="BR28" s="8">
        <f t="shared" si="23"/>
        <v>0.57767794581640286</v>
      </c>
      <c r="BT28" s="52" t="s">
        <v>12</v>
      </c>
      <c r="BU28" s="7">
        <f t="shared" si="24"/>
        <v>1.0740460902257065</v>
      </c>
      <c r="BV28" s="7">
        <f t="shared" si="25"/>
        <v>0.850046095350526</v>
      </c>
      <c r="BW28" s="7">
        <f t="shared" si="26"/>
        <v>0.22399999487518035</v>
      </c>
      <c r="BX28" s="7">
        <f t="shared" si="27"/>
        <v>9.6817505679274429</v>
      </c>
      <c r="BY28" s="7">
        <f t="shared" si="28"/>
        <v>-3.2507905501421831E-2</v>
      </c>
      <c r="BZ28" s="7">
        <f t="shared" si="29"/>
        <v>2.9918350145455461</v>
      </c>
      <c r="CA28" s="7">
        <f t="shared" si="30"/>
        <v>6.722423458883318</v>
      </c>
      <c r="CB28" s="184">
        <f t="shared" si="31"/>
        <v>100</v>
      </c>
      <c r="CC28" s="20"/>
    </row>
    <row r="29" spans="2:81" ht="12">
      <c r="B29" s="53" t="s">
        <v>13</v>
      </c>
      <c r="C29" s="9">
        <v>62404675</v>
      </c>
      <c r="D29" s="9">
        <v>53211248</v>
      </c>
      <c r="E29" s="9">
        <v>9193427</v>
      </c>
      <c r="F29" s="9">
        <v>8009740</v>
      </c>
      <c r="G29" s="9">
        <v>1183687</v>
      </c>
      <c r="H29" s="9">
        <v>3218772</v>
      </c>
      <c r="I29" s="9">
        <v>3950985</v>
      </c>
      <c r="J29" s="9">
        <v>732213</v>
      </c>
      <c r="K29" s="9">
        <v>-441660</v>
      </c>
      <c r="L29" s="9">
        <v>100782</v>
      </c>
      <c r="M29" s="9">
        <v>542442</v>
      </c>
      <c r="N29" s="10">
        <v>3628296</v>
      </c>
      <c r="O29" s="1"/>
      <c r="P29" s="53" t="s">
        <v>13</v>
      </c>
      <c r="Q29" s="9">
        <v>494531</v>
      </c>
      <c r="R29" s="9">
        <v>677024</v>
      </c>
      <c r="S29" s="9">
        <v>182493</v>
      </c>
      <c r="T29" s="9">
        <v>314193</v>
      </c>
      <c r="U29" s="9">
        <v>2542315</v>
      </c>
      <c r="V29" s="9">
        <v>277257</v>
      </c>
      <c r="W29" s="9">
        <v>32136</v>
      </c>
      <c r="X29" s="9">
        <v>39414</v>
      </c>
      <c r="Y29" s="9">
        <v>7278</v>
      </c>
      <c r="Z29" s="9">
        <v>22284907</v>
      </c>
      <c r="AA29" s="9">
        <v>12911826</v>
      </c>
      <c r="AB29" s="9">
        <v>12693959</v>
      </c>
      <c r="AC29" s="10">
        <v>217867</v>
      </c>
      <c r="AD29" s="23">
        <v>0</v>
      </c>
      <c r="AE29" s="53" t="s">
        <v>13</v>
      </c>
      <c r="AF29" s="24">
        <v>165587</v>
      </c>
      <c r="AG29" s="9">
        <v>95293</v>
      </c>
      <c r="AH29" s="9">
        <v>70294</v>
      </c>
      <c r="AI29" s="9">
        <v>9207494</v>
      </c>
      <c r="AJ29" s="9">
        <v>-7950</v>
      </c>
      <c r="AK29" s="9">
        <v>3323493</v>
      </c>
      <c r="AL29" s="9">
        <v>5891951</v>
      </c>
      <c r="AM29" s="9">
        <v>87908354</v>
      </c>
      <c r="AN29" s="9">
        <v>33453</v>
      </c>
      <c r="AO29" s="10">
        <v>2627.8167578393568</v>
      </c>
      <c r="AQ29" s="53" t="s">
        <v>13</v>
      </c>
      <c r="AR29" s="11">
        <f t="shared" si="32"/>
        <v>70.988332917711091</v>
      </c>
      <c r="AS29" s="11">
        <f t="shared" si="0"/>
        <v>60.530365521347385</v>
      </c>
      <c r="AT29" s="11">
        <f t="shared" si="1"/>
        <v>10.457967396363719</v>
      </c>
      <c r="AU29" s="11">
        <f t="shared" si="2"/>
        <v>9.1114662435836298</v>
      </c>
      <c r="AV29" s="11">
        <f t="shared" si="3"/>
        <v>1.3465011527800874</v>
      </c>
      <c r="AW29" s="11">
        <f t="shared" si="4"/>
        <v>3.6615086661729559</v>
      </c>
      <c r="AX29" s="11">
        <f t="shared" si="5"/>
        <v>4.4944363308178881</v>
      </c>
      <c r="AY29" s="11">
        <f t="shared" si="6"/>
        <v>0.83292766464493251</v>
      </c>
      <c r="AZ29" s="11">
        <f t="shared" si="7"/>
        <v>-0.50240958896807464</v>
      </c>
      <c r="BA29" s="11">
        <f t="shared" si="8"/>
        <v>0.11464439432002105</v>
      </c>
      <c r="BB29" s="11">
        <f t="shared" si="9"/>
        <v>0.61705398328809569</v>
      </c>
      <c r="BC29" s="12">
        <f t="shared" si="10"/>
        <v>4.1273620024781712</v>
      </c>
      <c r="BE29" s="53" t="s">
        <v>13</v>
      </c>
      <c r="BF29" s="33">
        <f t="shared" si="11"/>
        <v>0.56255290595021257</v>
      </c>
      <c r="BG29" s="33">
        <f t="shared" si="12"/>
        <v>0.77014751066775744</v>
      </c>
      <c r="BH29" s="33">
        <f t="shared" si="13"/>
        <v>0.20759460471754485</v>
      </c>
      <c r="BI29" s="33">
        <f t="shared" si="14"/>
        <v>0.35740971785229875</v>
      </c>
      <c r="BJ29" s="33">
        <f t="shared" si="15"/>
        <v>2.892006145400015</v>
      </c>
      <c r="BK29" s="33">
        <f t="shared" si="16"/>
        <v>0.31539323327564522</v>
      </c>
      <c r="BL29" s="33">
        <f t="shared" si="17"/>
        <v>3.6556252662858411E-2</v>
      </c>
      <c r="BM29" s="33">
        <f t="shared" si="18"/>
        <v>4.4835329302150284E-2</v>
      </c>
      <c r="BN29" s="33">
        <f t="shared" si="19"/>
        <v>8.279076639291871E-3</v>
      </c>
      <c r="BO29" s="33">
        <f t="shared" si="20"/>
        <v>25.350158416115949</v>
      </c>
      <c r="BP29" s="33">
        <f t="shared" si="21"/>
        <v>14.687825914702032</v>
      </c>
      <c r="BQ29" s="11">
        <f t="shared" si="22"/>
        <v>14.439991675876449</v>
      </c>
      <c r="BR29" s="8">
        <f t="shared" si="23"/>
        <v>0.2478342388255842</v>
      </c>
      <c r="BT29" s="53" t="s">
        <v>13</v>
      </c>
      <c r="BU29" s="11">
        <f t="shared" si="24"/>
        <v>0.1883632128978322</v>
      </c>
      <c r="BV29" s="11">
        <f t="shared" si="25"/>
        <v>0.10840039161693325</v>
      </c>
      <c r="BW29" s="11">
        <f t="shared" si="26"/>
        <v>7.996282128089896E-2</v>
      </c>
      <c r="BX29" s="11">
        <f t="shared" si="27"/>
        <v>10.473969288516082</v>
      </c>
      <c r="BY29" s="11">
        <f t="shared" si="28"/>
        <v>-9.0435091072231886E-3</v>
      </c>
      <c r="BZ29" s="11">
        <f t="shared" si="29"/>
        <v>3.7806338633072345</v>
      </c>
      <c r="CA29" s="11">
        <f t="shared" si="30"/>
        <v>6.702378934316072</v>
      </c>
      <c r="CB29" s="184">
        <f t="shared" si="31"/>
        <v>100</v>
      </c>
      <c r="CC29" s="20"/>
    </row>
    <row r="30" spans="2:81" ht="12">
      <c r="B30" s="52" t="s">
        <v>14</v>
      </c>
      <c r="C30" s="1">
        <v>5873121</v>
      </c>
      <c r="D30" s="1">
        <v>5008622</v>
      </c>
      <c r="E30" s="1">
        <v>864499</v>
      </c>
      <c r="F30" s="1">
        <v>752560</v>
      </c>
      <c r="G30" s="1">
        <v>111939</v>
      </c>
      <c r="H30" s="1">
        <v>2666939</v>
      </c>
      <c r="I30" s="1">
        <v>2750953</v>
      </c>
      <c r="J30" s="1">
        <v>84014</v>
      </c>
      <c r="K30" s="1">
        <v>13191</v>
      </c>
      <c r="L30" s="1">
        <v>69490</v>
      </c>
      <c r="M30" s="1">
        <v>56299</v>
      </c>
      <c r="N30" s="6">
        <v>2645982</v>
      </c>
      <c r="O30" s="1"/>
      <c r="P30" s="52" t="s">
        <v>14</v>
      </c>
      <c r="Q30" s="1">
        <v>84857</v>
      </c>
      <c r="R30" s="1">
        <v>110813</v>
      </c>
      <c r="S30" s="1">
        <v>25956</v>
      </c>
      <c r="T30" s="1">
        <v>1970708</v>
      </c>
      <c r="U30" s="1">
        <v>427993</v>
      </c>
      <c r="V30" s="1">
        <v>162424</v>
      </c>
      <c r="W30" s="1">
        <v>7766</v>
      </c>
      <c r="X30" s="1">
        <v>9525</v>
      </c>
      <c r="Y30" s="1">
        <v>1759</v>
      </c>
      <c r="Z30" s="1">
        <v>2834594</v>
      </c>
      <c r="AA30" s="1">
        <v>1383191</v>
      </c>
      <c r="AB30" s="1">
        <v>1355020</v>
      </c>
      <c r="AC30" s="6">
        <v>28171</v>
      </c>
      <c r="AD30" s="23">
        <v>0</v>
      </c>
      <c r="AE30" s="52" t="s">
        <v>14</v>
      </c>
      <c r="AF30" s="1">
        <v>97054</v>
      </c>
      <c r="AG30" s="1">
        <v>51825</v>
      </c>
      <c r="AH30" s="1">
        <v>45229</v>
      </c>
      <c r="AI30" s="1">
        <v>1354349</v>
      </c>
      <c r="AJ30" s="1">
        <v>-4234</v>
      </c>
      <c r="AK30" s="1">
        <v>494629</v>
      </c>
      <c r="AL30" s="1">
        <v>863954</v>
      </c>
      <c r="AM30" s="1">
        <v>11374654</v>
      </c>
      <c r="AN30" s="1">
        <v>4637</v>
      </c>
      <c r="AO30" s="6">
        <v>2453.0200560707353</v>
      </c>
      <c r="AQ30" s="52" t="s">
        <v>14</v>
      </c>
      <c r="AR30" s="7">
        <f t="shared" si="32"/>
        <v>51.633403530340352</v>
      </c>
      <c r="AS30" s="7">
        <f t="shared" si="0"/>
        <v>44.033181141158231</v>
      </c>
      <c r="AT30" s="7">
        <f t="shared" si="1"/>
        <v>7.6002223891821235</v>
      </c>
      <c r="AU30" s="7">
        <f t="shared" si="2"/>
        <v>6.6161133340847114</v>
      </c>
      <c r="AV30" s="7">
        <f t="shared" si="3"/>
        <v>0.9841090550974122</v>
      </c>
      <c r="AW30" s="7">
        <f t="shared" si="4"/>
        <v>23.446330763115959</v>
      </c>
      <c r="AX30" s="7">
        <f t="shared" si="5"/>
        <v>24.184937845142365</v>
      </c>
      <c r="AY30" s="7">
        <f t="shared" si="6"/>
        <v>0.73860708202640712</v>
      </c>
      <c r="AZ30" s="7">
        <f t="shared" si="7"/>
        <v>0.11596836264206366</v>
      </c>
      <c r="BA30" s="7">
        <f t="shared" si="8"/>
        <v>0.61091968160086452</v>
      </c>
      <c r="BB30" s="7">
        <f t="shared" si="9"/>
        <v>0.49495131895880085</v>
      </c>
      <c r="BC30" s="8">
        <f t="shared" si="10"/>
        <v>23.262087796252967</v>
      </c>
      <c r="BE30" s="52" t="s">
        <v>14</v>
      </c>
      <c r="BF30" s="31">
        <f t="shared" si="11"/>
        <v>0.74601829646862228</v>
      </c>
      <c r="BG30" s="31">
        <f t="shared" si="12"/>
        <v>0.97420985288871209</v>
      </c>
      <c r="BH30" s="31">
        <f t="shared" si="13"/>
        <v>0.22819155642008981</v>
      </c>
      <c r="BI30" s="31">
        <f t="shared" si="14"/>
        <v>17.325432492276249</v>
      </c>
      <c r="BJ30" s="31">
        <f t="shared" si="15"/>
        <v>3.7626902761174099</v>
      </c>
      <c r="BK30" s="31">
        <f t="shared" si="16"/>
        <v>1.4279467313906866</v>
      </c>
      <c r="BL30" s="31">
        <f t="shared" si="17"/>
        <v>6.8274604220928389E-2</v>
      </c>
      <c r="BM30" s="31">
        <f t="shared" si="18"/>
        <v>8.3738810868444882E-2</v>
      </c>
      <c r="BN30" s="31">
        <f t="shared" si="19"/>
        <v>1.5464206647516486E-2</v>
      </c>
      <c r="BO30" s="31">
        <f t="shared" si="20"/>
        <v>24.920265706543692</v>
      </c>
      <c r="BP30" s="31">
        <f t="shared" si="21"/>
        <v>12.160290765767469</v>
      </c>
      <c r="BQ30" s="7">
        <f t="shared" si="22"/>
        <v>11.912626089549624</v>
      </c>
      <c r="BR30" s="36">
        <f t="shared" si="23"/>
        <v>0.24766467621784366</v>
      </c>
      <c r="BT30" s="52" t="s">
        <v>14</v>
      </c>
      <c r="BU30" s="7">
        <f t="shared" si="24"/>
        <v>0.85324793176126501</v>
      </c>
      <c r="BV30" s="7">
        <f t="shared" si="25"/>
        <v>0.4556182544102001</v>
      </c>
      <c r="BW30" s="7">
        <f t="shared" si="26"/>
        <v>0.39762967735106497</v>
      </c>
      <c r="BX30" s="7">
        <f t="shared" si="27"/>
        <v>11.906727009014956</v>
      </c>
      <c r="BY30" s="7">
        <f t="shared" si="28"/>
        <v>-3.7223110259002164E-2</v>
      </c>
      <c r="BZ30" s="7">
        <f t="shared" si="29"/>
        <v>4.3485190846244643</v>
      </c>
      <c r="CA30" s="7">
        <f t="shared" si="30"/>
        <v>7.5954310346494944</v>
      </c>
      <c r="CB30" s="188">
        <f t="shared" si="31"/>
        <v>100</v>
      </c>
      <c r="CC30" s="20"/>
    </row>
    <row r="31" spans="2:81" ht="12">
      <c r="B31" s="52" t="s">
        <v>15</v>
      </c>
      <c r="C31" s="1">
        <v>9351281</v>
      </c>
      <c r="D31" s="1">
        <v>7979814</v>
      </c>
      <c r="E31" s="1">
        <v>1371467</v>
      </c>
      <c r="F31" s="1">
        <v>1195391</v>
      </c>
      <c r="G31" s="1">
        <v>176076</v>
      </c>
      <c r="H31" s="1">
        <v>1159166</v>
      </c>
      <c r="I31" s="1">
        <v>1335532</v>
      </c>
      <c r="J31" s="1">
        <v>176366</v>
      </c>
      <c r="K31" s="1">
        <v>-13695</v>
      </c>
      <c r="L31" s="1">
        <v>114394</v>
      </c>
      <c r="M31" s="1">
        <v>128089</v>
      </c>
      <c r="N31" s="6">
        <v>1159867</v>
      </c>
      <c r="O31" s="1"/>
      <c r="P31" s="52" t="s">
        <v>15</v>
      </c>
      <c r="Q31" s="1">
        <v>159515</v>
      </c>
      <c r="R31" s="1">
        <v>204849</v>
      </c>
      <c r="S31" s="1">
        <v>45334</v>
      </c>
      <c r="T31" s="1">
        <v>66776</v>
      </c>
      <c r="U31" s="1">
        <v>634679</v>
      </c>
      <c r="V31" s="1">
        <v>298897</v>
      </c>
      <c r="W31" s="1">
        <v>12994</v>
      </c>
      <c r="X31" s="1">
        <v>15937</v>
      </c>
      <c r="Y31" s="1">
        <v>2943</v>
      </c>
      <c r="Z31" s="1">
        <v>4199922</v>
      </c>
      <c r="AA31" s="1">
        <v>2077128</v>
      </c>
      <c r="AB31" s="1">
        <v>1857010</v>
      </c>
      <c r="AC31" s="6">
        <v>220118</v>
      </c>
      <c r="AD31" s="23">
        <v>0</v>
      </c>
      <c r="AE31" s="52" t="s">
        <v>15</v>
      </c>
      <c r="AF31" s="1">
        <v>95448</v>
      </c>
      <c r="AG31" s="1">
        <v>-8293</v>
      </c>
      <c r="AH31" s="1">
        <v>103741</v>
      </c>
      <c r="AI31" s="1">
        <v>2027346</v>
      </c>
      <c r="AJ31" s="1">
        <v>-10633</v>
      </c>
      <c r="AK31" s="1">
        <v>1006827</v>
      </c>
      <c r="AL31" s="1">
        <v>1031152</v>
      </c>
      <c r="AM31" s="1">
        <v>14710369</v>
      </c>
      <c r="AN31" s="1">
        <v>8472</v>
      </c>
      <c r="AO31" s="6">
        <v>1736.3513928234183</v>
      </c>
      <c r="AQ31" s="52" t="s">
        <v>15</v>
      </c>
      <c r="AR31" s="7">
        <f t="shared" si="32"/>
        <v>63.569316310148302</v>
      </c>
      <c r="AS31" s="7">
        <f t="shared" si="0"/>
        <v>54.246185122888491</v>
      </c>
      <c r="AT31" s="7">
        <f t="shared" si="1"/>
        <v>9.3231311872598166</v>
      </c>
      <c r="AU31" s="7">
        <f t="shared" si="2"/>
        <v>8.126179567623355</v>
      </c>
      <c r="AV31" s="7">
        <f t="shared" si="3"/>
        <v>1.1969516196364618</v>
      </c>
      <c r="AW31" s="7">
        <f t="shared" si="4"/>
        <v>7.8799246980140332</v>
      </c>
      <c r="AX31" s="7">
        <f t="shared" si="5"/>
        <v>9.0788477161925716</v>
      </c>
      <c r="AY31" s="7">
        <f t="shared" si="6"/>
        <v>1.1989230181785377</v>
      </c>
      <c r="AZ31" s="7">
        <f t="shared" si="7"/>
        <v>-9.3097596668037352E-2</v>
      </c>
      <c r="BA31" s="7">
        <f t="shared" si="8"/>
        <v>0.77764194766290362</v>
      </c>
      <c r="BB31" s="7">
        <f t="shared" si="9"/>
        <v>0.87073954433094092</v>
      </c>
      <c r="BC31" s="8">
        <f t="shared" si="10"/>
        <v>7.8846900441450511</v>
      </c>
      <c r="BE31" s="52" t="s">
        <v>15</v>
      </c>
      <c r="BF31" s="31">
        <f t="shared" si="11"/>
        <v>1.0843711670319078</v>
      </c>
      <c r="BG31" s="31">
        <f t="shared" si="12"/>
        <v>1.392548344640437</v>
      </c>
      <c r="BH31" s="31">
        <f t="shared" si="13"/>
        <v>0.30817717760852908</v>
      </c>
      <c r="BI31" s="31">
        <f t="shared" si="14"/>
        <v>0.45393830705402433</v>
      </c>
      <c r="BJ31" s="31">
        <f t="shared" si="15"/>
        <v>4.3145008802974285</v>
      </c>
      <c r="BK31" s="31">
        <f t="shared" si="16"/>
        <v>2.0318796897616913</v>
      </c>
      <c r="BL31" s="31">
        <f t="shared" si="17"/>
        <v>8.8332250537019166E-2</v>
      </c>
      <c r="BM31" s="31">
        <f t="shared" si="18"/>
        <v>0.10833854677608698</v>
      </c>
      <c r="BN31" s="31">
        <f t="shared" si="19"/>
        <v>2.0006296239067831E-2</v>
      </c>
      <c r="BO31" s="31">
        <f t="shared" si="20"/>
        <v>28.550758991837661</v>
      </c>
      <c r="BP31" s="31">
        <f t="shared" si="21"/>
        <v>14.120162451397377</v>
      </c>
      <c r="BQ31" s="7">
        <f t="shared" si="22"/>
        <v>12.623816574553636</v>
      </c>
      <c r="BR31" s="8">
        <f t="shared" si="23"/>
        <v>1.4963458768437421</v>
      </c>
      <c r="BT31" s="52" t="s">
        <v>15</v>
      </c>
      <c r="BU31" s="7">
        <f t="shared" si="24"/>
        <v>0.6488484415312763</v>
      </c>
      <c r="BV31" s="7">
        <f t="shared" si="25"/>
        <v>-5.6375200377366472E-2</v>
      </c>
      <c r="BW31" s="7">
        <f t="shared" si="26"/>
        <v>0.70522364190864273</v>
      </c>
      <c r="BX31" s="7">
        <f t="shared" si="27"/>
        <v>13.781748098909008</v>
      </c>
      <c r="BY31" s="7">
        <f t="shared" si="28"/>
        <v>-7.2282347234117653E-2</v>
      </c>
      <c r="BZ31" s="7">
        <f t="shared" si="29"/>
        <v>6.8443354480094962</v>
      </c>
      <c r="CA31" s="7">
        <f t="shared" si="30"/>
        <v>7.0096949981336296</v>
      </c>
      <c r="CB31" s="184">
        <f t="shared" si="31"/>
        <v>100</v>
      </c>
      <c r="CC31" s="20"/>
    </row>
    <row r="32" spans="2:81" ht="12">
      <c r="B32" s="52" t="s">
        <v>16</v>
      </c>
      <c r="C32" s="1">
        <v>1479630</v>
      </c>
      <c r="D32" s="1">
        <v>1262761</v>
      </c>
      <c r="E32" s="1">
        <v>216869</v>
      </c>
      <c r="F32" s="1">
        <v>189086</v>
      </c>
      <c r="G32" s="1">
        <v>27783</v>
      </c>
      <c r="H32" s="1">
        <v>146539</v>
      </c>
      <c r="I32" s="1">
        <v>198974</v>
      </c>
      <c r="J32" s="1">
        <v>52435</v>
      </c>
      <c r="K32" s="1">
        <v>8865</v>
      </c>
      <c r="L32" s="1">
        <v>52318</v>
      </c>
      <c r="M32" s="1">
        <v>43453</v>
      </c>
      <c r="N32" s="6">
        <v>136737</v>
      </c>
      <c r="O32" s="1"/>
      <c r="P32" s="52" t="s">
        <v>16</v>
      </c>
      <c r="Q32" s="1">
        <v>28621</v>
      </c>
      <c r="R32" s="1">
        <v>37391</v>
      </c>
      <c r="S32" s="1">
        <v>8770</v>
      </c>
      <c r="T32" s="1">
        <v>8</v>
      </c>
      <c r="U32" s="1">
        <v>93138</v>
      </c>
      <c r="V32" s="1">
        <v>14970</v>
      </c>
      <c r="W32" s="1">
        <v>937</v>
      </c>
      <c r="X32" s="1">
        <v>1149</v>
      </c>
      <c r="Y32" s="1">
        <v>212</v>
      </c>
      <c r="Z32" s="1">
        <v>759822</v>
      </c>
      <c r="AA32" s="1">
        <v>304050</v>
      </c>
      <c r="AB32" s="1">
        <v>293246</v>
      </c>
      <c r="AC32" s="6">
        <v>10804</v>
      </c>
      <c r="AD32" s="23">
        <v>0</v>
      </c>
      <c r="AE32" s="52" t="s">
        <v>16</v>
      </c>
      <c r="AF32" s="1">
        <v>32252</v>
      </c>
      <c r="AG32" s="1">
        <v>5214</v>
      </c>
      <c r="AH32" s="1">
        <v>27038</v>
      </c>
      <c r="AI32" s="1">
        <v>423520</v>
      </c>
      <c r="AJ32" s="1">
        <v>6563</v>
      </c>
      <c r="AK32" s="1">
        <v>187189</v>
      </c>
      <c r="AL32" s="1">
        <v>229768</v>
      </c>
      <c r="AM32" s="1">
        <v>2385991</v>
      </c>
      <c r="AN32" s="1">
        <v>1688</v>
      </c>
      <c r="AO32" s="6">
        <v>1413.5017772511849</v>
      </c>
      <c r="AQ32" s="52" t="s">
        <v>16</v>
      </c>
      <c r="AR32" s="7">
        <f t="shared" si="32"/>
        <v>62.01322637009109</v>
      </c>
      <c r="AS32" s="7">
        <f t="shared" si="0"/>
        <v>52.923963250490047</v>
      </c>
      <c r="AT32" s="7">
        <f t="shared" si="1"/>
        <v>9.0892631196010374</v>
      </c>
      <c r="AU32" s="7">
        <f t="shared" si="2"/>
        <v>7.9248412923602807</v>
      </c>
      <c r="AV32" s="7">
        <f t="shared" si="3"/>
        <v>1.1644218272407565</v>
      </c>
      <c r="AW32" s="7">
        <f t="shared" si="4"/>
        <v>6.1416409366171116</v>
      </c>
      <c r="AX32" s="7">
        <f t="shared" si="5"/>
        <v>8.3392602905878519</v>
      </c>
      <c r="AY32" s="7">
        <f t="shared" si="6"/>
        <v>2.1976193539707403</v>
      </c>
      <c r="AZ32" s="7">
        <f t="shared" si="7"/>
        <v>0.37154373172405092</v>
      </c>
      <c r="BA32" s="7">
        <f t="shared" si="8"/>
        <v>2.1927157311154986</v>
      </c>
      <c r="BB32" s="7">
        <f t="shared" si="9"/>
        <v>1.8211719993914479</v>
      </c>
      <c r="BC32" s="8">
        <f t="shared" si="10"/>
        <v>5.7308263107446757</v>
      </c>
      <c r="BE32" s="52" t="s">
        <v>16</v>
      </c>
      <c r="BF32" s="31">
        <f t="shared" si="11"/>
        <v>1.1995435020500915</v>
      </c>
      <c r="BG32" s="31">
        <f t="shared" si="12"/>
        <v>1.5671056596609123</v>
      </c>
      <c r="BH32" s="31">
        <f t="shared" si="13"/>
        <v>0.36756215761082084</v>
      </c>
      <c r="BI32" s="31">
        <f t="shared" si="14"/>
        <v>3.3529045164042945E-4</v>
      </c>
      <c r="BJ32" s="31">
        <f t="shared" si="15"/>
        <v>3.90353526061079</v>
      </c>
      <c r="BK32" s="31">
        <f t="shared" si="16"/>
        <v>0.62741225763215369</v>
      </c>
      <c r="BL32" s="31">
        <f t="shared" si="17"/>
        <v>3.9270894148385305E-2</v>
      </c>
      <c r="BM32" s="31">
        <f t="shared" si="18"/>
        <v>4.8156091116856682E-2</v>
      </c>
      <c r="BN32" s="31">
        <f t="shared" si="19"/>
        <v>8.8851969684713809E-3</v>
      </c>
      <c r="BO32" s="31">
        <f t="shared" si="20"/>
        <v>31.845132693291799</v>
      </c>
      <c r="BP32" s="31">
        <f t="shared" si="21"/>
        <v>12.743132727659074</v>
      </c>
      <c r="BQ32" s="7">
        <f t="shared" si="22"/>
        <v>12.290322972718673</v>
      </c>
      <c r="BR32" s="8">
        <f t="shared" si="23"/>
        <v>0.45280975494040004</v>
      </c>
      <c r="BT32" s="52" t="s">
        <v>16</v>
      </c>
      <c r="BU32" s="7">
        <f t="shared" si="24"/>
        <v>1.3517234557883915</v>
      </c>
      <c r="BV32" s="7">
        <f t="shared" si="25"/>
        <v>0.21852555185664993</v>
      </c>
      <c r="BW32" s="7">
        <f t="shared" si="26"/>
        <v>1.1331979039317417</v>
      </c>
      <c r="BX32" s="7">
        <f t="shared" si="27"/>
        <v>17.750276509844337</v>
      </c>
      <c r="BY32" s="7">
        <f t="shared" si="28"/>
        <v>0.27506390426451732</v>
      </c>
      <c r="BZ32" s="7">
        <f t="shared" si="29"/>
        <v>7.845335544015045</v>
      </c>
      <c r="CA32" s="7">
        <f t="shared" si="30"/>
        <v>9.6298770615647769</v>
      </c>
      <c r="CB32" s="184">
        <f t="shared" si="31"/>
        <v>100</v>
      </c>
      <c r="CC32" s="20"/>
    </row>
    <row r="33" spans="2:81" ht="12">
      <c r="B33" s="52" t="s">
        <v>17</v>
      </c>
      <c r="C33" s="1">
        <v>8294798</v>
      </c>
      <c r="D33" s="1">
        <v>7073507</v>
      </c>
      <c r="E33" s="1">
        <v>1221291</v>
      </c>
      <c r="F33" s="1">
        <v>1063924</v>
      </c>
      <c r="G33" s="1">
        <v>157367</v>
      </c>
      <c r="H33" s="1">
        <v>922936</v>
      </c>
      <c r="I33" s="1">
        <v>1072210</v>
      </c>
      <c r="J33" s="1">
        <v>149274</v>
      </c>
      <c r="K33" s="1">
        <v>-5186</v>
      </c>
      <c r="L33" s="1">
        <v>100973</v>
      </c>
      <c r="M33" s="1">
        <v>106159</v>
      </c>
      <c r="N33" s="6">
        <v>909693</v>
      </c>
      <c r="O33" s="1"/>
      <c r="P33" s="52" t="s">
        <v>17</v>
      </c>
      <c r="Q33" s="1">
        <v>143937</v>
      </c>
      <c r="R33" s="1">
        <v>182878</v>
      </c>
      <c r="S33" s="1">
        <v>38941</v>
      </c>
      <c r="T33" s="1">
        <v>24829</v>
      </c>
      <c r="U33" s="1">
        <v>448264</v>
      </c>
      <c r="V33" s="1">
        <v>292663</v>
      </c>
      <c r="W33" s="1">
        <v>18429</v>
      </c>
      <c r="X33" s="1">
        <v>22603</v>
      </c>
      <c r="Y33" s="1">
        <v>4174</v>
      </c>
      <c r="Z33" s="1">
        <v>3157870</v>
      </c>
      <c r="AA33" s="1">
        <v>1328090</v>
      </c>
      <c r="AB33" s="1">
        <v>1220540</v>
      </c>
      <c r="AC33" s="6">
        <v>107550</v>
      </c>
      <c r="AD33" s="23">
        <v>0</v>
      </c>
      <c r="AE33" s="52" t="s">
        <v>17</v>
      </c>
      <c r="AF33" s="1">
        <v>116787</v>
      </c>
      <c r="AG33" s="1">
        <v>38754</v>
      </c>
      <c r="AH33" s="1">
        <v>78033</v>
      </c>
      <c r="AI33" s="1">
        <v>1712993</v>
      </c>
      <c r="AJ33" s="1">
        <v>-20099</v>
      </c>
      <c r="AK33" s="1">
        <v>633382</v>
      </c>
      <c r="AL33" s="1">
        <v>1099710</v>
      </c>
      <c r="AM33" s="1">
        <v>12375604</v>
      </c>
      <c r="AN33" s="1">
        <v>7011</v>
      </c>
      <c r="AO33" s="6">
        <v>1765.1695906432749</v>
      </c>
      <c r="AP33" s="39"/>
      <c r="AQ33" s="52" t="s">
        <v>17</v>
      </c>
      <c r="AR33" s="7">
        <f t="shared" si="32"/>
        <v>67.025399325964202</v>
      </c>
      <c r="AS33" s="7">
        <f t="shared" si="0"/>
        <v>57.156862808473832</v>
      </c>
      <c r="AT33" s="7">
        <f t="shared" si="1"/>
        <v>9.8685365174903783</v>
      </c>
      <c r="AU33" s="7">
        <f t="shared" si="2"/>
        <v>8.5969460561278463</v>
      </c>
      <c r="AV33" s="7">
        <f t="shared" si="3"/>
        <v>1.2715904613625322</v>
      </c>
      <c r="AW33" s="7">
        <f t="shared" si="4"/>
        <v>7.4577046906155049</v>
      </c>
      <c r="AX33" s="7">
        <f t="shared" si="5"/>
        <v>8.6639003639741539</v>
      </c>
      <c r="AY33" s="7">
        <f t="shared" si="6"/>
        <v>1.2061956733586499</v>
      </c>
      <c r="AZ33" s="7">
        <f t="shared" si="7"/>
        <v>-4.1905025403204565E-2</v>
      </c>
      <c r="BA33" s="7">
        <f t="shared" si="8"/>
        <v>0.81590361165402514</v>
      </c>
      <c r="BB33" s="7">
        <f t="shared" si="9"/>
        <v>0.85780863705722976</v>
      </c>
      <c r="BC33" s="8">
        <f t="shared" si="10"/>
        <v>7.3506957721013055</v>
      </c>
      <c r="BE33" s="52" t="s">
        <v>17</v>
      </c>
      <c r="BF33" s="31">
        <f t="shared" si="11"/>
        <v>1.1630705054880552</v>
      </c>
      <c r="BG33" s="31">
        <f t="shared" si="12"/>
        <v>1.4777298950418905</v>
      </c>
      <c r="BH33" s="31">
        <f t="shared" si="13"/>
        <v>0.3146593895538351</v>
      </c>
      <c r="BI33" s="31">
        <f t="shared" si="14"/>
        <v>0.20062859154187546</v>
      </c>
      <c r="BJ33" s="31">
        <f t="shared" si="15"/>
        <v>3.6221585629275146</v>
      </c>
      <c r="BK33" s="31">
        <f t="shared" si="16"/>
        <v>2.3648381121438597</v>
      </c>
      <c r="BL33" s="31">
        <f t="shared" si="17"/>
        <v>0.14891394391740395</v>
      </c>
      <c r="BM33" s="31">
        <f t="shared" si="18"/>
        <v>0.18264159066498895</v>
      </c>
      <c r="BN33" s="31">
        <f t="shared" si="19"/>
        <v>3.3727646747585008E-2</v>
      </c>
      <c r="BO33" s="31">
        <f t="shared" si="20"/>
        <v>25.516895983420284</v>
      </c>
      <c r="BP33" s="31">
        <f t="shared" si="21"/>
        <v>10.731516619310055</v>
      </c>
      <c r="BQ33" s="7">
        <f t="shared" si="22"/>
        <v>9.8624681268081957</v>
      </c>
      <c r="BR33" s="8">
        <f t="shared" si="23"/>
        <v>0.86904849250186089</v>
      </c>
      <c r="BT33" s="52" t="s">
        <v>17</v>
      </c>
      <c r="BU33" s="7">
        <f t="shared" si="24"/>
        <v>0.94368727376861772</v>
      </c>
      <c r="BV33" s="7">
        <f t="shared" si="25"/>
        <v>0.31314835219355758</v>
      </c>
      <c r="BW33" s="7">
        <f t="shared" si="26"/>
        <v>0.63053892157506009</v>
      </c>
      <c r="BX33" s="7">
        <f t="shared" si="27"/>
        <v>13.841692090341612</v>
      </c>
      <c r="BY33" s="7">
        <f t="shared" si="28"/>
        <v>-0.16240823478191449</v>
      </c>
      <c r="BZ33" s="7">
        <f t="shared" si="29"/>
        <v>5.1179885846379696</v>
      </c>
      <c r="CA33" s="7">
        <f t="shared" si="30"/>
        <v>8.8861117404855552</v>
      </c>
      <c r="CB33" s="184">
        <f t="shared" si="31"/>
        <v>100</v>
      </c>
      <c r="CC33" s="20"/>
    </row>
    <row r="34" spans="2:81" s="39" customFormat="1" ht="12">
      <c r="B34" s="52" t="s">
        <v>18</v>
      </c>
      <c r="C34" s="1">
        <v>9330457</v>
      </c>
      <c r="D34" s="1">
        <v>7954637</v>
      </c>
      <c r="E34" s="1">
        <v>1375820</v>
      </c>
      <c r="F34" s="1">
        <v>1198723</v>
      </c>
      <c r="G34" s="1">
        <v>177097</v>
      </c>
      <c r="H34" s="1">
        <v>779717</v>
      </c>
      <c r="I34" s="1">
        <v>858768</v>
      </c>
      <c r="J34" s="1">
        <v>79051</v>
      </c>
      <c r="K34" s="1">
        <v>-5602</v>
      </c>
      <c r="L34" s="1">
        <v>39536</v>
      </c>
      <c r="M34" s="1">
        <v>45138</v>
      </c>
      <c r="N34" s="6">
        <v>774251</v>
      </c>
      <c r="O34" s="1"/>
      <c r="P34" s="52" t="s">
        <v>18</v>
      </c>
      <c r="Q34" s="1">
        <v>117517</v>
      </c>
      <c r="R34" s="1">
        <v>148923</v>
      </c>
      <c r="S34" s="1">
        <v>31406</v>
      </c>
      <c r="T34" s="1">
        <v>57703</v>
      </c>
      <c r="U34" s="1">
        <v>514291</v>
      </c>
      <c r="V34" s="1">
        <v>84740</v>
      </c>
      <c r="W34" s="1">
        <v>11068</v>
      </c>
      <c r="X34" s="1">
        <v>13575</v>
      </c>
      <c r="Y34" s="1">
        <v>2507</v>
      </c>
      <c r="Z34" s="1">
        <v>4241489</v>
      </c>
      <c r="AA34" s="1">
        <v>1848059</v>
      </c>
      <c r="AB34" s="1">
        <v>1823584</v>
      </c>
      <c r="AC34" s="6">
        <v>24475</v>
      </c>
      <c r="AD34" s="23">
        <v>0</v>
      </c>
      <c r="AE34" s="52" t="s">
        <v>18</v>
      </c>
      <c r="AF34" s="1">
        <v>71556</v>
      </c>
      <c r="AG34" s="1">
        <v>28729</v>
      </c>
      <c r="AH34" s="1">
        <v>42827</v>
      </c>
      <c r="AI34" s="1">
        <v>2321874</v>
      </c>
      <c r="AJ34" s="1">
        <v>5552</v>
      </c>
      <c r="AK34" s="1">
        <v>840242</v>
      </c>
      <c r="AL34" s="1">
        <v>1476080</v>
      </c>
      <c r="AM34" s="1">
        <v>14351663</v>
      </c>
      <c r="AN34" s="1">
        <v>6442</v>
      </c>
      <c r="AO34" s="6">
        <v>2227.8272275690779</v>
      </c>
      <c r="AP34" s="19"/>
      <c r="AQ34" s="52" t="s">
        <v>18</v>
      </c>
      <c r="AR34" s="7">
        <f t="shared" si="32"/>
        <v>65.013072004268764</v>
      </c>
      <c r="AS34" s="7">
        <f t="shared" si="0"/>
        <v>55.426587148820317</v>
      </c>
      <c r="AT34" s="7">
        <f t="shared" si="1"/>
        <v>9.5864848554484592</v>
      </c>
      <c r="AU34" s="7">
        <f t="shared" si="2"/>
        <v>8.3525024242835126</v>
      </c>
      <c r="AV34" s="7">
        <f t="shared" si="3"/>
        <v>1.2339824311649459</v>
      </c>
      <c r="AW34" s="7">
        <f t="shared" si="4"/>
        <v>5.4329383291678459</v>
      </c>
      <c r="AX34" s="7">
        <f t="shared" si="5"/>
        <v>5.9837525449141333</v>
      </c>
      <c r="AY34" s="7">
        <f t="shared" si="6"/>
        <v>0.55081421574628675</v>
      </c>
      <c r="AZ34" s="7">
        <f t="shared" si="7"/>
        <v>-3.9033803957074523E-2</v>
      </c>
      <c r="BA34" s="7">
        <f t="shared" si="8"/>
        <v>0.27548027012618675</v>
      </c>
      <c r="BB34" s="7">
        <f t="shared" si="9"/>
        <v>0.31451407408326132</v>
      </c>
      <c r="BC34" s="8">
        <f t="shared" si="10"/>
        <v>5.3948521505835245</v>
      </c>
      <c r="BE34" s="52" t="s">
        <v>18</v>
      </c>
      <c r="BF34" s="31">
        <f t="shared" si="11"/>
        <v>0.81883890389566705</v>
      </c>
      <c r="BG34" s="31">
        <f t="shared" si="12"/>
        <v>1.0376706866653711</v>
      </c>
      <c r="BH34" s="31">
        <f t="shared" si="13"/>
        <v>0.21883178276970411</v>
      </c>
      <c r="BI34" s="31">
        <f t="shared" si="14"/>
        <v>0.40206490355856317</v>
      </c>
      <c r="BJ34" s="31">
        <f t="shared" si="15"/>
        <v>3.5834941219007161</v>
      </c>
      <c r="BK34" s="31">
        <f t="shared" si="16"/>
        <v>0.59045422122857816</v>
      </c>
      <c r="BL34" s="31">
        <f t="shared" si="17"/>
        <v>7.7119982541396084E-2</v>
      </c>
      <c r="BM34" s="31">
        <f t="shared" si="18"/>
        <v>9.4588341434717352E-2</v>
      </c>
      <c r="BN34" s="31">
        <f t="shared" si="19"/>
        <v>1.7468358893321281E-2</v>
      </c>
      <c r="BO34" s="31">
        <f t="shared" si="20"/>
        <v>29.553989666563378</v>
      </c>
      <c r="BP34" s="31">
        <f t="shared" si="21"/>
        <v>12.876967637827057</v>
      </c>
      <c r="BQ34" s="7">
        <f t="shared" si="22"/>
        <v>12.706429909899642</v>
      </c>
      <c r="BR34" s="8">
        <f t="shared" si="23"/>
        <v>0.17053772792741859</v>
      </c>
      <c r="BT34" s="52" t="s">
        <v>18</v>
      </c>
      <c r="BU34" s="7">
        <f t="shared" si="24"/>
        <v>0.49859030274052557</v>
      </c>
      <c r="BV34" s="7">
        <f t="shared" si="25"/>
        <v>0.2001788921604416</v>
      </c>
      <c r="BW34" s="7">
        <f t="shared" si="26"/>
        <v>0.29841141058008397</v>
      </c>
      <c r="BX34" s="7">
        <f t="shared" si="27"/>
        <v>16.178431725995797</v>
      </c>
      <c r="BY34" s="7">
        <f t="shared" si="28"/>
        <v>3.8685412275915342E-2</v>
      </c>
      <c r="BZ34" s="7">
        <f t="shared" si="29"/>
        <v>5.8546664592110336</v>
      </c>
      <c r="CA34" s="7">
        <f t="shared" si="30"/>
        <v>10.285079854508847</v>
      </c>
      <c r="CB34" s="184">
        <f t="shared" si="31"/>
        <v>100</v>
      </c>
      <c r="CC34" s="40"/>
    </row>
    <row r="35" spans="2:81" ht="12">
      <c r="B35" s="53" t="s">
        <v>88</v>
      </c>
      <c r="C35" s="24">
        <v>14288240</v>
      </c>
      <c r="D35" s="9">
        <v>12181936</v>
      </c>
      <c r="E35" s="9">
        <v>2106304</v>
      </c>
      <c r="F35" s="9">
        <v>1835394</v>
      </c>
      <c r="G35" s="9">
        <v>270910</v>
      </c>
      <c r="H35" s="9">
        <v>1445906</v>
      </c>
      <c r="I35" s="9">
        <v>1705662</v>
      </c>
      <c r="J35" s="9">
        <v>259756</v>
      </c>
      <c r="K35" s="9">
        <v>23404</v>
      </c>
      <c r="L35" s="9">
        <v>202716</v>
      </c>
      <c r="M35" s="9">
        <v>179312</v>
      </c>
      <c r="N35" s="10">
        <v>1374030</v>
      </c>
      <c r="O35" s="1"/>
      <c r="P35" s="53" t="s">
        <v>88</v>
      </c>
      <c r="Q35" s="9">
        <v>219910</v>
      </c>
      <c r="R35" s="9">
        <v>289377</v>
      </c>
      <c r="S35" s="9">
        <v>69467</v>
      </c>
      <c r="T35" s="9">
        <v>98117</v>
      </c>
      <c r="U35" s="9">
        <v>804480</v>
      </c>
      <c r="V35" s="9">
        <v>251523</v>
      </c>
      <c r="W35" s="9">
        <v>48472</v>
      </c>
      <c r="X35" s="9">
        <v>59449</v>
      </c>
      <c r="Y35" s="9">
        <v>10977</v>
      </c>
      <c r="Z35" s="9">
        <v>5621570</v>
      </c>
      <c r="AA35" s="9">
        <v>2543518</v>
      </c>
      <c r="AB35" s="9">
        <v>2425780</v>
      </c>
      <c r="AC35" s="10">
        <v>117738</v>
      </c>
      <c r="AD35" s="23">
        <v>0</v>
      </c>
      <c r="AE35" s="53" t="s">
        <v>88</v>
      </c>
      <c r="AF35" s="9">
        <v>160817</v>
      </c>
      <c r="AG35" s="9">
        <v>47315</v>
      </c>
      <c r="AH35" s="9">
        <v>113502</v>
      </c>
      <c r="AI35" s="9">
        <v>2917235</v>
      </c>
      <c r="AJ35" s="9">
        <v>-7484</v>
      </c>
      <c r="AK35" s="9">
        <v>811836</v>
      </c>
      <c r="AL35" s="9">
        <v>2112883</v>
      </c>
      <c r="AM35" s="9">
        <v>21355716</v>
      </c>
      <c r="AN35" s="9">
        <v>12205</v>
      </c>
      <c r="AO35" s="10">
        <v>1749.7514133551822</v>
      </c>
      <c r="AQ35" s="53" t="s">
        <v>88</v>
      </c>
      <c r="AR35" s="11">
        <f t="shared" si="32"/>
        <v>66.905928136523258</v>
      </c>
      <c r="AS35" s="11">
        <f t="shared" si="0"/>
        <v>57.042976222384681</v>
      </c>
      <c r="AT35" s="11">
        <f t="shared" si="1"/>
        <v>9.8629519141385842</v>
      </c>
      <c r="AU35" s="11">
        <f t="shared" si="2"/>
        <v>8.5943922460853095</v>
      </c>
      <c r="AV35" s="11">
        <f t="shared" si="3"/>
        <v>1.2685596680532742</v>
      </c>
      <c r="AW35" s="11">
        <f t="shared" si="4"/>
        <v>6.770580766292265</v>
      </c>
      <c r="AX35" s="11">
        <f t="shared" si="5"/>
        <v>7.986910857964209</v>
      </c>
      <c r="AY35" s="11">
        <f t="shared" si="6"/>
        <v>1.2163300916719439</v>
      </c>
      <c r="AZ35" s="11">
        <f t="shared" si="7"/>
        <v>0.10959126821128357</v>
      </c>
      <c r="BA35" s="11">
        <f t="shared" si="8"/>
        <v>0.94923532416332934</v>
      </c>
      <c r="BB35" s="11">
        <f t="shared" si="9"/>
        <v>0.83964405595204572</v>
      </c>
      <c r="BC35" s="8">
        <f t="shared" si="10"/>
        <v>6.4340151367437173</v>
      </c>
      <c r="BE35" s="53" t="s">
        <v>88</v>
      </c>
      <c r="BF35" s="33">
        <f t="shared" si="11"/>
        <v>1.0297477265571429</v>
      </c>
      <c r="BG35" s="33">
        <f t="shared" si="12"/>
        <v>1.3550330038103149</v>
      </c>
      <c r="BH35" s="33">
        <f t="shared" si="13"/>
        <v>0.32528527725317191</v>
      </c>
      <c r="BI35" s="33">
        <f t="shared" si="14"/>
        <v>0.4594413973289399</v>
      </c>
      <c r="BJ35" s="33">
        <f t="shared" si="15"/>
        <v>3.7670476606825076</v>
      </c>
      <c r="BK35" s="33">
        <f t="shared" si="16"/>
        <v>1.1777783521751273</v>
      </c>
      <c r="BL35" s="33">
        <f t="shared" si="17"/>
        <v>0.22697436133726445</v>
      </c>
      <c r="BM35" s="33">
        <f t="shared" si="18"/>
        <v>0.27837511980399066</v>
      </c>
      <c r="BN35" s="33">
        <f t="shared" si="19"/>
        <v>5.140075846672619E-2</v>
      </c>
      <c r="BO35" s="33">
        <f t="shared" si="20"/>
        <v>26.323491097184469</v>
      </c>
      <c r="BP35" s="33">
        <f t="shared" si="21"/>
        <v>11.910244545301127</v>
      </c>
      <c r="BQ35" s="11">
        <f t="shared" si="22"/>
        <v>11.35892610671541</v>
      </c>
      <c r="BR35" s="12">
        <f t="shared" si="23"/>
        <v>0.55131843858571639</v>
      </c>
      <c r="BT35" s="53" t="s">
        <v>88</v>
      </c>
      <c r="BU35" s="11">
        <f t="shared" si="24"/>
        <v>0.75303960775653689</v>
      </c>
      <c r="BV35" s="11">
        <f t="shared" si="25"/>
        <v>0.22155660807626401</v>
      </c>
      <c r="BW35" s="11">
        <f t="shared" si="26"/>
        <v>0.53148299968027302</v>
      </c>
      <c r="BX35" s="11">
        <f t="shared" si="27"/>
        <v>13.660206944126809</v>
      </c>
      <c r="BY35" s="11">
        <f t="shared" si="28"/>
        <v>-3.5044481767785261E-2</v>
      </c>
      <c r="BZ35" s="11">
        <f t="shared" si="29"/>
        <v>3.8014927713030082</v>
      </c>
      <c r="CA35" s="11">
        <f t="shared" si="30"/>
        <v>9.8937586545915863</v>
      </c>
      <c r="CB35" s="186">
        <f t="shared" si="31"/>
        <v>100</v>
      </c>
      <c r="CC35" s="20"/>
    </row>
    <row r="36" spans="2:81" ht="12">
      <c r="B36" s="52" t="s">
        <v>19</v>
      </c>
      <c r="C36" s="1">
        <v>24475183</v>
      </c>
      <c r="D36" s="1">
        <v>20868474</v>
      </c>
      <c r="E36" s="1">
        <v>3606709</v>
      </c>
      <c r="F36" s="1">
        <v>3142540</v>
      </c>
      <c r="G36" s="1">
        <v>464169</v>
      </c>
      <c r="H36" s="1">
        <v>2038108</v>
      </c>
      <c r="I36" s="1">
        <v>2638489</v>
      </c>
      <c r="J36" s="1">
        <v>600381</v>
      </c>
      <c r="K36" s="1">
        <v>-80997</v>
      </c>
      <c r="L36" s="1">
        <v>416082</v>
      </c>
      <c r="M36" s="1">
        <v>497079</v>
      </c>
      <c r="N36" s="6">
        <v>2074972</v>
      </c>
      <c r="O36" s="1"/>
      <c r="P36" s="52" t="s">
        <v>19</v>
      </c>
      <c r="Q36" s="1">
        <v>530667</v>
      </c>
      <c r="R36" s="1">
        <v>623975</v>
      </c>
      <c r="S36" s="1">
        <v>93308</v>
      </c>
      <c r="T36" s="1">
        <v>107961</v>
      </c>
      <c r="U36" s="1">
        <v>1311625</v>
      </c>
      <c r="V36" s="1">
        <v>124719</v>
      </c>
      <c r="W36" s="1">
        <v>44133</v>
      </c>
      <c r="X36" s="1">
        <v>54127</v>
      </c>
      <c r="Y36" s="1">
        <v>9994</v>
      </c>
      <c r="Z36" s="1">
        <v>8361308</v>
      </c>
      <c r="AA36" s="1">
        <v>2974555</v>
      </c>
      <c r="AB36" s="1">
        <v>2680509</v>
      </c>
      <c r="AC36" s="6">
        <v>294046</v>
      </c>
      <c r="AD36" s="23">
        <v>0</v>
      </c>
      <c r="AE36" s="52" t="s">
        <v>19</v>
      </c>
      <c r="AF36" s="1">
        <v>446880</v>
      </c>
      <c r="AG36" s="1">
        <v>315260</v>
      </c>
      <c r="AH36" s="1">
        <v>131620</v>
      </c>
      <c r="AI36" s="1">
        <v>4939873</v>
      </c>
      <c r="AJ36" s="1">
        <v>-3875</v>
      </c>
      <c r="AK36" s="1">
        <v>1923137</v>
      </c>
      <c r="AL36" s="1">
        <v>3020611</v>
      </c>
      <c r="AM36" s="1">
        <v>34874599</v>
      </c>
      <c r="AN36" s="1">
        <v>18082</v>
      </c>
      <c r="AO36" s="6">
        <v>1928.6914611215573</v>
      </c>
      <c r="AQ36" s="52" t="s">
        <v>19</v>
      </c>
      <c r="AR36" s="7">
        <f t="shared" si="32"/>
        <v>70.1805431511915</v>
      </c>
      <c r="AS36" s="7">
        <f t="shared" si="0"/>
        <v>59.83860631630489</v>
      </c>
      <c r="AT36" s="7">
        <f t="shared" si="1"/>
        <v>10.341936834886617</v>
      </c>
      <c r="AU36" s="7">
        <f t="shared" si="2"/>
        <v>9.0109709935302753</v>
      </c>
      <c r="AV36" s="7">
        <f t="shared" si="3"/>
        <v>1.3309658413563408</v>
      </c>
      <c r="AW36" s="7">
        <f t="shared" si="4"/>
        <v>5.8441044727137941</v>
      </c>
      <c r="AX36" s="7">
        <f t="shared" si="5"/>
        <v>7.5656468480110695</v>
      </c>
      <c r="AY36" s="7">
        <f t="shared" si="6"/>
        <v>1.7215423752972758</v>
      </c>
      <c r="AZ36" s="7">
        <f t="shared" si="7"/>
        <v>-0.2322521328488967</v>
      </c>
      <c r="BA36" s="7">
        <f t="shared" si="8"/>
        <v>1.1930803849529568</v>
      </c>
      <c r="BB36" s="7">
        <f t="shared" si="9"/>
        <v>1.4253325178018534</v>
      </c>
      <c r="BC36" s="36">
        <f t="shared" si="10"/>
        <v>5.9498089139318848</v>
      </c>
      <c r="BE36" s="52" t="s">
        <v>19</v>
      </c>
      <c r="BF36" s="31">
        <f t="shared" si="11"/>
        <v>1.5216433026226337</v>
      </c>
      <c r="BG36" s="31">
        <f t="shared" si="12"/>
        <v>1.7891961997899961</v>
      </c>
      <c r="BH36" s="31">
        <f t="shared" si="13"/>
        <v>0.26755289716736241</v>
      </c>
      <c r="BI36" s="31">
        <f t="shared" si="14"/>
        <v>0.30956915088830123</v>
      </c>
      <c r="BJ36" s="31">
        <f t="shared" si="15"/>
        <v>3.760975144115636</v>
      </c>
      <c r="BK36" s="31">
        <f t="shared" si="16"/>
        <v>0.35762131630531435</v>
      </c>
      <c r="BL36" s="31">
        <f t="shared" si="17"/>
        <v>0.12654769163080556</v>
      </c>
      <c r="BM36" s="31">
        <f t="shared" si="18"/>
        <v>0.15520465195886554</v>
      </c>
      <c r="BN36" s="31">
        <f t="shared" si="19"/>
        <v>2.865696032805997E-2</v>
      </c>
      <c r="BO36" s="31">
        <f t="shared" si="20"/>
        <v>23.975352376094705</v>
      </c>
      <c r="BP36" s="31">
        <f t="shared" si="21"/>
        <v>8.5292880356846545</v>
      </c>
      <c r="BQ36" s="7">
        <f t="shared" si="22"/>
        <v>7.6861356886139394</v>
      </c>
      <c r="BR36" s="8">
        <f t="shared" si="23"/>
        <v>0.84315234707071463</v>
      </c>
      <c r="BT36" s="52" t="s">
        <v>19</v>
      </c>
      <c r="BU36" s="7">
        <f t="shared" si="24"/>
        <v>1.2813910777870161</v>
      </c>
      <c r="BV36" s="7">
        <f t="shared" si="25"/>
        <v>0.90398172033461943</v>
      </c>
      <c r="BW36" s="7">
        <f t="shared" si="26"/>
        <v>0.37740935745239679</v>
      </c>
      <c r="BX36" s="7">
        <f t="shared" si="27"/>
        <v>14.164673262623035</v>
      </c>
      <c r="BY36" s="7">
        <f t="shared" si="28"/>
        <v>-1.1111238870445508E-2</v>
      </c>
      <c r="BZ36" s="7">
        <f t="shared" si="29"/>
        <v>5.5144347322817966</v>
      </c>
      <c r="CA36" s="7">
        <f t="shared" si="30"/>
        <v>8.6613497692116841</v>
      </c>
      <c r="CB36" s="184">
        <f t="shared" si="31"/>
        <v>100</v>
      </c>
      <c r="CC36" s="20"/>
    </row>
    <row r="37" spans="2:81" ht="12">
      <c r="B37" s="52" t="s">
        <v>20</v>
      </c>
      <c r="C37" s="1">
        <v>13291981</v>
      </c>
      <c r="D37" s="1">
        <v>11332058</v>
      </c>
      <c r="E37" s="1">
        <v>1959923</v>
      </c>
      <c r="F37" s="1">
        <v>1708137</v>
      </c>
      <c r="G37" s="1">
        <v>251786</v>
      </c>
      <c r="H37" s="1">
        <v>1458957</v>
      </c>
      <c r="I37" s="1">
        <v>1581370</v>
      </c>
      <c r="J37" s="1">
        <v>122413</v>
      </c>
      <c r="K37" s="1">
        <v>-58957</v>
      </c>
      <c r="L37" s="1">
        <v>17863</v>
      </c>
      <c r="M37" s="1">
        <v>76820</v>
      </c>
      <c r="N37" s="6">
        <v>1505110</v>
      </c>
      <c r="O37" s="1"/>
      <c r="P37" s="52" t="s">
        <v>20</v>
      </c>
      <c r="Q37" s="1">
        <v>235499</v>
      </c>
      <c r="R37" s="1">
        <v>278192</v>
      </c>
      <c r="S37" s="1">
        <v>42693</v>
      </c>
      <c r="T37" s="1">
        <v>175256</v>
      </c>
      <c r="U37" s="1">
        <v>707116</v>
      </c>
      <c r="V37" s="1">
        <v>387239</v>
      </c>
      <c r="W37" s="1">
        <v>12804</v>
      </c>
      <c r="X37" s="1">
        <v>15704</v>
      </c>
      <c r="Y37" s="1">
        <v>2900</v>
      </c>
      <c r="Z37" s="1">
        <v>7616904</v>
      </c>
      <c r="AA37" s="1">
        <v>4551789</v>
      </c>
      <c r="AB37" s="1">
        <v>4481597</v>
      </c>
      <c r="AC37" s="6">
        <v>70192</v>
      </c>
      <c r="AD37" s="23">
        <v>0</v>
      </c>
      <c r="AE37" s="52" t="s">
        <v>20</v>
      </c>
      <c r="AF37" s="1">
        <v>220828</v>
      </c>
      <c r="AG37" s="1">
        <v>170362</v>
      </c>
      <c r="AH37" s="1">
        <v>50466</v>
      </c>
      <c r="AI37" s="1">
        <v>2844287</v>
      </c>
      <c r="AJ37" s="1">
        <v>-36271</v>
      </c>
      <c r="AK37" s="1">
        <v>1016121</v>
      </c>
      <c r="AL37" s="1">
        <v>1864437</v>
      </c>
      <c r="AM37" s="1">
        <v>22367842</v>
      </c>
      <c r="AN37" s="1">
        <v>8533</v>
      </c>
      <c r="AO37" s="6">
        <v>2621.3338802296967</v>
      </c>
      <c r="AQ37" s="52" t="s">
        <v>20</v>
      </c>
      <c r="AR37" s="7">
        <f t="shared" si="32"/>
        <v>59.424512208196035</v>
      </c>
      <c r="AS37" s="7">
        <f t="shared" si="0"/>
        <v>50.662276673806971</v>
      </c>
      <c r="AT37" s="7">
        <f t="shared" si="1"/>
        <v>8.7622355343890561</v>
      </c>
      <c r="AU37" s="7">
        <f t="shared" si="2"/>
        <v>7.6365748649333263</v>
      </c>
      <c r="AV37" s="7">
        <f t="shared" si="3"/>
        <v>1.1256606694557303</v>
      </c>
      <c r="AW37" s="7">
        <f t="shared" si="4"/>
        <v>6.5225648500199531</v>
      </c>
      <c r="AX37" s="7">
        <f t="shared" si="5"/>
        <v>7.0698371349368436</v>
      </c>
      <c r="AY37" s="7">
        <f t="shared" si="6"/>
        <v>0.54727228491689095</v>
      </c>
      <c r="AZ37" s="7">
        <f t="shared" si="7"/>
        <v>-0.26357929388092066</v>
      </c>
      <c r="BA37" s="7">
        <f t="shared" si="8"/>
        <v>7.9860184992365385E-2</v>
      </c>
      <c r="BB37" s="7">
        <f t="shared" si="9"/>
        <v>0.34343947887328602</v>
      </c>
      <c r="BC37" s="8">
        <f t="shared" si="10"/>
        <v>6.7289012502860137</v>
      </c>
      <c r="BE37" s="52" t="s">
        <v>20</v>
      </c>
      <c r="BF37" s="31">
        <f t="shared" si="11"/>
        <v>1.0528463139179898</v>
      </c>
      <c r="BG37" s="31">
        <f t="shared" si="12"/>
        <v>1.2437140784524496</v>
      </c>
      <c r="BH37" s="31">
        <f t="shared" si="13"/>
        <v>0.19086776453445978</v>
      </c>
      <c r="BI37" s="31">
        <f t="shared" si="14"/>
        <v>0.78351769473335875</v>
      </c>
      <c r="BJ37" s="31">
        <f t="shared" si="15"/>
        <v>3.1613063075105772</v>
      </c>
      <c r="BK37" s="31">
        <f t="shared" si="16"/>
        <v>1.7312309341240877</v>
      </c>
      <c r="BL37" s="31">
        <f t="shared" si="17"/>
        <v>5.7242893614860117E-2</v>
      </c>
      <c r="BM37" s="31">
        <f t="shared" si="18"/>
        <v>7.020793512400525E-2</v>
      </c>
      <c r="BN37" s="31">
        <f t="shared" si="19"/>
        <v>1.2965041509145138E-2</v>
      </c>
      <c r="BO37" s="31">
        <f t="shared" si="20"/>
        <v>34.052922941784011</v>
      </c>
      <c r="BP37" s="31">
        <f t="shared" si="21"/>
        <v>20.349701146851807</v>
      </c>
      <c r="BQ37" s="7">
        <f t="shared" si="22"/>
        <v>20.03589349388287</v>
      </c>
      <c r="BR37" s="8">
        <f t="shared" si="23"/>
        <v>0.31380765296893642</v>
      </c>
      <c r="BT37" s="52" t="s">
        <v>20</v>
      </c>
      <c r="BU37" s="7">
        <f t="shared" si="24"/>
        <v>0.98725661599362158</v>
      </c>
      <c r="BV37" s="7">
        <f t="shared" si="25"/>
        <v>0.76163806951068413</v>
      </c>
      <c r="BW37" s="7">
        <f t="shared" si="26"/>
        <v>0.22561854648293742</v>
      </c>
      <c r="BX37" s="7">
        <f t="shared" si="27"/>
        <v>12.715965178938585</v>
      </c>
      <c r="BY37" s="7">
        <f t="shared" si="28"/>
        <v>-0.16215690364765631</v>
      </c>
      <c r="BZ37" s="7">
        <f t="shared" si="29"/>
        <v>4.5427761873496779</v>
      </c>
      <c r="CA37" s="7">
        <f t="shared" si="30"/>
        <v>8.3353458952365642</v>
      </c>
      <c r="CB37" s="185">
        <f t="shared" si="31"/>
        <v>100</v>
      </c>
      <c r="CC37" s="5"/>
    </row>
    <row r="38" spans="2:81" ht="12">
      <c r="B38" s="52" t="s">
        <v>21</v>
      </c>
      <c r="C38" s="1">
        <v>50475142</v>
      </c>
      <c r="D38" s="1">
        <v>43023834</v>
      </c>
      <c r="E38" s="1">
        <v>7451308</v>
      </c>
      <c r="F38" s="1">
        <v>6484984</v>
      </c>
      <c r="G38" s="1">
        <v>966324</v>
      </c>
      <c r="H38" s="1">
        <v>6470017</v>
      </c>
      <c r="I38" s="1">
        <v>8867388</v>
      </c>
      <c r="J38" s="1">
        <v>2397371</v>
      </c>
      <c r="K38" s="1">
        <v>1541838</v>
      </c>
      <c r="L38" s="1">
        <v>3764199</v>
      </c>
      <c r="M38" s="1">
        <v>2222361</v>
      </c>
      <c r="N38" s="6">
        <v>4878106</v>
      </c>
      <c r="O38" s="1"/>
      <c r="P38" s="52" t="s">
        <v>21</v>
      </c>
      <c r="Q38" s="1">
        <v>948937</v>
      </c>
      <c r="R38" s="1">
        <v>1112608</v>
      </c>
      <c r="S38" s="1">
        <v>163671</v>
      </c>
      <c r="T38" s="1">
        <v>237289</v>
      </c>
      <c r="U38" s="1">
        <v>2388544</v>
      </c>
      <c r="V38" s="1">
        <v>1303336</v>
      </c>
      <c r="W38" s="1">
        <v>50073</v>
      </c>
      <c r="X38" s="1">
        <v>61412</v>
      </c>
      <c r="Y38" s="1">
        <v>11339</v>
      </c>
      <c r="Z38" s="1">
        <v>22131322</v>
      </c>
      <c r="AA38" s="1">
        <v>12300629</v>
      </c>
      <c r="AB38" s="1">
        <v>12029764</v>
      </c>
      <c r="AC38" s="6">
        <v>270865</v>
      </c>
      <c r="AD38" s="23">
        <v>0</v>
      </c>
      <c r="AE38" s="52" t="s">
        <v>21</v>
      </c>
      <c r="AF38" s="1">
        <v>631362</v>
      </c>
      <c r="AG38" s="1">
        <v>469153</v>
      </c>
      <c r="AH38" s="1">
        <v>162209</v>
      </c>
      <c r="AI38" s="1">
        <v>9199331</v>
      </c>
      <c r="AJ38" s="1">
        <v>-102367</v>
      </c>
      <c r="AK38" s="1">
        <v>3538050</v>
      </c>
      <c r="AL38" s="1">
        <v>5763648</v>
      </c>
      <c r="AM38" s="1">
        <v>79076481</v>
      </c>
      <c r="AN38" s="1">
        <v>32782</v>
      </c>
      <c r="AO38" s="6">
        <v>2412.1920871209809</v>
      </c>
      <c r="AQ38" s="52" t="s">
        <v>21</v>
      </c>
      <c r="AR38" s="7">
        <f t="shared" si="32"/>
        <v>63.830789334189006</v>
      </c>
      <c r="AS38" s="7">
        <f t="shared" si="0"/>
        <v>54.407876344421545</v>
      </c>
      <c r="AT38" s="7">
        <f t="shared" si="1"/>
        <v>9.4229129897674646</v>
      </c>
      <c r="AU38" s="7">
        <f t="shared" si="2"/>
        <v>8.2009010997846499</v>
      </c>
      <c r="AV38" s="7">
        <f t="shared" si="3"/>
        <v>1.222011889982813</v>
      </c>
      <c r="AW38" s="7">
        <f t="shared" si="4"/>
        <v>8.1819738538946876</v>
      </c>
      <c r="AX38" s="7">
        <f t="shared" si="5"/>
        <v>11.213685646937172</v>
      </c>
      <c r="AY38" s="7">
        <f t="shared" si="6"/>
        <v>3.0317117930424851</v>
      </c>
      <c r="AZ38" s="7">
        <f t="shared" si="7"/>
        <v>1.9498060365129299</v>
      </c>
      <c r="BA38" s="7">
        <f t="shared" si="8"/>
        <v>4.7602004444279711</v>
      </c>
      <c r="BB38" s="7">
        <f t="shared" si="9"/>
        <v>2.8103944079150409</v>
      </c>
      <c r="BC38" s="8">
        <f t="shared" si="10"/>
        <v>6.1688455762213295</v>
      </c>
      <c r="BE38" s="52" t="s">
        <v>21</v>
      </c>
      <c r="BF38" s="31">
        <f t="shared" si="11"/>
        <v>1.2000243157001385</v>
      </c>
      <c r="BG38" s="31">
        <f t="shared" si="12"/>
        <v>1.4070024183296674</v>
      </c>
      <c r="BH38" s="31">
        <f t="shared" si="13"/>
        <v>0.20697810262952898</v>
      </c>
      <c r="BI38" s="31">
        <f t="shared" si="14"/>
        <v>0.30007531569342344</v>
      </c>
      <c r="BJ38" s="31">
        <f t="shared" si="15"/>
        <v>3.0205491820001451</v>
      </c>
      <c r="BK38" s="31">
        <f t="shared" si="16"/>
        <v>1.6481967628276226</v>
      </c>
      <c r="BL38" s="31">
        <f t="shared" si="17"/>
        <v>6.3322241160427964E-2</v>
      </c>
      <c r="BM38" s="31">
        <f t="shared" si="18"/>
        <v>7.7661523658342863E-2</v>
      </c>
      <c r="BN38" s="31">
        <f t="shared" si="19"/>
        <v>1.4339282497914899E-2</v>
      </c>
      <c r="BO38" s="31">
        <f t="shared" si="20"/>
        <v>27.987236811916301</v>
      </c>
      <c r="BP38" s="31">
        <f t="shared" si="21"/>
        <v>15.555357097896149</v>
      </c>
      <c r="BQ38" s="7">
        <f t="shared" si="22"/>
        <v>15.212821622651621</v>
      </c>
      <c r="BR38" s="8">
        <f t="shared" si="23"/>
        <v>0.34253547524452943</v>
      </c>
      <c r="BT38" s="52" t="s">
        <v>21</v>
      </c>
      <c r="BU38" s="7">
        <f t="shared" si="24"/>
        <v>0.79841944408224241</v>
      </c>
      <c r="BV38" s="7">
        <f t="shared" si="25"/>
        <v>0.59329018447343396</v>
      </c>
      <c r="BW38" s="7">
        <f t="shared" si="26"/>
        <v>0.20512925960880835</v>
      </c>
      <c r="BX38" s="7">
        <f t="shared" si="27"/>
        <v>11.63346026993791</v>
      </c>
      <c r="BY38" s="7">
        <f t="shared" si="28"/>
        <v>-0.12945315561019968</v>
      </c>
      <c r="BZ38" s="7">
        <f t="shared" si="29"/>
        <v>4.474212756129095</v>
      </c>
      <c r="CA38" s="7">
        <f t="shared" si="30"/>
        <v>7.2887006694190157</v>
      </c>
      <c r="CB38" s="185">
        <f t="shared" si="31"/>
        <v>100</v>
      </c>
      <c r="CC38" s="5"/>
    </row>
    <row r="39" spans="2:81" ht="12">
      <c r="B39" s="52" t="s">
        <v>22</v>
      </c>
      <c r="C39" s="1">
        <v>13977579</v>
      </c>
      <c r="D39" s="1">
        <v>11916724</v>
      </c>
      <c r="E39" s="1">
        <v>2060855</v>
      </c>
      <c r="F39" s="1">
        <v>1796041</v>
      </c>
      <c r="G39" s="1">
        <v>264814</v>
      </c>
      <c r="H39" s="1">
        <v>2132773</v>
      </c>
      <c r="I39" s="1">
        <v>2332240</v>
      </c>
      <c r="J39" s="1">
        <v>199467</v>
      </c>
      <c r="K39" s="1">
        <v>-84322</v>
      </c>
      <c r="L39" s="1">
        <v>53672</v>
      </c>
      <c r="M39" s="1">
        <v>137994</v>
      </c>
      <c r="N39" s="6">
        <v>2193760</v>
      </c>
      <c r="O39" s="1"/>
      <c r="P39" s="52" t="s">
        <v>22</v>
      </c>
      <c r="Q39" s="1">
        <v>322990</v>
      </c>
      <c r="R39" s="1">
        <v>379178</v>
      </c>
      <c r="S39" s="1">
        <v>56188</v>
      </c>
      <c r="T39" s="1">
        <v>175589</v>
      </c>
      <c r="U39" s="1">
        <v>739164</v>
      </c>
      <c r="V39" s="1">
        <v>956017</v>
      </c>
      <c r="W39" s="1">
        <v>23335</v>
      </c>
      <c r="X39" s="1">
        <v>28620</v>
      </c>
      <c r="Y39" s="1">
        <v>5285</v>
      </c>
      <c r="Z39" s="1">
        <v>5905216</v>
      </c>
      <c r="AA39" s="1">
        <v>2525909</v>
      </c>
      <c r="AB39" s="1">
        <v>2260935</v>
      </c>
      <c r="AC39" s="6">
        <v>264974</v>
      </c>
      <c r="AD39" s="23">
        <v>0</v>
      </c>
      <c r="AE39" s="52" t="s">
        <v>22</v>
      </c>
      <c r="AF39" s="1">
        <v>264131</v>
      </c>
      <c r="AG39" s="1">
        <v>179127</v>
      </c>
      <c r="AH39" s="1">
        <v>85004</v>
      </c>
      <c r="AI39" s="1">
        <v>3115176</v>
      </c>
      <c r="AJ39" s="1">
        <v>-92661</v>
      </c>
      <c r="AK39" s="1">
        <v>1082625</v>
      </c>
      <c r="AL39" s="1">
        <v>2125212</v>
      </c>
      <c r="AM39" s="1">
        <v>22015568</v>
      </c>
      <c r="AN39" s="1">
        <v>11525</v>
      </c>
      <c r="AO39" s="6">
        <v>1910.2445119305858</v>
      </c>
      <c r="AQ39" s="52" t="s">
        <v>22</v>
      </c>
      <c r="AR39" s="7">
        <f t="shared" si="32"/>
        <v>63.489522505165439</v>
      </c>
      <c r="AS39" s="7">
        <f t="shared" si="0"/>
        <v>54.128623890149008</v>
      </c>
      <c r="AT39" s="7">
        <f t="shared" si="1"/>
        <v>9.3608986150164295</v>
      </c>
      <c r="AU39" s="7">
        <f t="shared" si="2"/>
        <v>8.158049794581725</v>
      </c>
      <c r="AV39" s="7">
        <f t="shared" si="3"/>
        <v>1.2028488204347032</v>
      </c>
      <c r="AW39" s="7">
        <f t="shared" si="4"/>
        <v>9.6875674522683219</v>
      </c>
      <c r="AX39" s="7">
        <f t="shared" si="5"/>
        <v>10.593594496403636</v>
      </c>
      <c r="AY39" s="7">
        <f t="shared" si="6"/>
        <v>0.90602704413531365</v>
      </c>
      <c r="AZ39" s="7">
        <f t="shared" si="7"/>
        <v>-0.38301078582210552</v>
      </c>
      <c r="BA39" s="7">
        <f t="shared" si="8"/>
        <v>0.24379112090135491</v>
      </c>
      <c r="BB39" s="7">
        <f t="shared" si="9"/>
        <v>0.62680190672346037</v>
      </c>
      <c r="BC39" s="8">
        <f t="shared" si="10"/>
        <v>9.9645850608987239</v>
      </c>
      <c r="BE39" s="52" t="s">
        <v>22</v>
      </c>
      <c r="BF39" s="31">
        <f t="shared" si="11"/>
        <v>1.4670981916069574</v>
      </c>
      <c r="BG39" s="31">
        <f t="shared" si="12"/>
        <v>1.7223175890805995</v>
      </c>
      <c r="BH39" s="31">
        <f t="shared" si="13"/>
        <v>0.25521939747364231</v>
      </c>
      <c r="BI39" s="31">
        <f t="shared" si="14"/>
        <v>0.79756743046556877</v>
      </c>
      <c r="BJ39" s="31">
        <f t="shared" si="15"/>
        <v>3.357460502495325</v>
      </c>
      <c r="BK39" s="31">
        <f t="shared" si="16"/>
        <v>4.342458936330873</v>
      </c>
      <c r="BL39" s="31">
        <f t="shared" si="17"/>
        <v>0.10599317719170362</v>
      </c>
      <c r="BM39" s="31">
        <f t="shared" si="18"/>
        <v>0.12999891712991463</v>
      </c>
      <c r="BN39" s="31">
        <f t="shared" si="19"/>
        <v>2.4005739938210997E-2</v>
      </c>
      <c r="BO39" s="31">
        <f t="shared" si="20"/>
        <v>26.822910042566246</v>
      </c>
      <c r="BP39" s="31">
        <f t="shared" si="21"/>
        <v>11.473285631331429</v>
      </c>
      <c r="BQ39" s="7">
        <f t="shared" si="22"/>
        <v>10.269710052450156</v>
      </c>
      <c r="BR39" s="8">
        <f t="shared" si="23"/>
        <v>1.2035755788812716</v>
      </c>
      <c r="BT39" s="52" t="s">
        <v>22</v>
      </c>
      <c r="BU39" s="7">
        <f t="shared" si="24"/>
        <v>1.1997464703159146</v>
      </c>
      <c r="BV39" s="7">
        <f t="shared" si="25"/>
        <v>0.81363787661531151</v>
      </c>
      <c r="BW39" s="7">
        <f t="shared" si="26"/>
        <v>0.38610859370060313</v>
      </c>
      <c r="BX39" s="7">
        <f t="shared" si="27"/>
        <v>14.149877940918898</v>
      </c>
      <c r="BY39" s="7">
        <f t="shared" si="28"/>
        <v>-0.42088852760918999</v>
      </c>
      <c r="BZ39" s="7">
        <f t="shared" si="29"/>
        <v>4.9175428951004125</v>
      </c>
      <c r="CA39" s="7">
        <f t="shared" si="30"/>
        <v>9.6532235734276757</v>
      </c>
      <c r="CB39" s="185">
        <f t="shared" si="31"/>
        <v>100</v>
      </c>
      <c r="CC39" s="5"/>
    </row>
    <row r="40" spans="2:81" ht="12">
      <c r="B40" s="53" t="s">
        <v>87</v>
      </c>
      <c r="C40" s="9">
        <v>18613902</v>
      </c>
      <c r="D40" s="9">
        <v>15875539</v>
      </c>
      <c r="E40" s="9">
        <v>2738363</v>
      </c>
      <c r="F40" s="9">
        <v>2386678</v>
      </c>
      <c r="G40" s="9">
        <v>351685</v>
      </c>
      <c r="H40" s="9">
        <v>1977596</v>
      </c>
      <c r="I40" s="9">
        <v>2360310</v>
      </c>
      <c r="J40" s="9">
        <v>382714</v>
      </c>
      <c r="K40" s="9">
        <v>-75799</v>
      </c>
      <c r="L40" s="9">
        <v>203258</v>
      </c>
      <c r="M40" s="9">
        <v>279057</v>
      </c>
      <c r="N40" s="10">
        <v>2011242</v>
      </c>
      <c r="O40" s="1"/>
      <c r="P40" s="53" t="s">
        <v>87</v>
      </c>
      <c r="Q40" s="9">
        <v>530423</v>
      </c>
      <c r="R40" s="9">
        <v>624534</v>
      </c>
      <c r="S40" s="9">
        <v>94111</v>
      </c>
      <c r="T40" s="9">
        <v>168185</v>
      </c>
      <c r="U40" s="9">
        <v>1127404</v>
      </c>
      <c r="V40" s="9">
        <v>185230</v>
      </c>
      <c r="W40" s="9">
        <v>42153</v>
      </c>
      <c r="X40" s="9">
        <v>51699</v>
      </c>
      <c r="Y40" s="9">
        <v>9546</v>
      </c>
      <c r="Z40" s="9">
        <v>6551212</v>
      </c>
      <c r="AA40" s="9">
        <v>2929022</v>
      </c>
      <c r="AB40" s="9">
        <v>2695255</v>
      </c>
      <c r="AC40" s="10">
        <v>233767</v>
      </c>
      <c r="AD40" s="23">
        <v>0</v>
      </c>
      <c r="AE40" s="53" t="s">
        <v>87</v>
      </c>
      <c r="AF40" s="9">
        <v>172693</v>
      </c>
      <c r="AG40" s="9">
        <v>-6202</v>
      </c>
      <c r="AH40" s="9">
        <v>178895</v>
      </c>
      <c r="AI40" s="9">
        <v>3449497</v>
      </c>
      <c r="AJ40" s="9">
        <v>16464</v>
      </c>
      <c r="AK40" s="9">
        <v>1223380</v>
      </c>
      <c r="AL40" s="9">
        <v>2209653</v>
      </c>
      <c r="AM40" s="9">
        <v>27142710</v>
      </c>
      <c r="AN40" s="9">
        <v>18403</v>
      </c>
      <c r="AO40" s="10">
        <v>1474.906808672499</v>
      </c>
      <c r="AQ40" s="53" t="s">
        <v>87</v>
      </c>
      <c r="AR40" s="7">
        <f t="shared" si="32"/>
        <v>68.577905448645325</v>
      </c>
      <c r="AS40" s="7">
        <f t="shared" si="0"/>
        <v>58.489144967470082</v>
      </c>
      <c r="AT40" s="7">
        <f t="shared" si="1"/>
        <v>10.088760481175241</v>
      </c>
      <c r="AU40" s="7">
        <f t="shared" si="2"/>
        <v>8.7930718782317605</v>
      </c>
      <c r="AV40" s="7">
        <f t="shared" si="3"/>
        <v>1.2956886029434791</v>
      </c>
      <c r="AW40" s="7">
        <f t="shared" si="4"/>
        <v>7.2859194973530643</v>
      </c>
      <c r="AX40" s="7">
        <f t="shared" si="5"/>
        <v>8.6959260884414267</v>
      </c>
      <c r="AY40" s="7">
        <f t="shared" si="6"/>
        <v>1.4100065910883621</v>
      </c>
      <c r="AZ40" s="7">
        <f t="shared" si="7"/>
        <v>-0.27926098757272211</v>
      </c>
      <c r="BA40" s="7">
        <f t="shared" si="8"/>
        <v>0.74884932270948623</v>
      </c>
      <c r="BB40" s="7">
        <f t="shared" si="9"/>
        <v>1.0281103102822085</v>
      </c>
      <c r="BC40" s="12">
        <f t="shared" si="10"/>
        <v>7.4098791167131068</v>
      </c>
      <c r="BE40" s="53" t="s">
        <v>87</v>
      </c>
      <c r="BF40" s="33">
        <f t="shared" si="11"/>
        <v>1.9542005938242717</v>
      </c>
      <c r="BG40" s="33">
        <f t="shared" si="12"/>
        <v>2.3009272102896139</v>
      </c>
      <c r="BH40" s="33">
        <f t="shared" si="13"/>
        <v>0.34672661646534192</v>
      </c>
      <c r="BI40" s="33">
        <f t="shared" si="14"/>
        <v>0.61963230642776645</v>
      </c>
      <c r="BJ40" s="33">
        <f t="shared" si="15"/>
        <v>4.1536162011825644</v>
      </c>
      <c r="BK40" s="33">
        <f t="shared" si="16"/>
        <v>0.68243001527850389</v>
      </c>
      <c r="BL40" s="33">
        <f t="shared" si="17"/>
        <v>0.15530136821268031</v>
      </c>
      <c r="BM40" s="33">
        <f t="shared" si="18"/>
        <v>0.19047103255349226</v>
      </c>
      <c r="BN40" s="33">
        <f t="shared" si="19"/>
        <v>3.5169664340811951E-2</v>
      </c>
      <c r="BO40" s="33">
        <f t="shared" si="20"/>
        <v>24.136175054001608</v>
      </c>
      <c r="BP40" s="33">
        <f t="shared" si="21"/>
        <v>10.791192183831312</v>
      </c>
      <c r="BQ40" s="11">
        <f t="shared" si="22"/>
        <v>9.9299406728362793</v>
      </c>
      <c r="BR40" s="8">
        <f t="shared" si="23"/>
        <v>0.86125151099503328</v>
      </c>
      <c r="BT40" s="53" t="s">
        <v>87</v>
      </c>
      <c r="BU40" s="11">
        <f t="shared" si="24"/>
        <v>0.6362408175160108</v>
      </c>
      <c r="BV40" s="11">
        <f t="shared" si="25"/>
        <v>-2.2849597553081472E-2</v>
      </c>
      <c r="BW40" s="11">
        <f t="shared" si="26"/>
        <v>0.65909041506909227</v>
      </c>
      <c r="BX40" s="11">
        <f t="shared" si="27"/>
        <v>12.708742052654284</v>
      </c>
      <c r="BY40" s="11">
        <f t="shared" si="28"/>
        <v>6.0657170930979262E-2</v>
      </c>
      <c r="BZ40" s="11">
        <f t="shared" si="29"/>
        <v>4.5072139075280253</v>
      </c>
      <c r="CA40" s="11">
        <f t="shared" si="30"/>
        <v>8.1408709741952823</v>
      </c>
      <c r="CB40" s="184">
        <f t="shared" si="31"/>
        <v>100</v>
      </c>
      <c r="CC40" s="20"/>
    </row>
    <row r="41" spans="2:81" ht="12">
      <c r="B41" s="54" t="s">
        <v>89</v>
      </c>
      <c r="C41" s="45">
        <v>15089834</v>
      </c>
      <c r="D41" s="45">
        <v>12866172</v>
      </c>
      <c r="E41" s="45">
        <v>2223662</v>
      </c>
      <c r="F41" s="45">
        <v>1938210</v>
      </c>
      <c r="G41" s="45">
        <v>285452</v>
      </c>
      <c r="H41" s="45">
        <v>1289800</v>
      </c>
      <c r="I41" s="45">
        <v>1555697</v>
      </c>
      <c r="J41" s="45">
        <v>265897</v>
      </c>
      <c r="K41" s="45">
        <v>-125243</v>
      </c>
      <c r="L41" s="45">
        <v>70666</v>
      </c>
      <c r="M41" s="45">
        <v>195909</v>
      </c>
      <c r="N41" s="46">
        <v>1375312</v>
      </c>
      <c r="O41" s="1"/>
      <c r="P41" s="54" t="s">
        <v>89</v>
      </c>
      <c r="Q41" s="9">
        <v>168785</v>
      </c>
      <c r="R41" s="9">
        <v>229776</v>
      </c>
      <c r="S41" s="9">
        <v>60991</v>
      </c>
      <c r="T41" s="9">
        <v>63808</v>
      </c>
      <c r="U41" s="9">
        <v>824169</v>
      </c>
      <c r="V41" s="9">
        <v>318550</v>
      </c>
      <c r="W41" s="9">
        <v>39731</v>
      </c>
      <c r="X41" s="9">
        <v>48728</v>
      </c>
      <c r="Y41" s="9">
        <v>8997</v>
      </c>
      <c r="Z41" s="9">
        <v>6324633</v>
      </c>
      <c r="AA41" s="9">
        <v>1878398</v>
      </c>
      <c r="AB41" s="9">
        <v>1737267</v>
      </c>
      <c r="AC41" s="10">
        <v>141131</v>
      </c>
      <c r="AD41" s="23">
        <v>0</v>
      </c>
      <c r="AE41" s="54" t="s">
        <v>89</v>
      </c>
      <c r="AF41" s="9">
        <v>841397</v>
      </c>
      <c r="AG41" s="9">
        <v>705974</v>
      </c>
      <c r="AH41" s="9">
        <v>135423</v>
      </c>
      <c r="AI41" s="9">
        <v>3604838</v>
      </c>
      <c r="AJ41" s="9">
        <v>9973</v>
      </c>
      <c r="AK41" s="9">
        <v>1253420</v>
      </c>
      <c r="AL41" s="9">
        <v>2341445</v>
      </c>
      <c r="AM41" s="9">
        <v>22704267</v>
      </c>
      <c r="AN41" s="9">
        <v>13135</v>
      </c>
      <c r="AO41" s="10">
        <v>1728.5319375713741</v>
      </c>
      <c r="AQ41" s="54" t="s">
        <v>89</v>
      </c>
      <c r="AR41" s="47">
        <f t="shared" si="32"/>
        <v>66.462546445564612</v>
      </c>
      <c r="AS41" s="47">
        <f t="shared" si="0"/>
        <v>56.668519622324744</v>
      </c>
      <c r="AT41" s="47">
        <f t="shared" si="1"/>
        <v>9.7940268232398786</v>
      </c>
      <c r="AU41" s="47">
        <f t="shared" si="2"/>
        <v>8.5367653578069707</v>
      </c>
      <c r="AV41" s="47">
        <f t="shared" si="3"/>
        <v>1.2572614654329075</v>
      </c>
      <c r="AW41" s="47">
        <f t="shared" si="4"/>
        <v>5.680870472497527</v>
      </c>
      <c r="AX41" s="47">
        <f t="shared" si="5"/>
        <v>6.8520027534912264</v>
      </c>
      <c r="AY41" s="47">
        <f t="shared" si="6"/>
        <v>1.1711322809937004</v>
      </c>
      <c r="AZ41" s="47">
        <f t="shared" si="7"/>
        <v>-0.55162758612731255</v>
      </c>
      <c r="BA41" s="47">
        <f t="shared" si="8"/>
        <v>0.31124545883819987</v>
      </c>
      <c r="BB41" s="47">
        <f t="shared" si="9"/>
        <v>0.86287304496551254</v>
      </c>
      <c r="BC41" s="8">
        <f t="shared" si="10"/>
        <v>6.0575045210664582</v>
      </c>
      <c r="BE41" s="54" t="s">
        <v>89</v>
      </c>
      <c r="BF41" s="33">
        <f t="shared" si="11"/>
        <v>0.74340651473134978</v>
      </c>
      <c r="BG41" s="33">
        <f t="shared" si="12"/>
        <v>1.0120388383381855</v>
      </c>
      <c r="BH41" s="33">
        <f t="shared" si="13"/>
        <v>0.26863232360683564</v>
      </c>
      <c r="BI41" s="33">
        <f t="shared" si="14"/>
        <v>0.28103968298117704</v>
      </c>
      <c r="BJ41" s="33">
        <f t="shared" si="15"/>
        <v>3.6300180930747508</v>
      </c>
      <c r="BK41" s="33">
        <f t="shared" si="16"/>
        <v>1.4030402302791807</v>
      </c>
      <c r="BL41" s="33">
        <f t="shared" si="17"/>
        <v>0.17499353755838054</v>
      </c>
      <c r="BM41" s="33">
        <f t="shared" si="18"/>
        <v>0.2146204499797329</v>
      </c>
      <c r="BN41" s="33">
        <f t="shared" si="19"/>
        <v>3.9626912421352342E-2</v>
      </c>
      <c r="BO41" s="33">
        <f t="shared" si="20"/>
        <v>27.856583081937856</v>
      </c>
      <c r="BP41" s="33">
        <f t="shared" si="21"/>
        <v>8.2733258906794926</v>
      </c>
      <c r="BQ41" s="11">
        <f t="shared" si="22"/>
        <v>7.6517202691458843</v>
      </c>
      <c r="BR41" s="48">
        <f t="shared" si="23"/>
        <v>0.62160562153360854</v>
      </c>
      <c r="BT41" s="54" t="s">
        <v>89</v>
      </c>
      <c r="BU41" s="11">
        <f t="shared" si="24"/>
        <v>3.7058981027663216</v>
      </c>
      <c r="BV41" s="11">
        <f t="shared" si="25"/>
        <v>3.1094331299046121</v>
      </c>
      <c r="BW41" s="11">
        <f t="shared" si="26"/>
        <v>0.59646497286170919</v>
      </c>
      <c r="BX41" s="11">
        <f t="shared" si="27"/>
        <v>15.877359088492044</v>
      </c>
      <c r="BY41" s="11">
        <f t="shared" si="28"/>
        <v>4.392566384107445E-2</v>
      </c>
      <c r="BZ41" s="11">
        <f t="shared" si="29"/>
        <v>5.5206362751107534</v>
      </c>
      <c r="CA41" s="11">
        <f t="shared" si="30"/>
        <v>10.312797149540216</v>
      </c>
      <c r="CB41" s="189">
        <f t="shared" si="31"/>
        <v>100</v>
      </c>
      <c r="CC41" s="5"/>
    </row>
    <row r="42" spans="2:81" ht="12">
      <c r="B42" s="52" t="s">
        <v>90</v>
      </c>
      <c r="C42" s="1">
        <v>23909717</v>
      </c>
      <c r="D42" s="1">
        <v>20388873</v>
      </c>
      <c r="E42" s="1">
        <v>3520844</v>
      </c>
      <c r="F42" s="1">
        <v>3067803</v>
      </c>
      <c r="G42" s="1">
        <v>453041</v>
      </c>
      <c r="H42" s="1">
        <v>2027497</v>
      </c>
      <c r="I42" s="1">
        <v>2468719</v>
      </c>
      <c r="J42" s="1">
        <v>441222</v>
      </c>
      <c r="K42" s="1">
        <v>-110275</v>
      </c>
      <c r="L42" s="1">
        <v>209242</v>
      </c>
      <c r="M42" s="1">
        <v>319517</v>
      </c>
      <c r="N42" s="6">
        <v>2075375</v>
      </c>
      <c r="O42" s="1"/>
      <c r="P42" s="52" t="s">
        <v>90</v>
      </c>
      <c r="Q42" s="1">
        <v>300525</v>
      </c>
      <c r="R42" s="1">
        <v>408100</v>
      </c>
      <c r="S42" s="1">
        <v>107575</v>
      </c>
      <c r="T42" s="1">
        <v>306571</v>
      </c>
      <c r="U42" s="1">
        <v>1378020</v>
      </c>
      <c r="V42" s="1">
        <v>90259</v>
      </c>
      <c r="W42" s="1">
        <v>62397</v>
      </c>
      <c r="X42" s="1">
        <v>76527</v>
      </c>
      <c r="Y42" s="1">
        <v>14130</v>
      </c>
      <c r="Z42" s="1">
        <v>8915706</v>
      </c>
      <c r="AA42" s="1">
        <v>3635339</v>
      </c>
      <c r="AB42" s="1">
        <v>3402950</v>
      </c>
      <c r="AC42" s="6">
        <v>232389</v>
      </c>
      <c r="AD42" s="23">
        <v>0</v>
      </c>
      <c r="AE42" s="52" t="s">
        <v>90</v>
      </c>
      <c r="AF42" s="1">
        <v>213453</v>
      </c>
      <c r="AG42" s="1">
        <v>46517</v>
      </c>
      <c r="AH42" s="1">
        <v>166936</v>
      </c>
      <c r="AI42" s="1">
        <v>5066914</v>
      </c>
      <c r="AJ42" s="1">
        <v>18947</v>
      </c>
      <c r="AK42" s="1">
        <v>1791631</v>
      </c>
      <c r="AL42" s="1">
        <v>3256336</v>
      </c>
      <c r="AM42" s="1">
        <v>34852920</v>
      </c>
      <c r="AN42" s="1">
        <v>20539</v>
      </c>
      <c r="AO42" s="6">
        <v>1696.9141632990895</v>
      </c>
      <c r="AQ42" s="52" t="s">
        <v>90</v>
      </c>
      <c r="AR42" s="7">
        <f t="shared" si="32"/>
        <v>68.601761344530104</v>
      </c>
      <c r="AS42" s="7">
        <f t="shared" si="0"/>
        <v>58.499755544155263</v>
      </c>
      <c r="AT42" s="7">
        <f t="shared" si="1"/>
        <v>10.102005800374831</v>
      </c>
      <c r="AU42" s="7">
        <f t="shared" si="2"/>
        <v>8.8021405380094411</v>
      </c>
      <c r="AV42" s="7">
        <f t="shared" si="3"/>
        <v>1.2998652623653915</v>
      </c>
      <c r="AW42" s="7">
        <f t="shared" si="4"/>
        <v>5.8172945050228213</v>
      </c>
      <c r="AX42" s="7">
        <f t="shared" si="5"/>
        <v>7.0832486919316944</v>
      </c>
      <c r="AY42" s="7">
        <f t="shared" si="6"/>
        <v>1.2659541869088731</v>
      </c>
      <c r="AZ42" s="7">
        <f t="shared" si="7"/>
        <v>-0.31640103612552406</v>
      </c>
      <c r="BA42" s="7">
        <f t="shared" si="8"/>
        <v>0.60035715802291456</v>
      </c>
      <c r="BB42" s="7">
        <f t="shared" si="9"/>
        <v>0.91675819414843862</v>
      </c>
      <c r="BC42" s="36">
        <f t="shared" si="10"/>
        <v>5.9546660652823356</v>
      </c>
      <c r="BE42" s="52" t="s">
        <v>90</v>
      </c>
      <c r="BF42" s="31">
        <f t="shared" si="11"/>
        <v>0.86226634669347646</v>
      </c>
      <c r="BG42" s="31">
        <f t="shared" si="12"/>
        <v>1.1709205426690217</v>
      </c>
      <c r="BH42" s="31">
        <f t="shared" si="13"/>
        <v>0.30865419597554522</v>
      </c>
      <c r="BI42" s="31">
        <f t="shared" si="14"/>
        <v>0.87961353022931799</v>
      </c>
      <c r="BJ42" s="31">
        <f t="shared" si="15"/>
        <v>3.9538150605458595</v>
      </c>
      <c r="BK42" s="31">
        <f t="shared" si="16"/>
        <v>0.25897112781368103</v>
      </c>
      <c r="BL42" s="31">
        <f t="shared" si="17"/>
        <v>0.17902947586601065</v>
      </c>
      <c r="BM42" s="31">
        <f t="shared" si="18"/>
        <v>0.21957127265089982</v>
      </c>
      <c r="BN42" s="31">
        <f t="shared" si="19"/>
        <v>4.0541796784889186E-2</v>
      </c>
      <c r="BO42" s="31">
        <f t="shared" si="20"/>
        <v>25.580944150447078</v>
      </c>
      <c r="BP42" s="31">
        <f t="shared" si="21"/>
        <v>10.430514860734768</v>
      </c>
      <c r="BQ42" s="7">
        <f t="shared" si="22"/>
        <v>9.7637443290260908</v>
      </c>
      <c r="BR42" s="8">
        <f t="shared" si="23"/>
        <v>0.66677053170867751</v>
      </c>
      <c r="BT42" s="52" t="s">
        <v>90</v>
      </c>
      <c r="BU42" s="7">
        <f t="shared" si="24"/>
        <v>0.61243935945682593</v>
      </c>
      <c r="BV42" s="7">
        <f t="shared" si="25"/>
        <v>0.13346657898391298</v>
      </c>
      <c r="BW42" s="7">
        <f t="shared" si="26"/>
        <v>0.47897278047291303</v>
      </c>
      <c r="BX42" s="7">
        <f t="shared" si="27"/>
        <v>14.537989930255485</v>
      </c>
      <c r="BY42" s="7">
        <f t="shared" si="28"/>
        <v>5.4362733452462522E-2</v>
      </c>
      <c r="BZ42" s="7">
        <f t="shared" si="29"/>
        <v>5.1405477647210045</v>
      </c>
      <c r="CA42" s="7">
        <f t="shared" si="30"/>
        <v>9.3430794320820176</v>
      </c>
      <c r="CB42" s="185">
        <f t="shared" si="31"/>
        <v>100</v>
      </c>
      <c r="CC42" s="5"/>
    </row>
    <row r="43" spans="2:81" ht="12">
      <c r="B43" s="53" t="s">
        <v>23</v>
      </c>
      <c r="C43" s="9">
        <v>5355704</v>
      </c>
      <c r="D43" s="9">
        <v>4565987</v>
      </c>
      <c r="E43" s="9">
        <v>789717</v>
      </c>
      <c r="F43" s="9">
        <v>688452</v>
      </c>
      <c r="G43" s="9">
        <v>101265</v>
      </c>
      <c r="H43" s="9">
        <v>446217</v>
      </c>
      <c r="I43" s="9">
        <v>535556</v>
      </c>
      <c r="J43" s="9">
        <v>89339</v>
      </c>
      <c r="K43" s="9">
        <v>-10773</v>
      </c>
      <c r="L43" s="9">
        <v>47825</v>
      </c>
      <c r="M43" s="9">
        <v>58598</v>
      </c>
      <c r="N43" s="6">
        <v>448268</v>
      </c>
      <c r="O43" s="1"/>
      <c r="P43" s="53" t="s">
        <v>23</v>
      </c>
      <c r="Q43" s="9">
        <v>77973</v>
      </c>
      <c r="R43" s="9">
        <v>106739</v>
      </c>
      <c r="S43" s="9">
        <v>28766</v>
      </c>
      <c r="T43" s="9">
        <v>19923</v>
      </c>
      <c r="U43" s="9">
        <v>327682</v>
      </c>
      <c r="V43" s="9">
        <v>22690</v>
      </c>
      <c r="W43" s="9">
        <v>8722</v>
      </c>
      <c r="X43" s="9">
        <v>10697</v>
      </c>
      <c r="Y43" s="9">
        <v>1975</v>
      </c>
      <c r="Z43" s="9">
        <v>2445646</v>
      </c>
      <c r="AA43" s="9">
        <v>727546</v>
      </c>
      <c r="AB43" s="9">
        <v>685492</v>
      </c>
      <c r="AC43" s="10">
        <v>42054</v>
      </c>
      <c r="AD43" s="23">
        <v>0</v>
      </c>
      <c r="AE43" s="53" t="s">
        <v>23</v>
      </c>
      <c r="AF43" s="9">
        <v>46054</v>
      </c>
      <c r="AG43" s="9">
        <v>6122</v>
      </c>
      <c r="AH43" s="9">
        <v>39932</v>
      </c>
      <c r="AI43" s="9">
        <v>1672046</v>
      </c>
      <c r="AJ43" s="9">
        <v>9963</v>
      </c>
      <c r="AK43" s="9">
        <v>573690</v>
      </c>
      <c r="AL43" s="9">
        <v>1088393</v>
      </c>
      <c r="AM43" s="9">
        <v>8247567</v>
      </c>
      <c r="AN43" s="1">
        <v>5353</v>
      </c>
      <c r="AO43" s="6">
        <v>1540.7373435456752</v>
      </c>
      <c r="AQ43" s="53" t="s">
        <v>23</v>
      </c>
      <c r="AR43" s="11">
        <f t="shared" si="32"/>
        <v>64.936774687613934</v>
      </c>
      <c r="AS43" s="11">
        <f t="shared" si="0"/>
        <v>55.361623615788758</v>
      </c>
      <c r="AT43" s="11">
        <f t="shared" si="1"/>
        <v>9.5751510718251822</v>
      </c>
      <c r="AU43" s="11">
        <f t="shared" si="2"/>
        <v>8.3473344320816079</v>
      </c>
      <c r="AV43" s="11">
        <f t="shared" si="3"/>
        <v>1.2278166397435752</v>
      </c>
      <c r="AW43" s="11">
        <f t="shared" si="4"/>
        <v>5.4102864517499523</v>
      </c>
      <c r="AX43" s="11">
        <f t="shared" si="5"/>
        <v>6.493502871816621</v>
      </c>
      <c r="AY43" s="11">
        <f t="shared" si="6"/>
        <v>1.0832164200666694</v>
      </c>
      <c r="AZ43" s="11">
        <f t="shared" si="7"/>
        <v>-0.13062033930733755</v>
      </c>
      <c r="BA43" s="11">
        <f t="shared" si="8"/>
        <v>0.57986797803521939</v>
      </c>
      <c r="BB43" s="11">
        <f t="shared" si="9"/>
        <v>0.71048831734255691</v>
      </c>
      <c r="BC43" s="12">
        <f t="shared" si="10"/>
        <v>5.4351543915920901</v>
      </c>
      <c r="BE43" s="53" t="s">
        <v>23</v>
      </c>
      <c r="BF43" s="33">
        <f t="shared" si="11"/>
        <v>0.94540608157533002</v>
      </c>
      <c r="BG43" s="33">
        <f t="shared" si="12"/>
        <v>1.294187728332489</v>
      </c>
      <c r="BH43" s="33">
        <f t="shared" si="13"/>
        <v>0.34878164675715884</v>
      </c>
      <c r="BI43" s="33">
        <f t="shared" si="14"/>
        <v>0.24156214796436332</v>
      </c>
      <c r="BJ43" s="33">
        <f t="shared" si="15"/>
        <v>3.9730747261586354</v>
      </c>
      <c r="BK43" s="33">
        <f t="shared" si="16"/>
        <v>0.27511143589376119</v>
      </c>
      <c r="BL43" s="33">
        <f t="shared" si="17"/>
        <v>0.10575239946519986</v>
      </c>
      <c r="BM43" s="33">
        <f t="shared" si="18"/>
        <v>0.12969885543215351</v>
      </c>
      <c r="BN43" s="33">
        <f t="shared" si="19"/>
        <v>2.3946455966953648E-2</v>
      </c>
      <c r="BO43" s="33">
        <f t="shared" si="20"/>
        <v>29.652938860636112</v>
      </c>
      <c r="BP43" s="31">
        <f t="shared" si="21"/>
        <v>8.8213408875611439</v>
      </c>
      <c r="BQ43" s="7">
        <f t="shared" si="22"/>
        <v>8.3114450601007537</v>
      </c>
      <c r="BR43" s="8">
        <f t="shared" si="23"/>
        <v>0.50989582746038919</v>
      </c>
      <c r="BT43" s="53" t="s">
        <v>23</v>
      </c>
      <c r="BU43" s="7">
        <f t="shared" si="24"/>
        <v>0.55839497878586497</v>
      </c>
      <c r="BV43" s="11">
        <f t="shared" si="25"/>
        <v>7.4227951103640624E-2</v>
      </c>
      <c r="BW43" s="11">
        <f t="shared" si="26"/>
        <v>0.4841670276822243</v>
      </c>
      <c r="BX43" s="11">
        <f t="shared" si="27"/>
        <v>20.273202994289104</v>
      </c>
      <c r="BY43" s="11">
        <f t="shared" si="28"/>
        <v>0.12079926116392871</v>
      </c>
      <c r="BZ43" s="11">
        <f t="shared" si="29"/>
        <v>6.9558695309780445</v>
      </c>
      <c r="CA43" s="11">
        <f t="shared" si="30"/>
        <v>13.196534202147131</v>
      </c>
      <c r="CB43" s="185">
        <f t="shared" si="31"/>
        <v>100</v>
      </c>
      <c r="CC43" s="5"/>
    </row>
    <row r="44" spans="2:81" ht="12">
      <c r="B44" s="52" t="s">
        <v>24</v>
      </c>
      <c r="C44" s="1">
        <v>14640193</v>
      </c>
      <c r="D44" s="1">
        <v>12484987</v>
      </c>
      <c r="E44" s="1">
        <v>2155206</v>
      </c>
      <c r="F44" s="1">
        <v>1878391</v>
      </c>
      <c r="G44" s="1">
        <v>276815</v>
      </c>
      <c r="H44" s="1">
        <v>1825323</v>
      </c>
      <c r="I44" s="1">
        <v>2214712</v>
      </c>
      <c r="J44" s="1">
        <v>389389</v>
      </c>
      <c r="K44" s="1">
        <v>153170</v>
      </c>
      <c r="L44" s="1">
        <v>483921</v>
      </c>
      <c r="M44" s="1">
        <v>330751</v>
      </c>
      <c r="N44" s="34">
        <v>1655475</v>
      </c>
      <c r="O44" s="1"/>
      <c r="P44" s="52" t="s">
        <v>24</v>
      </c>
      <c r="Q44" s="1">
        <v>159815</v>
      </c>
      <c r="R44" s="1">
        <v>214676</v>
      </c>
      <c r="S44" s="1">
        <v>54861</v>
      </c>
      <c r="T44" s="1">
        <v>120806</v>
      </c>
      <c r="U44" s="1">
        <v>803945</v>
      </c>
      <c r="V44" s="1">
        <v>570909</v>
      </c>
      <c r="W44" s="1">
        <v>16678</v>
      </c>
      <c r="X44" s="1">
        <v>20455</v>
      </c>
      <c r="Y44" s="1">
        <v>3777</v>
      </c>
      <c r="Z44" s="1">
        <v>6106689</v>
      </c>
      <c r="AA44" s="1">
        <v>2959514</v>
      </c>
      <c r="AB44" s="1">
        <v>2870791</v>
      </c>
      <c r="AC44" s="6">
        <v>88723</v>
      </c>
      <c r="AD44" s="23">
        <v>0</v>
      </c>
      <c r="AE44" s="52" t="s">
        <v>24</v>
      </c>
      <c r="AF44" s="1">
        <v>68288</v>
      </c>
      <c r="AG44" s="1">
        <v>79</v>
      </c>
      <c r="AH44" s="1">
        <v>68209</v>
      </c>
      <c r="AI44" s="1">
        <v>3078887</v>
      </c>
      <c r="AJ44" s="1">
        <v>-36821</v>
      </c>
      <c r="AK44" s="1">
        <v>1155961</v>
      </c>
      <c r="AL44" s="1">
        <v>1959747</v>
      </c>
      <c r="AM44" s="1">
        <v>22572205</v>
      </c>
      <c r="AN44" s="17">
        <v>11537</v>
      </c>
      <c r="AO44" s="34">
        <v>1956.5055907081564</v>
      </c>
      <c r="AQ44" s="52" t="s">
        <v>24</v>
      </c>
      <c r="AR44" s="7">
        <f t="shared" si="32"/>
        <v>64.859383476270921</v>
      </c>
      <c r="AS44" s="7">
        <f t="shared" si="0"/>
        <v>55.311330904535026</v>
      </c>
      <c r="AT44" s="7">
        <f t="shared" si="1"/>
        <v>9.5480525717359033</v>
      </c>
      <c r="AU44" s="7">
        <f t="shared" si="2"/>
        <v>8.3216991871197337</v>
      </c>
      <c r="AV44" s="7">
        <f t="shared" si="3"/>
        <v>1.2263533846161685</v>
      </c>
      <c r="AW44" s="7">
        <f t="shared" si="4"/>
        <v>8.0865958819707693</v>
      </c>
      <c r="AX44" s="7">
        <f t="shared" si="5"/>
        <v>9.8116776805810506</v>
      </c>
      <c r="AY44" s="7">
        <f t="shared" si="6"/>
        <v>1.725081798610282</v>
      </c>
      <c r="AZ44" s="7">
        <f t="shared" si="7"/>
        <v>0.67857792360117242</v>
      </c>
      <c r="BA44" s="7">
        <f t="shared" si="8"/>
        <v>2.1438800507083822</v>
      </c>
      <c r="BB44" s="7">
        <f t="shared" si="9"/>
        <v>1.46530212710721</v>
      </c>
      <c r="BC44" s="8">
        <f t="shared" si="10"/>
        <v>7.334130626582561</v>
      </c>
      <c r="BE44" s="52" t="s">
        <v>24</v>
      </c>
      <c r="BF44" s="31">
        <f t="shared" si="11"/>
        <v>0.70801678435934812</v>
      </c>
      <c r="BG44" s="31">
        <f t="shared" si="12"/>
        <v>0.9510634871515653</v>
      </c>
      <c r="BH44" s="31">
        <f t="shared" si="13"/>
        <v>0.24304670279221724</v>
      </c>
      <c r="BI44" s="31">
        <f t="shared" si="14"/>
        <v>0.53519804556090111</v>
      </c>
      <c r="BJ44" s="31">
        <f t="shared" si="15"/>
        <v>3.561659129004012</v>
      </c>
      <c r="BK44" s="31">
        <f t="shared" si="16"/>
        <v>2.5292566676582995</v>
      </c>
      <c r="BL44" s="31">
        <f t="shared" si="17"/>
        <v>7.3887331787036312E-2</v>
      </c>
      <c r="BM44" s="31">
        <f t="shared" si="18"/>
        <v>9.0620300497891104E-2</v>
      </c>
      <c r="BN44" s="31">
        <f t="shared" si="19"/>
        <v>1.6732968710854786E-2</v>
      </c>
      <c r="BO44" s="31">
        <f t="shared" si="20"/>
        <v>27.054020641758303</v>
      </c>
      <c r="BP44" s="35">
        <f t="shared" si="21"/>
        <v>13.111319873268917</v>
      </c>
      <c r="BQ44" s="18">
        <f t="shared" si="22"/>
        <v>12.718256811862199</v>
      </c>
      <c r="BR44" s="36">
        <f t="shared" si="23"/>
        <v>0.39306306140671676</v>
      </c>
      <c r="BT44" s="52" t="s">
        <v>24</v>
      </c>
      <c r="BU44" s="18">
        <f t="shared" si="24"/>
        <v>0.30253136545587811</v>
      </c>
      <c r="BV44" s="7">
        <f t="shared" si="25"/>
        <v>3.4998796085716923E-4</v>
      </c>
      <c r="BW44" s="7">
        <f t="shared" si="26"/>
        <v>0.302181377495021</v>
      </c>
      <c r="BX44" s="7">
        <f t="shared" si="27"/>
        <v>13.640169403033509</v>
      </c>
      <c r="BY44" s="7">
        <f t="shared" si="28"/>
        <v>-0.16312540135090922</v>
      </c>
      <c r="BZ44" s="7">
        <f t="shared" si="29"/>
        <v>5.1211700407647376</v>
      </c>
      <c r="CA44" s="7">
        <f t="shared" si="30"/>
        <v>8.682124763619683</v>
      </c>
      <c r="CB44" s="190">
        <f t="shared" si="31"/>
        <v>100</v>
      </c>
      <c r="CC44" s="5"/>
    </row>
    <row r="45" spans="2:81" ht="12">
      <c r="B45" s="52" t="s">
        <v>25</v>
      </c>
      <c r="C45" s="1">
        <v>13169769</v>
      </c>
      <c r="D45" s="1">
        <v>11234495</v>
      </c>
      <c r="E45" s="1">
        <v>1935274</v>
      </c>
      <c r="F45" s="1">
        <v>1686966</v>
      </c>
      <c r="G45" s="1">
        <v>248308</v>
      </c>
      <c r="H45" s="1">
        <v>4657703</v>
      </c>
      <c r="I45" s="1">
        <v>4933994</v>
      </c>
      <c r="J45" s="1">
        <v>276291</v>
      </c>
      <c r="K45" s="1">
        <v>-82831</v>
      </c>
      <c r="L45" s="1">
        <v>131790</v>
      </c>
      <c r="M45" s="1">
        <v>214621</v>
      </c>
      <c r="N45" s="6">
        <v>4721169</v>
      </c>
      <c r="O45" s="1"/>
      <c r="P45" s="52" t="s">
        <v>25</v>
      </c>
      <c r="Q45" s="1">
        <v>168736</v>
      </c>
      <c r="R45" s="1">
        <v>226021</v>
      </c>
      <c r="S45" s="1">
        <v>57285</v>
      </c>
      <c r="T45" s="1">
        <v>2652102</v>
      </c>
      <c r="U45" s="1">
        <v>783597</v>
      </c>
      <c r="V45" s="1">
        <v>1116734</v>
      </c>
      <c r="W45" s="1">
        <v>19365</v>
      </c>
      <c r="X45" s="1">
        <v>23750</v>
      </c>
      <c r="Y45" s="1">
        <v>4385</v>
      </c>
      <c r="Z45" s="1">
        <v>4967911</v>
      </c>
      <c r="AA45" s="1">
        <v>1914983</v>
      </c>
      <c r="AB45" s="1">
        <v>1684956</v>
      </c>
      <c r="AC45" s="6">
        <v>230027</v>
      </c>
      <c r="AD45" s="23">
        <v>0</v>
      </c>
      <c r="AE45" s="52" t="s">
        <v>25</v>
      </c>
      <c r="AF45" s="1">
        <v>144250</v>
      </c>
      <c r="AG45" s="1">
        <v>63479</v>
      </c>
      <c r="AH45" s="1">
        <v>80771</v>
      </c>
      <c r="AI45" s="1">
        <v>2908678</v>
      </c>
      <c r="AJ45" s="1">
        <v>-103620</v>
      </c>
      <c r="AK45" s="1">
        <v>1191755</v>
      </c>
      <c r="AL45" s="1">
        <v>1820543</v>
      </c>
      <c r="AM45" s="1">
        <v>22795383</v>
      </c>
      <c r="AN45" s="1">
        <v>11231</v>
      </c>
      <c r="AO45" s="6">
        <v>2029.6841777223756</v>
      </c>
      <c r="AQ45" s="52" t="s">
        <v>25</v>
      </c>
      <c r="AR45" s="7">
        <f t="shared" si="32"/>
        <v>57.773843940239999</v>
      </c>
      <c r="AS45" s="7">
        <f t="shared" si="0"/>
        <v>49.284080903575955</v>
      </c>
      <c r="AT45" s="7">
        <f t="shared" si="1"/>
        <v>8.4897630366640477</v>
      </c>
      <c r="AU45" s="7">
        <f t="shared" si="2"/>
        <v>7.4004722798471949</v>
      </c>
      <c r="AV45" s="7">
        <f t="shared" si="3"/>
        <v>1.0892907568168519</v>
      </c>
      <c r="AW45" s="7">
        <f t="shared" si="4"/>
        <v>20.432659543382094</v>
      </c>
      <c r="AX45" s="7">
        <f t="shared" si="5"/>
        <v>21.644707614695484</v>
      </c>
      <c r="AY45" s="7">
        <f t="shared" si="6"/>
        <v>1.2120480713133883</v>
      </c>
      <c r="AZ45" s="7">
        <f t="shared" si="7"/>
        <v>-0.3633674415560379</v>
      </c>
      <c r="BA45" s="7">
        <f t="shared" si="8"/>
        <v>0.5781433898259134</v>
      </c>
      <c r="BB45" s="7">
        <f t="shared" si="9"/>
        <v>0.94151083138195135</v>
      </c>
      <c r="BC45" s="8">
        <f t="shared" si="10"/>
        <v>20.711075571750648</v>
      </c>
      <c r="BE45" s="52" t="s">
        <v>25</v>
      </c>
      <c r="BF45" s="31">
        <f t="shared" si="11"/>
        <v>0.74022007000277212</v>
      </c>
      <c r="BG45" s="31">
        <f t="shared" si="12"/>
        <v>0.99152095843267918</v>
      </c>
      <c r="BH45" s="31">
        <f t="shared" si="13"/>
        <v>0.25130088842990705</v>
      </c>
      <c r="BI45" s="31">
        <f t="shared" si="14"/>
        <v>11.63438227820081</v>
      </c>
      <c r="BJ45" s="31">
        <f t="shared" si="15"/>
        <v>3.4375250461902747</v>
      </c>
      <c r="BK45" s="31">
        <f t="shared" si="16"/>
        <v>4.8989481773567922</v>
      </c>
      <c r="BL45" s="31">
        <f t="shared" si="17"/>
        <v>8.4951413187486252E-2</v>
      </c>
      <c r="BM45" s="31">
        <f t="shared" si="18"/>
        <v>0.10418776468901619</v>
      </c>
      <c r="BN45" s="31">
        <f t="shared" si="19"/>
        <v>1.9236351501529938E-2</v>
      </c>
      <c r="BO45" s="31">
        <f t="shared" si="20"/>
        <v>21.7934965163779</v>
      </c>
      <c r="BP45" s="31">
        <f t="shared" si="21"/>
        <v>8.4007493973670027</v>
      </c>
      <c r="BQ45" s="7">
        <f t="shared" si="22"/>
        <v>7.3916547048145667</v>
      </c>
      <c r="BR45" s="8">
        <f t="shared" si="23"/>
        <v>1.0090946925524349</v>
      </c>
      <c r="BT45" s="52" t="s">
        <v>25</v>
      </c>
      <c r="BU45" s="7">
        <f t="shared" si="24"/>
        <v>0.63280358132170889</v>
      </c>
      <c r="BV45" s="7">
        <f t="shared" si="25"/>
        <v>0.27847305746080248</v>
      </c>
      <c r="BW45" s="7">
        <f t="shared" si="26"/>
        <v>0.35433052386090641</v>
      </c>
      <c r="BX45" s="7">
        <f t="shared" si="27"/>
        <v>12.759943537689189</v>
      </c>
      <c r="BY45" s="7">
        <f t="shared" si="28"/>
        <v>-0.45456573377161508</v>
      </c>
      <c r="BZ45" s="7">
        <f t="shared" si="29"/>
        <v>5.228054295029831</v>
      </c>
      <c r="CA45" s="7">
        <f t="shared" si="30"/>
        <v>7.9864549764309736</v>
      </c>
      <c r="CB45" s="185">
        <f t="shared" si="31"/>
        <v>100</v>
      </c>
      <c r="CC45" s="5"/>
    </row>
    <row r="46" spans="2:81" ht="12">
      <c r="B46" s="52" t="s">
        <v>26</v>
      </c>
      <c r="C46" s="1">
        <v>4783523</v>
      </c>
      <c r="D46" s="1">
        <v>4078550</v>
      </c>
      <c r="E46" s="1">
        <v>704973</v>
      </c>
      <c r="F46" s="1">
        <v>614216</v>
      </c>
      <c r="G46" s="1">
        <v>90757</v>
      </c>
      <c r="H46" s="1">
        <v>515020</v>
      </c>
      <c r="I46" s="1">
        <v>594003</v>
      </c>
      <c r="J46" s="1">
        <v>78983</v>
      </c>
      <c r="K46" s="1">
        <v>-20421</v>
      </c>
      <c r="L46" s="1">
        <v>33208</v>
      </c>
      <c r="M46" s="1">
        <v>53629</v>
      </c>
      <c r="N46" s="6">
        <v>529641</v>
      </c>
      <c r="O46" s="1"/>
      <c r="P46" s="52" t="s">
        <v>26</v>
      </c>
      <c r="Q46" s="1">
        <v>74149</v>
      </c>
      <c r="R46" s="1">
        <v>98190</v>
      </c>
      <c r="S46" s="1">
        <v>24041</v>
      </c>
      <c r="T46" s="1">
        <v>18642</v>
      </c>
      <c r="U46" s="1">
        <v>273893</v>
      </c>
      <c r="V46" s="1">
        <v>162957</v>
      </c>
      <c r="W46" s="1">
        <v>5800</v>
      </c>
      <c r="X46" s="1">
        <v>7113</v>
      </c>
      <c r="Y46" s="1">
        <v>1313</v>
      </c>
      <c r="Z46" s="1">
        <v>1698565</v>
      </c>
      <c r="AA46" s="1">
        <v>655154</v>
      </c>
      <c r="AB46" s="1">
        <v>611814</v>
      </c>
      <c r="AC46" s="6">
        <v>43340</v>
      </c>
      <c r="AD46" s="23">
        <v>0</v>
      </c>
      <c r="AE46" s="52" t="s">
        <v>26</v>
      </c>
      <c r="AF46" s="1">
        <v>46193</v>
      </c>
      <c r="AG46" s="1">
        <v>11000</v>
      </c>
      <c r="AH46" s="1">
        <v>35193</v>
      </c>
      <c r="AI46" s="1">
        <v>997218</v>
      </c>
      <c r="AJ46" s="1">
        <v>-11649</v>
      </c>
      <c r="AK46" s="1">
        <v>307657</v>
      </c>
      <c r="AL46" s="1">
        <v>701210</v>
      </c>
      <c r="AM46" s="1">
        <v>6997108</v>
      </c>
      <c r="AN46" s="1">
        <v>4657</v>
      </c>
      <c r="AO46" s="6">
        <v>1502.4925917972944</v>
      </c>
      <c r="AQ46" s="52" t="s">
        <v>26</v>
      </c>
      <c r="AR46" s="7">
        <f t="shared" si="32"/>
        <v>68.364287074031154</v>
      </c>
      <c r="AS46" s="7">
        <f t="shared" si="0"/>
        <v>58.289081717761107</v>
      </c>
      <c r="AT46" s="7">
        <f t="shared" si="1"/>
        <v>10.075205356270049</v>
      </c>
      <c r="AU46" s="7">
        <f t="shared" si="2"/>
        <v>8.778140911931045</v>
      </c>
      <c r="AV46" s="7">
        <f t="shared" si="3"/>
        <v>1.297064444339004</v>
      </c>
      <c r="AW46" s="7">
        <f t="shared" si="4"/>
        <v>7.3604694968264033</v>
      </c>
      <c r="AX46" s="7">
        <f t="shared" si="5"/>
        <v>8.4892644218154132</v>
      </c>
      <c r="AY46" s="7">
        <f t="shared" si="6"/>
        <v>1.1287949249890097</v>
      </c>
      <c r="AZ46" s="7">
        <f t="shared" si="7"/>
        <v>-0.29184914681894292</v>
      </c>
      <c r="BA46" s="7">
        <f t="shared" si="8"/>
        <v>0.4745960759788187</v>
      </c>
      <c r="BB46" s="7">
        <f t="shared" si="9"/>
        <v>0.76644522279776151</v>
      </c>
      <c r="BC46" s="8">
        <f t="shared" si="10"/>
        <v>7.5694272548029833</v>
      </c>
      <c r="BE46" s="52" t="s">
        <v>26</v>
      </c>
      <c r="BF46" s="31">
        <f t="shared" si="11"/>
        <v>1.0597092398745309</v>
      </c>
      <c r="BG46" s="31">
        <f t="shared" si="12"/>
        <v>1.4032940466261203</v>
      </c>
      <c r="BH46" s="31">
        <f t="shared" si="13"/>
        <v>0.34358480675158937</v>
      </c>
      <c r="BI46" s="31">
        <f t="shared" si="14"/>
        <v>0.26642435703436335</v>
      </c>
      <c r="BJ46" s="31">
        <f t="shared" si="15"/>
        <v>3.9143743386553416</v>
      </c>
      <c r="BK46" s="31">
        <f t="shared" si="16"/>
        <v>2.3289193192387483</v>
      </c>
      <c r="BL46" s="31">
        <f t="shared" si="17"/>
        <v>8.2891388842361718E-2</v>
      </c>
      <c r="BM46" s="31">
        <f t="shared" si="18"/>
        <v>0.1016562842820205</v>
      </c>
      <c r="BN46" s="31">
        <f t="shared" si="19"/>
        <v>1.8764895439658785E-2</v>
      </c>
      <c r="BO46" s="31">
        <f t="shared" si="20"/>
        <v>24.275243429142439</v>
      </c>
      <c r="BP46" s="31">
        <f t="shared" si="21"/>
        <v>9.3632112009704578</v>
      </c>
      <c r="BQ46" s="7">
        <f t="shared" si="22"/>
        <v>8.7438124436552922</v>
      </c>
      <c r="BR46" s="8">
        <f t="shared" si="23"/>
        <v>0.61939875731516514</v>
      </c>
      <c r="BT46" s="52" t="s">
        <v>26</v>
      </c>
      <c r="BU46" s="7">
        <f t="shared" si="24"/>
        <v>0.66017274565434747</v>
      </c>
      <c r="BV46" s="7">
        <f t="shared" si="25"/>
        <v>0.15720780642516879</v>
      </c>
      <c r="BW46" s="7">
        <f t="shared" si="26"/>
        <v>0.50296493922917862</v>
      </c>
      <c r="BX46" s="7">
        <f t="shared" si="27"/>
        <v>14.251859482517634</v>
      </c>
      <c r="BY46" s="7">
        <f t="shared" si="28"/>
        <v>-0.16648306700425375</v>
      </c>
      <c r="BZ46" s="7">
        <f t="shared" si="29"/>
        <v>4.3969165546680147</v>
      </c>
      <c r="CA46" s="7">
        <f t="shared" si="30"/>
        <v>10.021425994853873</v>
      </c>
      <c r="CB46" s="185">
        <f t="shared" si="31"/>
        <v>100</v>
      </c>
      <c r="CC46" s="5"/>
    </row>
    <row r="47" spans="2:81" ht="12">
      <c r="B47" s="52" t="s">
        <v>27</v>
      </c>
      <c r="C47" s="1">
        <v>2623718</v>
      </c>
      <c r="D47" s="1">
        <v>2236546</v>
      </c>
      <c r="E47" s="1">
        <v>387172</v>
      </c>
      <c r="F47" s="1">
        <v>336458</v>
      </c>
      <c r="G47" s="1">
        <v>50714</v>
      </c>
      <c r="H47" s="1">
        <v>293040</v>
      </c>
      <c r="I47" s="1">
        <v>406034</v>
      </c>
      <c r="J47" s="1">
        <v>112994</v>
      </c>
      <c r="K47" s="1">
        <v>-40339</v>
      </c>
      <c r="L47" s="1">
        <v>57899</v>
      </c>
      <c r="M47" s="1">
        <v>98238</v>
      </c>
      <c r="N47" s="6">
        <v>327673</v>
      </c>
      <c r="O47" s="1"/>
      <c r="P47" s="52" t="s">
        <v>27</v>
      </c>
      <c r="Q47" s="1">
        <v>40624</v>
      </c>
      <c r="R47" s="1">
        <v>54088</v>
      </c>
      <c r="S47" s="1">
        <v>13464</v>
      </c>
      <c r="T47" s="1">
        <v>38720</v>
      </c>
      <c r="U47" s="1">
        <v>130119</v>
      </c>
      <c r="V47" s="1">
        <v>118210</v>
      </c>
      <c r="W47" s="1">
        <v>5706</v>
      </c>
      <c r="X47" s="1">
        <v>6998</v>
      </c>
      <c r="Y47" s="1">
        <v>1292</v>
      </c>
      <c r="Z47" s="1">
        <v>1055174</v>
      </c>
      <c r="AA47" s="1">
        <v>495543</v>
      </c>
      <c r="AB47" s="1">
        <v>480086</v>
      </c>
      <c r="AC47" s="6">
        <v>15457</v>
      </c>
      <c r="AD47" s="23">
        <v>0</v>
      </c>
      <c r="AE47" s="52" t="s">
        <v>27</v>
      </c>
      <c r="AF47" s="1">
        <v>64738</v>
      </c>
      <c r="AG47" s="1">
        <v>35412</v>
      </c>
      <c r="AH47" s="1">
        <v>29326</v>
      </c>
      <c r="AI47" s="1">
        <v>494893</v>
      </c>
      <c r="AJ47" s="1">
        <v>-5987</v>
      </c>
      <c r="AK47" s="1">
        <v>149541</v>
      </c>
      <c r="AL47" s="1">
        <v>351339</v>
      </c>
      <c r="AM47" s="1">
        <v>3971932</v>
      </c>
      <c r="AN47" s="1">
        <v>2559</v>
      </c>
      <c r="AO47" s="6">
        <v>1552.1422430636967</v>
      </c>
      <c r="AQ47" s="52" t="s">
        <v>27</v>
      </c>
      <c r="AR47" s="7">
        <f t="shared" si="32"/>
        <v>66.056468237623406</v>
      </c>
      <c r="AS47" s="7">
        <f t="shared" si="0"/>
        <v>56.308768629473015</v>
      </c>
      <c r="AT47" s="7">
        <f t="shared" si="1"/>
        <v>9.7476996081503913</v>
      </c>
      <c r="AU47" s="7">
        <f t="shared" si="2"/>
        <v>8.4708902367915666</v>
      </c>
      <c r="AV47" s="7">
        <f t="shared" si="3"/>
        <v>1.2768093713588249</v>
      </c>
      <c r="AW47" s="7">
        <f t="shared" si="4"/>
        <v>7.3777698107621177</v>
      </c>
      <c r="AX47" s="7">
        <f t="shared" si="5"/>
        <v>10.222581856889795</v>
      </c>
      <c r="AY47" s="7">
        <f t="shared" si="6"/>
        <v>2.8448120461276778</v>
      </c>
      <c r="AZ47" s="7">
        <f t="shared" si="7"/>
        <v>-1.0156014755539622</v>
      </c>
      <c r="BA47" s="7">
        <f t="shared" si="8"/>
        <v>1.4577037069113972</v>
      </c>
      <c r="BB47" s="7">
        <f t="shared" si="9"/>
        <v>2.4733051824653596</v>
      </c>
      <c r="BC47" s="8">
        <f t="shared" si="10"/>
        <v>8.2497132377895692</v>
      </c>
      <c r="BE47" s="52" t="s">
        <v>27</v>
      </c>
      <c r="BF47" s="31">
        <f t="shared" si="11"/>
        <v>1.0227768249808911</v>
      </c>
      <c r="BG47" s="31">
        <f t="shared" si="12"/>
        <v>1.361755437907799</v>
      </c>
      <c r="BH47" s="31">
        <f t="shared" si="13"/>
        <v>0.33897861292690812</v>
      </c>
      <c r="BI47" s="31">
        <f t="shared" si="14"/>
        <v>0.97484045547607567</v>
      </c>
      <c r="BJ47" s="31">
        <f t="shared" si="15"/>
        <v>3.2759624283598008</v>
      </c>
      <c r="BK47" s="31">
        <f t="shared" si="16"/>
        <v>2.9761335289728024</v>
      </c>
      <c r="BL47" s="31">
        <f t="shared" si="17"/>
        <v>0.14365804852651051</v>
      </c>
      <c r="BM47" s="31">
        <f t="shared" si="18"/>
        <v>0.17618629926192089</v>
      </c>
      <c r="BN47" s="31">
        <f t="shared" si="19"/>
        <v>3.2528250735410373E-2</v>
      </c>
      <c r="BO47" s="31">
        <f t="shared" si="20"/>
        <v>26.56576195161448</v>
      </c>
      <c r="BP47" s="31">
        <f t="shared" si="21"/>
        <v>12.476119933573889</v>
      </c>
      <c r="BQ47" s="7">
        <f t="shared" si="22"/>
        <v>12.08696422798779</v>
      </c>
      <c r="BR47" s="8">
        <f t="shared" si="23"/>
        <v>0.38915570558609763</v>
      </c>
      <c r="BT47" s="52" t="s">
        <v>27</v>
      </c>
      <c r="BU47" s="7">
        <f t="shared" si="24"/>
        <v>1.6298869164930316</v>
      </c>
      <c r="BV47" s="7">
        <f t="shared" si="25"/>
        <v>0.89155604879439021</v>
      </c>
      <c r="BW47" s="7">
        <f t="shared" si="26"/>
        <v>0.73833086769864142</v>
      </c>
      <c r="BX47" s="7">
        <f t="shared" si="27"/>
        <v>12.459755101547559</v>
      </c>
      <c r="BY47" s="7">
        <f t="shared" si="28"/>
        <v>-0.15073269129481573</v>
      </c>
      <c r="BZ47" s="7">
        <f t="shared" si="29"/>
        <v>3.7649436093065036</v>
      </c>
      <c r="CA47" s="7">
        <f t="shared" si="30"/>
        <v>8.8455441835358712</v>
      </c>
      <c r="CB47" s="185">
        <f t="shared" si="31"/>
        <v>100</v>
      </c>
      <c r="CC47" s="5"/>
    </row>
    <row r="48" spans="2:81" ht="12">
      <c r="B48" s="52" t="s">
        <v>28</v>
      </c>
      <c r="C48" s="1">
        <v>5473320</v>
      </c>
      <c r="D48" s="1">
        <v>4666542</v>
      </c>
      <c r="E48" s="1">
        <v>806778</v>
      </c>
      <c r="F48" s="1">
        <v>703230</v>
      </c>
      <c r="G48" s="1">
        <v>103548</v>
      </c>
      <c r="H48" s="1">
        <v>686510</v>
      </c>
      <c r="I48" s="1">
        <v>1008794</v>
      </c>
      <c r="J48" s="1">
        <v>322284</v>
      </c>
      <c r="K48" s="1">
        <v>178851</v>
      </c>
      <c r="L48" s="1">
        <v>474061</v>
      </c>
      <c r="M48" s="1">
        <v>295210</v>
      </c>
      <c r="N48" s="6">
        <v>494335</v>
      </c>
      <c r="O48" s="1"/>
      <c r="P48" s="52" t="s">
        <v>28</v>
      </c>
      <c r="Q48" s="1">
        <v>74612</v>
      </c>
      <c r="R48" s="1">
        <v>98669</v>
      </c>
      <c r="S48" s="1">
        <v>24057</v>
      </c>
      <c r="T48" s="1">
        <v>36052</v>
      </c>
      <c r="U48" s="1">
        <v>346656</v>
      </c>
      <c r="V48" s="1">
        <v>37015</v>
      </c>
      <c r="W48" s="1">
        <v>13324</v>
      </c>
      <c r="X48" s="1">
        <v>16341</v>
      </c>
      <c r="Y48" s="1">
        <v>3017</v>
      </c>
      <c r="Z48" s="1">
        <v>2253156</v>
      </c>
      <c r="AA48" s="1">
        <v>861904</v>
      </c>
      <c r="AB48" s="1">
        <v>839749</v>
      </c>
      <c r="AC48" s="6">
        <v>22155</v>
      </c>
      <c r="AD48" s="23">
        <v>0</v>
      </c>
      <c r="AE48" s="52" t="s">
        <v>28</v>
      </c>
      <c r="AF48" s="1">
        <v>40914</v>
      </c>
      <c r="AG48" s="1">
        <v>7382</v>
      </c>
      <c r="AH48" s="1">
        <v>33532</v>
      </c>
      <c r="AI48" s="1">
        <v>1350338</v>
      </c>
      <c r="AJ48" s="1">
        <v>12494</v>
      </c>
      <c r="AK48" s="1">
        <v>479952</v>
      </c>
      <c r="AL48" s="1">
        <v>857892</v>
      </c>
      <c r="AM48" s="1">
        <v>8412986</v>
      </c>
      <c r="AN48" s="1">
        <v>5305</v>
      </c>
      <c r="AO48" s="6">
        <v>1585.8597549481622</v>
      </c>
      <c r="AQ48" s="52" t="s">
        <v>28</v>
      </c>
      <c r="AR48" s="7">
        <f t="shared" si="32"/>
        <v>65.057994866507556</v>
      </c>
      <c r="AS48" s="7">
        <f t="shared" si="0"/>
        <v>55.468320047127136</v>
      </c>
      <c r="AT48" s="7">
        <f t="shared" si="1"/>
        <v>9.58967481938042</v>
      </c>
      <c r="AU48" s="7">
        <f t="shared" si="2"/>
        <v>8.3588633096501059</v>
      </c>
      <c r="AV48" s="7">
        <f t="shared" si="3"/>
        <v>1.2308115097303145</v>
      </c>
      <c r="AW48" s="7">
        <f t="shared" si="4"/>
        <v>8.1601229337597854</v>
      </c>
      <c r="AX48" s="7">
        <f t="shared" si="5"/>
        <v>11.99091499736241</v>
      </c>
      <c r="AY48" s="7">
        <f t="shared" si="6"/>
        <v>3.8307920636026256</v>
      </c>
      <c r="AZ48" s="7">
        <f t="shared" si="7"/>
        <v>2.1258920435621791</v>
      </c>
      <c r="BA48" s="7">
        <f t="shared" si="8"/>
        <v>5.6348720894103472</v>
      </c>
      <c r="BB48" s="7">
        <f t="shared" si="9"/>
        <v>3.5089800458481686</v>
      </c>
      <c r="BC48" s="8">
        <f t="shared" si="10"/>
        <v>5.8758566815634783</v>
      </c>
      <c r="BE48" s="52" t="s">
        <v>28</v>
      </c>
      <c r="BF48" s="31">
        <f t="shared" si="11"/>
        <v>0.88686704102443525</v>
      </c>
      <c r="BG48" s="31">
        <f t="shared" si="12"/>
        <v>1.1728178318613629</v>
      </c>
      <c r="BH48" s="31">
        <f t="shared" si="13"/>
        <v>0.28595079083692759</v>
      </c>
      <c r="BI48" s="31">
        <f t="shared" si="14"/>
        <v>0.4285279923204437</v>
      </c>
      <c r="BJ48" s="31">
        <f t="shared" si="15"/>
        <v>4.1204870660666737</v>
      </c>
      <c r="BK48" s="31">
        <f t="shared" si="16"/>
        <v>0.43997458215192564</v>
      </c>
      <c r="BL48" s="31">
        <f t="shared" si="17"/>
        <v>0.15837420863412824</v>
      </c>
      <c r="BM48" s="31">
        <f t="shared" si="18"/>
        <v>0.19423543555165787</v>
      </c>
      <c r="BN48" s="31">
        <f t="shared" si="19"/>
        <v>3.5861226917529639E-2</v>
      </c>
      <c r="BO48" s="31">
        <f t="shared" si="20"/>
        <v>26.781882199732653</v>
      </c>
      <c r="BP48" s="31">
        <f t="shared" si="21"/>
        <v>10.244923740512583</v>
      </c>
      <c r="BQ48" s="7">
        <f t="shared" si="22"/>
        <v>9.9815808560717922</v>
      </c>
      <c r="BR48" s="8">
        <f t="shared" si="23"/>
        <v>0.2633428844407919</v>
      </c>
      <c r="BT48" s="52" t="s">
        <v>28</v>
      </c>
      <c r="BU48" s="7">
        <f t="shared" si="24"/>
        <v>0.48631960162539195</v>
      </c>
      <c r="BV48" s="7">
        <f t="shared" si="25"/>
        <v>8.774530232191044E-2</v>
      </c>
      <c r="BW48" s="7">
        <f t="shared" si="26"/>
        <v>0.39857429930348154</v>
      </c>
      <c r="BX48" s="7">
        <f t="shared" si="27"/>
        <v>16.050638857594677</v>
      </c>
      <c r="BY48" s="7">
        <f t="shared" si="28"/>
        <v>0.1485085081563193</v>
      </c>
      <c r="BZ48" s="7">
        <f t="shared" si="29"/>
        <v>5.7048947900305551</v>
      </c>
      <c r="CA48" s="7">
        <f t="shared" si="30"/>
        <v>10.197235559407801</v>
      </c>
      <c r="CB48" s="185">
        <f t="shared" si="31"/>
        <v>100</v>
      </c>
      <c r="CC48" s="5"/>
    </row>
    <row r="49" spans="2:81" ht="12">
      <c r="B49" s="52" t="s">
        <v>29</v>
      </c>
      <c r="C49" s="1">
        <v>1633674</v>
      </c>
      <c r="D49" s="1">
        <v>1393736</v>
      </c>
      <c r="E49" s="1">
        <v>239938</v>
      </c>
      <c r="F49" s="1">
        <v>209199</v>
      </c>
      <c r="G49" s="1">
        <v>30739</v>
      </c>
      <c r="H49" s="1">
        <v>139804</v>
      </c>
      <c r="I49" s="1">
        <v>257316</v>
      </c>
      <c r="J49" s="1">
        <v>117512</v>
      </c>
      <c r="K49" s="1">
        <v>-2718</v>
      </c>
      <c r="L49" s="1">
        <v>106619</v>
      </c>
      <c r="M49" s="1">
        <v>109337</v>
      </c>
      <c r="N49" s="6">
        <v>142151</v>
      </c>
      <c r="O49" s="1"/>
      <c r="P49" s="52" t="s">
        <v>29</v>
      </c>
      <c r="Q49" s="1">
        <v>23787</v>
      </c>
      <c r="R49" s="1">
        <v>31878</v>
      </c>
      <c r="S49" s="1">
        <v>8091</v>
      </c>
      <c r="T49" s="1">
        <v>22372</v>
      </c>
      <c r="U49" s="1">
        <v>92075</v>
      </c>
      <c r="V49" s="1">
        <v>3917</v>
      </c>
      <c r="W49" s="1">
        <v>371</v>
      </c>
      <c r="X49" s="1">
        <v>455</v>
      </c>
      <c r="Y49" s="1">
        <v>84</v>
      </c>
      <c r="Z49" s="1">
        <v>944787</v>
      </c>
      <c r="AA49" s="1">
        <v>497008</v>
      </c>
      <c r="AB49" s="1">
        <v>484331</v>
      </c>
      <c r="AC49" s="6">
        <v>12677</v>
      </c>
      <c r="AD49" s="23">
        <v>0</v>
      </c>
      <c r="AE49" s="52" t="s">
        <v>29</v>
      </c>
      <c r="AF49" s="1">
        <v>32576</v>
      </c>
      <c r="AG49" s="1">
        <v>863</v>
      </c>
      <c r="AH49" s="1">
        <v>31713</v>
      </c>
      <c r="AI49" s="1">
        <v>415203</v>
      </c>
      <c r="AJ49" s="1">
        <v>1028</v>
      </c>
      <c r="AK49" s="1">
        <v>101717</v>
      </c>
      <c r="AL49" s="1">
        <v>312458</v>
      </c>
      <c r="AM49" s="1">
        <v>2718265</v>
      </c>
      <c r="AN49" s="1">
        <v>1327</v>
      </c>
      <c r="AO49" s="6">
        <v>2048.4287867370008</v>
      </c>
      <c r="AQ49" s="52" t="s">
        <v>29</v>
      </c>
      <c r="AR49" s="7">
        <f t="shared" si="32"/>
        <v>60.099879886618858</v>
      </c>
      <c r="AS49" s="7">
        <f t="shared" si="0"/>
        <v>51.272999505199088</v>
      </c>
      <c r="AT49" s="7">
        <f t="shared" si="1"/>
        <v>8.8268803814197661</v>
      </c>
      <c r="AU49" s="7">
        <f t="shared" si="2"/>
        <v>7.6960487664006276</v>
      </c>
      <c r="AV49" s="7">
        <f t="shared" si="3"/>
        <v>1.1308316150191391</v>
      </c>
      <c r="AW49" s="7">
        <f t="shared" si="4"/>
        <v>5.1431335796914581</v>
      </c>
      <c r="AX49" s="7">
        <f t="shared" si="5"/>
        <v>9.4661852321241682</v>
      </c>
      <c r="AY49" s="7">
        <f t="shared" si="6"/>
        <v>4.3230516524327101</v>
      </c>
      <c r="AZ49" s="7">
        <f t="shared" si="7"/>
        <v>-9.9990251134455241E-2</v>
      </c>
      <c r="BA49" s="7">
        <f t="shared" si="8"/>
        <v>3.9223180962856827</v>
      </c>
      <c r="BB49" s="7">
        <f t="shared" si="9"/>
        <v>4.0223083474201369</v>
      </c>
      <c r="BC49" s="8">
        <f t="shared" si="10"/>
        <v>5.2294754190632631</v>
      </c>
      <c r="BE49" s="52" t="s">
        <v>29</v>
      </c>
      <c r="BF49" s="31">
        <f t="shared" si="11"/>
        <v>0.87508024419988495</v>
      </c>
      <c r="BG49" s="31">
        <f t="shared" si="12"/>
        <v>1.1727333427756308</v>
      </c>
      <c r="BH49" s="31">
        <f t="shared" si="13"/>
        <v>0.29765309857574596</v>
      </c>
      <c r="BI49" s="31">
        <f t="shared" si="14"/>
        <v>0.82302498100810628</v>
      </c>
      <c r="BJ49" s="31">
        <f t="shared" si="15"/>
        <v>3.3872709246523058</v>
      </c>
      <c r="BK49" s="31">
        <f t="shared" si="16"/>
        <v>0.14409926920296587</v>
      </c>
      <c r="BL49" s="31">
        <f t="shared" si="17"/>
        <v>1.3648411762650072E-2</v>
      </c>
      <c r="BM49" s="31">
        <f t="shared" si="18"/>
        <v>1.6738618199476505E-2</v>
      </c>
      <c r="BN49" s="31">
        <f t="shared" si="19"/>
        <v>3.0902064368264317E-3</v>
      </c>
      <c r="BO49" s="31">
        <f t="shared" si="20"/>
        <v>34.756986533689691</v>
      </c>
      <c r="BP49" s="31">
        <f t="shared" si="21"/>
        <v>18.284015723264659</v>
      </c>
      <c r="BQ49" s="7">
        <f t="shared" si="22"/>
        <v>17.817652068506934</v>
      </c>
      <c r="BR49" s="8">
        <f t="shared" si="23"/>
        <v>0.46636365475772229</v>
      </c>
      <c r="BT49" s="52" t="s">
        <v>29</v>
      </c>
      <c r="BU49" s="7">
        <f t="shared" si="24"/>
        <v>1.1984114867387838</v>
      </c>
      <c r="BV49" s="7">
        <f t="shared" si="25"/>
        <v>3.1748192321204884E-2</v>
      </c>
      <c r="BW49" s="7">
        <f t="shared" si="26"/>
        <v>1.166663294417579</v>
      </c>
      <c r="BX49" s="7">
        <f t="shared" si="27"/>
        <v>15.274559323686249</v>
      </c>
      <c r="BY49" s="7">
        <f t="shared" si="28"/>
        <v>3.7818240679256807E-2</v>
      </c>
      <c r="BZ49" s="7">
        <f t="shared" si="29"/>
        <v>3.7419824777937398</v>
      </c>
      <c r="CA49" s="7">
        <f t="shared" si="30"/>
        <v>11.494758605213253</v>
      </c>
      <c r="CB49" s="185">
        <f t="shared" si="31"/>
        <v>100</v>
      </c>
      <c r="CC49" s="5"/>
    </row>
    <row r="50" spans="2:81" ht="12">
      <c r="B50" s="52" t="s">
        <v>30</v>
      </c>
      <c r="C50" s="1">
        <v>4199201</v>
      </c>
      <c r="D50" s="1">
        <v>3579718</v>
      </c>
      <c r="E50" s="1">
        <v>619483</v>
      </c>
      <c r="F50" s="1">
        <v>539909</v>
      </c>
      <c r="G50" s="1">
        <v>79574</v>
      </c>
      <c r="H50" s="1">
        <v>287443</v>
      </c>
      <c r="I50" s="1">
        <v>385918</v>
      </c>
      <c r="J50" s="1">
        <v>98475</v>
      </c>
      <c r="K50" s="1">
        <v>-29884</v>
      </c>
      <c r="L50" s="1">
        <v>50085</v>
      </c>
      <c r="M50" s="1">
        <v>79969</v>
      </c>
      <c r="N50" s="6">
        <v>314497</v>
      </c>
      <c r="O50" s="1"/>
      <c r="P50" s="52" t="s">
        <v>30</v>
      </c>
      <c r="Q50" s="1">
        <v>54759</v>
      </c>
      <c r="R50" s="1">
        <v>72624</v>
      </c>
      <c r="S50" s="1">
        <v>17865</v>
      </c>
      <c r="T50" s="1">
        <v>57</v>
      </c>
      <c r="U50" s="1">
        <v>221646</v>
      </c>
      <c r="V50" s="1">
        <v>38035</v>
      </c>
      <c r="W50" s="1">
        <v>2830</v>
      </c>
      <c r="X50" s="1">
        <v>3471</v>
      </c>
      <c r="Y50" s="1">
        <v>641</v>
      </c>
      <c r="Z50" s="1">
        <v>4191844</v>
      </c>
      <c r="AA50" s="1">
        <v>1183336</v>
      </c>
      <c r="AB50" s="1">
        <v>1168509</v>
      </c>
      <c r="AC50" s="6">
        <v>14827</v>
      </c>
      <c r="AD50" s="23">
        <v>0</v>
      </c>
      <c r="AE50" s="52" t="s">
        <v>30</v>
      </c>
      <c r="AF50" s="1">
        <v>2141576</v>
      </c>
      <c r="AG50" s="1">
        <v>2117287</v>
      </c>
      <c r="AH50" s="1">
        <v>24289</v>
      </c>
      <c r="AI50" s="1">
        <v>866932</v>
      </c>
      <c r="AJ50" s="1">
        <v>472</v>
      </c>
      <c r="AK50" s="1">
        <v>354831</v>
      </c>
      <c r="AL50" s="1">
        <v>511629</v>
      </c>
      <c r="AM50" s="1">
        <v>8678488</v>
      </c>
      <c r="AN50" s="1">
        <v>3858</v>
      </c>
      <c r="AO50" s="6">
        <v>2249.4784862623119</v>
      </c>
      <c r="AQ50" s="52" t="s">
        <v>30</v>
      </c>
      <c r="AR50" s="7">
        <f t="shared" si="32"/>
        <v>48.386320289893817</v>
      </c>
      <c r="AS50" s="7">
        <f t="shared" si="0"/>
        <v>41.248175949543288</v>
      </c>
      <c r="AT50" s="7">
        <f t="shared" si="1"/>
        <v>7.1381443403505314</v>
      </c>
      <c r="AU50" s="7">
        <f t="shared" si="2"/>
        <v>6.2212334683184443</v>
      </c>
      <c r="AV50" s="7">
        <f t="shared" si="3"/>
        <v>0.91691087203208677</v>
      </c>
      <c r="AW50" s="7">
        <f t="shared" si="4"/>
        <v>3.3121322516088054</v>
      </c>
      <c r="AX50" s="7">
        <f t="shared" si="5"/>
        <v>4.446834517717833</v>
      </c>
      <c r="AY50" s="7">
        <f t="shared" si="6"/>
        <v>1.1347022661090274</v>
      </c>
      <c r="AZ50" s="7">
        <f t="shared" si="7"/>
        <v>-0.34434569708456125</v>
      </c>
      <c r="BA50" s="7">
        <f t="shared" si="8"/>
        <v>0.57711665903092801</v>
      </c>
      <c r="BB50" s="7">
        <f t="shared" si="9"/>
        <v>0.9214623561154891</v>
      </c>
      <c r="BC50" s="8">
        <f t="shared" si="10"/>
        <v>3.6238685817160778</v>
      </c>
      <c r="BE50" s="52" t="s">
        <v>30</v>
      </c>
      <c r="BF50" s="31">
        <f t="shared" si="11"/>
        <v>0.63097396689377228</v>
      </c>
      <c r="BG50" s="31">
        <f t="shared" si="12"/>
        <v>0.83682779765323168</v>
      </c>
      <c r="BH50" s="31">
        <f t="shared" si="13"/>
        <v>0.20585383075945948</v>
      </c>
      <c r="BI50" s="31">
        <f t="shared" si="14"/>
        <v>6.5679643735175991E-4</v>
      </c>
      <c r="BJ50" s="31">
        <f t="shared" si="15"/>
        <v>2.553970230759091</v>
      </c>
      <c r="BK50" s="31">
        <f t="shared" si="16"/>
        <v>0.43826758762586288</v>
      </c>
      <c r="BL50" s="31">
        <f t="shared" si="17"/>
        <v>3.2609366977289132E-2</v>
      </c>
      <c r="BM50" s="31">
        <f t="shared" si="18"/>
        <v>3.9995446211367698E-2</v>
      </c>
      <c r="BN50" s="31">
        <f t="shared" si="19"/>
        <v>7.3860792340785632E-3</v>
      </c>
      <c r="BO50" s="31">
        <f t="shared" si="20"/>
        <v>48.301547458497382</v>
      </c>
      <c r="BP50" s="31">
        <f t="shared" si="21"/>
        <v>13.635278403334775</v>
      </c>
      <c r="BQ50" s="7">
        <f t="shared" si="22"/>
        <v>13.464430670411712</v>
      </c>
      <c r="BR50" s="8">
        <f t="shared" si="23"/>
        <v>0.17084773292306218</v>
      </c>
      <c r="BT50" s="52" t="s">
        <v>30</v>
      </c>
      <c r="BU50" s="7">
        <f t="shared" si="24"/>
        <v>24.676833107333902</v>
      </c>
      <c r="BV50" s="7">
        <f t="shared" si="25"/>
        <v>24.396957165810452</v>
      </c>
      <c r="BW50" s="7">
        <f t="shared" si="26"/>
        <v>0.2798759415234543</v>
      </c>
      <c r="BX50" s="7">
        <f t="shared" si="27"/>
        <v>9.9894359478286994</v>
      </c>
      <c r="BY50" s="7">
        <f t="shared" si="28"/>
        <v>5.4387354110531699E-3</v>
      </c>
      <c r="BZ50" s="7">
        <f t="shared" si="29"/>
        <v>4.088626958981795</v>
      </c>
      <c r="CA50" s="7">
        <f t="shared" si="30"/>
        <v>5.8953702534358516</v>
      </c>
      <c r="CB50" s="185">
        <f t="shared" si="31"/>
        <v>100</v>
      </c>
      <c r="CC50" s="5"/>
    </row>
    <row r="51" spans="2:81" ht="12">
      <c r="B51" s="52" t="s">
        <v>31</v>
      </c>
      <c r="C51" s="1">
        <v>4539250</v>
      </c>
      <c r="D51" s="1">
        <v>3870115</v>
      </c>
      <c r="E51" s="1">
        <v>669135</v>
      </c>
      <c r="F51" s="1">
        <v>583241</v>
      </c>
      <c r="G51" s="1">
        <v>85894</v>
      </c>
      <c r="H51" s="1">
        <v>340159</v>
      </c>
      <c r="I51" s="1">
        <v>437906</v>
      </c>
      <c r="J51" s="1">
        <v>97747</v>
      </c>
      <c r="K51" s="1">
        <v>-17490</v>
      </c>
      <c r="L51" s="1">
        <v>53658</v>
      </c>
      <c r="M51" s="1">
        <v>71148</v>
      </c>
      <c r="N51" s="6">
        <v>346079</v>
      </c>
      <c r="O51" s="1"/>
      <c r="P51" s="52" t="s">
        <v>31</v>
      </c>
      <c r="Q51" s="1">
        <v>73093</v>
      </c>
      <c r="R51" s="1">
        <v>97072</v>
      </c>
      <c r="S51" s="1">
        <v>23979</v>
      </c>
      <c r="T51" s="1">
        <v>8287</v>
      </c>
      <c r="U51" s="1">
        <v>237030</v>
      </c>
      <c r="V51" s="1">
        <v>27669</v>
      </c>
      <c r="W51" s="1">
        <v>11570</v>
      </c>
      <c r="X51" s="1">
        <v>14190</v>
      </c>
      <c r="Y51" s="1">
        <v>2620</v>
      </c>
      <c r="Z51" s="1">
        <v>1867560</v>
      </c>
      <c r="AA51" s="1">
        <v>813966</v>
      </c>
      <c r="AB51" s="1">
        <v>789734</v>
      </c>
      <c r="AC51" s="6">
        <v>24232</v>
      </c>
      <c r="AD51" s="23">
        <v>0</v>
      </c>
      <c r="AE51" s="52" t="s">
        <v>31</v>
      </c>
      <c r="AF51" s="1">
        <v>46701</v>
      </c>
      <c r="AG51" s="1">
        <v>2682</v>
      </c>
      <c r="AH51" s="1">
        <v>44019</v>
      </c>
      <c r="AI51" s="1">
        <v>1006893</v>
      </c>
      <c r="AJ51" s="1">
        <v>1797</v>
      </c>
      <c r="AK51" s="1">
        <v>314847</v>
      </c>
      <c r="AL51" s="1">
        <v>690249</v>
      </c>
      <c r="AM51" s="1">
        <v>6746969</v>
      </c>
      <c r="AN51" s="1">
        <v>4676</v>
      </c>
      <c r="AO51" s="6">
        <v>1442.8932848588538</v>
      </c>
      <c r="AP51" s="39"/>
      <c r="AQ51" s="52" t="s">
        <v>31</v>
      </c>
      <c r="AR51" s="7">
        <f t="shared" si="32"/>
        <v>67.278358622960923</v>
      </c>
      <c r="AS51" s="7">
        <f t="shared" si="0"/>
        <v>57.360794158087877</v>
      </c>
      <c r="AT51" s="7">
        <f t="shared" si="1"/>
        <v>9.9175644648730419</v>
      </c>
      <c r="AU51" s="7">
        <f t="shared" si="2"/>
        <v>8.6444891031809981</v>
      </c>
      <c r="AV51" s="7">
        <f t="shared" si="3"/>
        <v>1.2730753616920427</v>
      </c>
      <c r="AW51" s="7">
        <f t="shared" si="4"/>
        <v>5.041656483081514</v>
      </c>
      <c r="AX51" s="7">
        <f t="shared" si="5"/>
        <v>6.4904107311001438</v>
      </c>
      <c r="AY51" s="7">
        <f t="shared" si="6"/>
        <v>1.4487542480186288</v>
      </c>
      <c r="AZ51" s="7">
        <f t="shared" si="7"/>
        <v>-0.25922751386585591</v>
      </c>
      <c r="BA51" s="7">
        <f t="shared" si="8"/>
        <v>0.79529044819977679</v>
      </c>
      <c r="BB51" s="7">
        <f t="shared" si="9"/>
        <v>1.0545179620656326</v>
      </c>
      <c r="BC51" s="8">
        <f t="shared" si="10"/>
        <v>5.1293995866884812</v>
      </c>
      <c r="BE51" s="52" t="s">
        <v>31</v>
      </c>
      <c r="BF51" s="31">
        <f t="shared" si="11"/>
        <v>1.0833457216121787</v>
      </c>
      <c r="BG51" s="31">
        <f t="shared" si="12"/>
        <v>1.43874975563101</v>
      </c>
      <c r="BH51" s="31">
        <f t="shared" si="13"/>
        <v>0.35540403401883131</v>
      </c>
      <c r="BI51" s="31">
        <f t="shared" si="14"/>
        <v>0.12282552357955107</v>
      </c>
      <c r="BJ51" s="31">
        <f t="shared" si="15"/>
        <v>3.5131330824256048</v>
      </c>
      <c r="BK51" s="31">
        <f t="shared" si="16"/>
        <v>0.41009525907114736</v>
      </c>
      <c r="BL51" s="31">
        <f t="shared" si="17"/>
        <v>0.17148441025888811</v>
      </c>
      <c r="BM51" s="31">
        <f t="shared" si="18"/>
        <v>0.21031666219305292</v>
      </c>
      <c r="BN51" s="31">
        <f t="shared" si="19"/>
        <v>3.8832251934164806E-2</v>
      </c>
      <c r="BO51" s="31">
        <f t="shared" si="20"/>
        <v>27.679984893957567</v>
      </c>
      <c r="BP51" s="31">
        <f t="shared" si="21"/>
        <v>12.064172815971141</v>
      </c>
      <c r="BQ51" s="7">
        <f t="shared" si="22"/>
        <v>11.705018949990729</v>
      </c>
      <c r="BR51" s="8">
        <f t="shared" si="23"/>
        <v>0.35915386598041282</v>
      </c>
      <c r="BT51" s="52" t="s">
        <v>31</v>
      </c>
      <c r="BU51" s="7">
        <f t="shared" si="24"/>
        <v>0.69217747999138579</v>
      </c>
      <c r="BV51" s="7">
        <f t="shared" si="25"/>
        <v>3.975118308680535E-2</v>
      </c>
      <c r="BW51" s="7">
        <f t="shared" si="26"/>
        <v>0.65242629690458043</v>
      </c>
      <c r="BX51" s="7">
        <f t="shared" si="27"/>
        <v>14.92363459799504</v>
      </c>
      <c r="BY51" s="7">
        <f t="shared" si="28"/>
        <v>2.6634181956371818E-2</v>
      </c>
      <c r="BZ51" s="7">
        <f t="shared" si="29"/>
        <v>4.6664954292809115</v>
      </c>
      <c r="CA51" s="7">
        <f t="shared" si="30"/>
        <v>10.230504986757758</v>
      </c>
      <c r="CB51" s="185">
        <f t="shared" si="31"/>
        <v>100</v>
      </c>
      <c r="CC51" s="5"/>
    </row>
    <row r="52" spans="2:81" ht="12">
      <c r="B52" s="53" t="s">
        <v>80</v>
      </c>
      <c r="C52" s="9">
        <v>19760757</v>
      </c>
      <c r="D52" s="9">
        <v>16849893</v>
      </c>
      <c r="E52" s="9">
        <v>2910864</v>
      </c>
      <c r="F52" s="9">
        <v>2536685</v>
      </c>
      <c r="G52" s="9">
        <v>374179</v>
      </c>
      <c r="H52" s="9">
        <v>2668663</v>
      </c>
      <c r="I52" s="9">
        <v>3059183</v>
      </c>
      <c r="J52" s="9">
        <v>390520</v>
      </c>
      <c r="K52" s="9">
        <v>-161159</v>
      </c>
      <c r="L52" s="9">
        <v>136055</v>
      </c>
      <c r="M52" s="9">
        <v>297214</v>
      </c>
      <c r="N52" s="10">
        <v>2787148</v>
      </c>
      <c r="O52" s="1"/>
      <c r="P52" s="53" t="s">
        <v>80</v>
      </c>
      <c r="Q52" s="9">
        <v>251754</v>
      </c>
      <c r="R52" s="9">
        <v>335396</v>
      </c>
      <c r="S52" s="9">
        <v>83642</v>
      </c>
      <c r="T52" s="9">
        <v>191125</v>
      </c>
      <c r="U52" s="9">
        <v>1302153</v>
      </c>
      <c r="V52" s="9">
        <v>1042116</v>
      </c>
      <c r="W52" s="9">
        <v>42674</v>
      </c>
      <c r="X52" s="9">
        <v>52338</v>
      </c>
      <c r="Y52" s="9">
        <v>9664</v>
      </c>
      <c r="Z52" s="9">
        <v>7312625</v>
      </c>
      <c r="AA52" s="9">
        <v>2968005</v>
      </c>
      <c r="AB52" s="9">
        <v>2728263</v>
      </c>
      <c r="AC52" s="10">
        <v>239742</v>
      </c>
      <c r="AD52" s="23">
        <v>0</v>
      </c>
      <c r="AE52" s="53" t="s">
        <v>80</v>
      </c>
      <c r="AF52" s="9">
        <v>142680</v>
      </c>
      <c r="AG52" s="9">
        <v>11014</v>
      </c>
      <c r="AH52" s="9">
        <v>131666</v>
      </c>
      <c r="AI52" s="9">
        <v>4201940</v>
      </c>
      <c r="AJ52" s="9">
        <v>-63965</v>
      </c>
      <c r="AK52" s="9">
        <v>1404346</v>
      </c>
      <c r="AL52" s="9">
        <v>2861559</v>
      </c>
      <c r="AM52" s="9">
        <v>29742045</v>
      </c>
      <c r="AN52" s="9">
        <v>17177</v>
      </c>
      <c r="AO52" s="10">
        <v>1731.5040461081678</v>
      </c>
      <c r="AP52" s="44"/>
      <c r="AQ52" s="53" t="s">
        <v>80</v>
      </c>
      <c r="AR52" s="11">
        <f t="shared" si="32"/>
        <v>66.4404784539866</v>
      </c>
      <c r="AS52" s="11">
        <f t="shared" si="0"/>
        <v>56.653444643769447</v>
      </c>
      <c r="AT52" s="11">
        <f t="shared" si="1"/>
        <v>9.787033810217153</v>
      </c>
      <c r="AU52" s="11">
        <f t="shared" si="2"/>
        <v>8.5289528679013156</v>
      </c>
      <c r="AV52" s="11">
        <f t="shared" si="3"/>
        <v>1.2580809423158361</v>
      </c>
      <c r="AW52" s="11">
        <f t="shared" si="4"/>
        <v>8.9726950517356823</v>
      </c>
      <c r="AX52" s="11">
        <f t="shared" si="5"/>
        <v>10.28571841647069</v>
      </c>
      <c r="AY52" s="11">
        <f t="shared" si="6"/>
        <v>1.3130233647350074</v>
      </c>
      <c r="AZ52" s="11">
        <f t="shared" si="7"/>
        <v>-0.54185581388233395</v>
      </c>
      <c r="BA52" s="11">
        <f t="shared" si="8"/>
        <v>0.45745005092958474</v>
      </c>
      <c r="BB52" s="11">
        <f t="shared" si="9"/>
        <v>0.99930586481191863</v>
      </c>
      <c r="BC52" s="8">
        <f t="shared" si="10"/>
        <v>9.3710704828803806</v>
      </c>
      <c r="BE52" s="53" t="s">
        <v>80</v>
      </c>
      <c r="BF52" s="33">
        <f t="shared" si="11"/>
        <v>0.84645827144703734</v>
      </c>
      <c r="BG52" s="33">
        <f t="shared" si="12"/>
        <v>1.1276830493666459</v>
      </c>
      <c r="BH52" s="33">
        <f t="shared" si="13"/>
        <v>0.28122477791960843</v>
      </c>
      <c r="BI52" s="33">
        <f t="shared" si="14"/>
        <v>0.64260880514436725</v>
      </c>
      <c r="BJ52" s="33">
        <f t="shared" si="15"/>
        <v>4.3781555706744442</v>
      </c>
      <c r="BK52" s="33">
        <f t="shared" si="16"/>
        <v>3.5038478356145313</v>
      </c>
      <c r="BL52" s="33">
        <f t="shared" si="17"/>
        <v>0.14348038273763625</v>
      </c>
      <c r="BM52" s="33">
        <f t="shared" si="18"/>
        <v>0.17597310474111649</v>
      </c>
      <c r="BN52" s="33">
        <f t="shared" si="19"/>
        <v>3.2492722003480259E-2</v>
      </c>
      <c r="BO52" s="33">
        <f t="shared" si="20"/>
        <v>24.586826494277712</v>
      </c>
      <c r="BP52" s="33">
        <f t="shared" si="21"/>
        <v>9.9791557708960497</v>
      </c>
      <c r="BQ52" s="11">
        <f t="shared" si="22"/>
        <v>9.1730847693895967</v>
      </c>
      <c r="BR52" s="12">
        <f t="shared" si="23"/>
        <v>0.80607100150645317</v>
      </c>
      <c r="BT52" s="53" t="s">
        <v>80</v>
      </c>
      <c r="BU52" s="11">
        <f t="shared" si="24"/>
        <v>0.47972491467886619</v>
      </c>
      <c r="BV52" s="11">
        <f t="shared" si="25"/>
        <v>3.7031750842956491E-2</v>
      </c>
      <c r="BW52" s="11">
        <f t="shared" si="26"/>
        <v>0.44269316383590979</v>
      </c>
      <c r="BX52" s="11">
        <f t="shared" si="27"/>
        <v>14.127945808702796</v>
      </c>
      <c r="BY52" s="11">
        <f t="shared" si="28"/>
        <v>-0.21506591090155366</v>
      </c>
      <c r="BZ52" s="11">
        <f t="shared" si="29"/>
        <v>4.7217533293356251</v>
      </c>
      <c r="CA52" s="11">
        <f t="shared" si="30"/>
        <v>9.6212583902687268</v>
      </c>
      <c r="CB52" s="191">
        <f t="shared" si="31"/>
        <v>100</v>
      </c>
      <c r="CC52" s="41"/>
    </row>
    <row r="53" spans="2:81" ht="12">
      <c r="B53" s="54" t="s">
        <v>32</v>
      </c>
      <c r="C53" s="45">
        <v>9930572</v>
      </c>
      <c r="D53" s="45">
        <v>8472860</v>
      </c>
      <c r="E53" s="45">
        <v>1457712</v>
      </c>
      <c r="F53" s="45">
        <v>1270241</v>
      </c>
      <c r="G53" s="45">
        <v>187471</v>
      </c>
      <c r="H53" s="45">
        <v>900062</v>
      </c>
      <c r="I53" s="45">
        <v>1183969</v>
      </c>
      <c r="J53" s="45">
        <v>283907</v>
      </c>
      <c r="K53" s="45">
        <v>-160106</v>
      </c>
      <c r="L53" s="45">
        <v>66529</v>
      </c>
      <c r="M53" s="45">
        <v>226635</v>
      </c>
      <c r="N53" s="46">
        <v>1016793</v>
      </c>
      <c r="O53" s="1"/>
      <c r="P53" s="54" t="s">
        <v>32</v>
      </c>
      <c r="Q53" s="9">
        <v>153325</v>
      </c>
      <c r="R53" s="9">
        <v>200774</v>
      </c>
      <c r="S53" s="9">
        <v>47449</v>
      </c>
      <c r="T53" s="9">
        <v>78940</v>
      </c>
      <c r="U53" s="9">
        <v>641172</v>
      </c>
      <c r="V53" s="9">
        <v>143356</v>
      </c>
      <c r="W53" s="9">
        <v>43375</v>
      </c>
      <c r="X53" s="9">
        <v>53198</v>
      </c>
      <c r="Y53" s="9">
        <v>9823</v>
      </c>
      <c r="Z53" s="9">
        <v>7306812</v>
      </c>
      <c r="AA53" s="9">
        <v>4362462</v>
      </c>
      <c r="AB53" s="9">
        <v>4251922</v>
      </c>
      <c r="AC53" s="10">
        <v>110540</v>
      </c>
      <c r="AD53" s="23">
        <v>0</v>
      </c>
      <c r="AE53" s="54" t="s">
        <v>32</v>
      </c>
      <c r="AF53" s="9">
        <v>223874</v>
      </c>
      <c r="AG53" s="9">
        <v>134496</v>
      </c>
      <c r="AH53" s="9">
        <v>89378</v>
      </c>
      <c r="AI53" s="9">
        <v>2720476</v>
      </c>
      <c r="AJ53" s="9">
        <v>66633</v>
      </c>
      <c r="AK53" s="9">
        <v>833314</v>
      </c>
      <c r="AL53" s="9">
        <v>1820529</v>
      </c>
      <c r="AM53" s="9">
        <v>18137446</v>
      </c>
      <c r="AN53" s="9">
        <v>8807</v>
      </c>
      <c r="AO53" s="10">
        <v>2059.4352219825141</v>
      </c>
      <c r="AQ53" s="54" t="s">
        <v>32</v>
      </c>
      <c r="AR53" s="47">
        <f t="shared" si="32"/>
        <v>54.751766042473669</v>
      </c>
      <c r="AS53" s="47">
        <f t="shared" si="0"/>
        <v>46.714735911550058</v>
      </c>
      <c r="AT53" s="47">
        <f t="shared" si="1"/>
        <v>8.0370301309236147</v>
      </c>
      <c r="AU53" s="47">
        <f t="shared" si="2"/>
        <v>7.0034171294017913</v>
      </c>
      <c r="AV53" s="47">
        <f t="shared" si="3"/>
        <v>1.0336130015218239</v>
      </c>
      <c r="AW53" s="47">
        <f t="shared" si="4"/>
        <v>4.9624517145357734</v>
      </c>
      <c r="AX53" s="47">
        <f t="shared" si="5"/>
        <v>6.5277603031871188</v>
      </c>
      <c r="AY53" s="47">
        <f t="shared" si="6"/>
        <v>1.565308588651346</v>
      </c>
      <c r="AZ53" s="47">
        <f t="shared" si="7"/>
        <v>-0.88273729388360422</v>
      </c>
      <c r="BA53" s="47">
        <f t="shared" si="8"/>
        <v>0.36680467580716714</v>
      </c>
      <c r="BB53" s="47">
        <f t="shared" si="9"/>
        <v>1.2495419696907712</v>
      </c>
      <c r="BC53" s="48">
        <f t="shared" si="10"/>
        <v>5.6060428794660506</v>
      </c>
      <c r="BE53" s="54" t="s">
        <v>32</v>
      </c>
      <c r="BF53" s="49">
        <f t="shared" si="11"/>
        <v>0.84535055266325809</v>
      </c>
      <c r="BG53" s="49">
        <f t="shared" si="12"/>
        <v>1.1069584990080741</v>
      </c>
      <c r="BH53" s="49">
        <f t="shared" si="13"/>
        <v>0.2616079463448161</v>
      </c>
      <c r="BI53" s="49">
        <f t="shared" si="14"/>
        <v>0.43523217105649831</v>
      </c>
      <c r="BJ53" s="49">
        <f t="shared" si="15"/>
        <v>3.5350732401904881</v>
      </c>
      <c r="BK53" s="49">
        <f t="shared" si="16"/>
        <v>0.79038691555580654</v>
      </c>
      <c r="BL53" s="49">
        <f t="shared" si="17"/>
        <v>0.23914612895332674</v>
      </c>
      <c r="BM53" s="49">
        <f t="shared" si="18"/>
        <v>0.29330480156908528</v>
      </c>
      <c r="BN53" s="49">
        <f t="shared" si="19"/>
        <v>5.4158672615758581E-2</v>
      </c>
      <c r="BO53" s="49">
        <f t="shared" si="20"/>
        <v>40.28578224299055</v>
      </c>
      <c r="BP53" s="49">
        <f t="shared" si="21"/>
        <v>24.052239769590493</v>
      </c>
      <c r="BQ53" s="47">
        <f t="shared" si="22"/>
        <v>23.442782407181255</v>
      </c>
      <c r="BR53" s="48">
        <f t="shared" si="23"/>
        <v>0.60945736240923887</v>
      </c>
      <c r="BT53" s="54" t="s">
        <v>32</v>
      </c>
      <c r="BU53" s="47">
        <f t="shared" si="24"/>
        <v>1.2343193192690967</v>
      </c>
      <c r="BV53" s="47">
        <f t="shared" si="25"/>
        <v>0.74153770051196843</v>
      </c>
      <c r="BW53" s="47">
        <f t="shared" si="26"/>
        <v>0.49278161875712823</v>
      </c>
      <c r="BX53" s="47">
        <f t="shared" si="27"/>
        <v>14.999223154130961</v>
      </c>
      <c r="BY53" s="47">
        <f t="shared" si="28"/>
        <v>0.36737807517111282</v>
      </c>
      <c r="BZ53" s="47">
        <f t="shared" si="29"/>
        <v>4.5944395919910663</v>
      </c>
      <c r="CA53" s="47">
        <f t="shared" si="30"/>
        <v>10.037405486968783</v>
      </c>
      <c r="CB53" s="189">
        <f t="shared" si="31"/>
        <v>100</v>
      </c>
      <c r="CC53" s="5"/>
    </row>
    <row r="54" spans="2:81" ht="12">
      <c r="B54" s="55" t="s">
        <v>33</v>
      </c>
      <c r="C54" s="13">
        <v>2839636845</v>
      </c>
      <c r="D54" s="13">
        <v>2421611998</v>
      </c>
      <c r="E54" s="13">
        <v>418024847</v>
      </c>
      <c r="F54" s="13">
        <v>364078000</v>
      </c>
      <c r="G54" s="13">
        <v>53946847</v>
      </c>
      <c r="H54" s="13">
        <v>304776877</v>
      </c>
      <c r="I54" s="13">
        <v>402964064</v>
      </c>
      <c r="J54" s="13">
        <v>98187187</v>
      </c>
      <c r="K54" s="13">
        <v>37239883</v>
      </c>
      <c r="L54" s="13">
        <v>124107071</v>
      </c>
      <c r="M54" s="13">
        <v>86867188</v>
      </c>
      <c r="N54" s="14">
        <v>262970996</v>
      </c>
      <c r="O54" s="1"/>
      <c r="P54" s="55" t="s">
        <v>33</v>
      </c>
      <c r="Q54" s="13">
        <v>54784001</v>
      </c>
      <c r="R54" s="13">
        <v>65069999</v>
      </c>
      <c r="S54" s="13">
        <v>10285998</v>
      </c>
      <c r="T54" s="13">
        <v>48710995</v>
      </c>
      <c r="U54" s="13">
        <v>137802001</v>
      </c>
      <c r="V54" s="13">
        <v>21673999</v>
      </c>
      <c r="W54" s="13">
        <v>4565998</v>
      </c>
      <c r="X54" s="13">
        <v>5599999</v>
      </c>
      <c r="Y54" s="13">
        <v>1034001</v>
      </c>
      <c r="Z54" s="13">
        <v>1053422003</v>
      </c>
      <c r="AA54" s="13">
        <v>486159005</v>
      </c>
      <c r="AB54" s="13">
        <v>434657002</v>
      </c>
      <c r="AC54" s="14">
        <v>51502003</v>
      </c>
      <c r="AD54" s="23">
        <v>0</v>
      </c>
      <c r="AE54" s="55" t="s">
        <v>33</v>
      </c>
      <c r="AF54" s="13">
        <v>60694995</v>
      </c>
      <c r="AG54" s="13">
        <v>28941000</v>
      </c>
      <c r="AH54" s="13">
        <v>31753995</v>
      </c>
      <c r="AI54" s="13">
        <v>506568003</v>
      </c>
      <c r="AJ54" s="13">
        <v>-89000</v>
      </c>
      <c r="AK54" s="13">
        <v>199653001</v>
      </c>
      <c r="AL54" s="13">
        <v>307004002</v>
      </c>
      <c r="AM54" s="13">
        <v>4197835725</v>
      </c>
      <c r="AN54" s="13">
        <v>1838148</v>
      </c>
      <c r="AO54" s="14">
        <v>2283.7310842217275</v>
      </c>
      <c r="AQ54" s="55" t="s">
        <v>33</v>
      </c>
      <c r="AR54" s="15">
        <f t="shared" si="32"/>
        <v>67.645258914937642</v>
      </c>
      <c r="AS54" s="15">
        <f t="shared" si="0"/>
        <v>57.687154920765749</v>
      </c>
      <c r="AT54" s="15">
        <f t="shared" si="1"/>
        <v>9.9581039941719016</v>
      </c>
      <c r="AU54" s="15">
        <f t="shared" si="2"/>
        <v>8.6729930338091066</v>
      </c>
      <c r="AV54" s="15">
        <f t="shared" si="3"/>
        <v>1.285110960362795</v>
      </c>
      <c r="AW54" s="15">
        <f t="shared" si="4"/>
        <v>7.2603335853501036</v>
      </c>
      <c r="AX54" s="15">
        <f t="shared" si="5"/>
        <v>9.5993290447305437</v>
      </c>
      <c r="AY54" s="15">
        <f t="shared" si="6"/>
        <v>2.3389954593804405</v>
      </c>
      <c r="AZ54" s="15">
        <f t="shared" si="7"/>
        <v>0.88712101758102979</v>
      </c>
      <c r="BA54" s="15">
        <f t="shared" si="8"/>
        <v>2.9564537330721774</v>
      </c>
      <c r="BB54" s="15">
        <f t="shared" si="9"/>
        <v>2.0693327154911478</v>
      </c>
      <c r="BC54" s="16">
        <f t="shared" si="10"/>
        <v>6.26444227995606</v>
      </c>
      <c r="BE54" s="55" t="s">
        <v>33</v>
      </c>
      <c r="BF54" s="37">
        <f t="shared" si="11"/>
        <v>1.3050534749070011</v>
      </c>
      <c r="BG54" s="37">
        <f t="shared" si="12"/>
        <v>1.5500844545316266</v>
      </c>
      <c r="BH54" s="37">
        <f t="shared" si="13"/>
        <v>0.2450309796246255</v>
      </c>
      <c r="BI54" s="37">
        <f t="shared" si="14"/>
        <v>1.1603835450230726</v>
      </c>
      <c r="BJ54" s="37">
        <f t="shared" si="15"/>
        <v>3.2826916065182612</v>
      </c>
      <c r="BK54" s="37">
        <f t="shared" si="16"/>
        <v>0.51631365350772507</v>
      </c>
      <c r="BL54" s="37">
        <f t="shared" si="17"/>
        <v>0.10877028781301347</v>
      </c>
      <c r="BM54" s="37">
        <f t="shared" si="18"/>
        <v>0.13340205207768105</v>
      </c>
      <c r="BN54" s="37">
        <f t="shared" si="19"/>
        <v>2.4631764264667597E-2</v>
      </c>
      <c r="BO54" s="37">
        <f t="shared" si="20"/>
        <v>25.094407499712247</v>
      </c>
      <c r="BP54" s="37">
        <f t="shared" si="21"/>
        <v>11.581182229326041</v>
      </c>
      <c r="BQ54" s="15">
        <f t="shared" si="22"/>
        <v>10.354311851972245</v>
      </c>
      <c r="BR54" s="16">
        <f t="shared" si="23"/>
        <v>1.226870377353797</v>
      </c>
      <c r="BT54" s="55" t="s">
        <v>33</v>
      </c>
      <c r="BU54" s="15">
        <f t="shared" si="24"/>
        <v>1.4458639874479604</v>
      </c>
      <c r="BV54" s="15">
        <f t="shared" si="25"/>
        <v>0.68942669260836786</v>
      </c>
      <c r="BW54" s="15">
        <f t="shared" si="26"/>
        <v>0.75643729483959254</v>
      </c>
      <c r="BX54" s="15">
        <f t="shared" si="27"/>
        <v>12.067361282938245</v>
      </c>
      <c r="BY54" s="15">
        <f t="shared" si="28"/>
        <v>-2.1201401348310265E-3</v>
      </c>
      <c r="BZ54" s="15">
        <f t="shared" si="29"/>
        <v>4.7560937130287533</v>
      </c>
      <c r="CA54" s="15">
        <f t="shared" si="30"/>
        <v>7.3133877100443225</v>
      </c>
      <c r="CB54" s="192">
        <f t="shared" si="31"/>
        <v>100</v>
      </c>
      <c r="CC54" s="5"/>
    </row>
    <row r="55" spans="2:81" s="5" customFormat="1" ht="12">
      <c r="C55" s="92">
        <f>SUM(C6:C53)</f>
        <v>2839636845</v>
      </c>
      <c r="D55" s="93">
        <f t="shared" ref="D55:AN55" si="39">SUM(D6:D53)</f>
        <v>2421611998</v>
      </c>
      <c r="E55" s="93">
        <f t="shared" si="39"/>
        <v>418024847</v>
      </c>
      <c r="F55" s="93">
        <f t="shared" si="39"/>
        <v>364078000</v>
      </c>
      <c r="G55" s="93">
        <f t="shared" si="39"/>
        <v>53946847</v>
      </c>
      <c r="H55" s="93">
        <f t="shared" si="39"/>
        <v>304776877</v>
      </c>
      <c r="I55" s="93">
        <f t="shared" si="39"/>
        <v>402964064</v>
      </c>
      <c r="J55" s="93">
        <f t="shared" si="39"/>
        <v>98187187</v>
      </c>
      <c r="K55" s="93">
        <f t="shared" si="39"/>
        <v>37239883</v>
      </c>
      <c r="L55" s="93">
        <f t="shared" si="39"/>
        <v>124107071</v>
      </c>
      <c r="M55" s="93">
        <f t="shared" si="39"/>
        <v>86867188</v>
      </c>
      <c r="N55" s="94">
        <f t="shared" si="39"/>
        <v>262970996</v>
      </c>
      <c r="O55" s="94"/>
      <c r="P55" s="95"/>
      <c r="Q55" s="94">
        <f t="shared" si="39"/>
        <v>54784001</v>
      </c>
      <c r="R55" s="93">
        <f t="shared" si="39"/>
        <v>65069999</v>
      </c>
      <c r="S55" s="93">
        <f t="shared" si="39"/>
        <v>10285998</v>
      </c>
      <c r="T55" s="93">
        <f t="shared" si="39"/>
        <v>48710995</v>
      </c>
      <c r="U55" s="93">
        <f t="shared" si="39"/>
        <v>137802001</v>
      </c>
      <c r="V55" s="93">
        <f t="shared" si="39"/>
        <v>21673999</v>
      </c>
      <c r="W55" s="93">
        <f t="shared" si="39"/>
        <v>4565998</v>
      </c>
      <c r="X55" s="93">
        <f t="shared" si="39"/>
        <v>5599999</v>
      </c>
      <c r="Y55" s="93">
        <f t="shared" si="39"/>
        <v>1034001</v>
      </c>
      <c r="Z55" s="93">
        <f t="shared" si="39"/>
        <v>1053422003</v>
      </c>
      <c r="AA55" s="93">
        <f t="shared" si="39"/>
        <v>486159005</v>
      </c>
      <c r="AB55" s="93">
        <f t="shared" si="39"/>
        <v>434657002</v>
      </c>
      <c r="AC55" s="93">
        <f t="shared" si="39"/>
        <v>51502003</v>
      </c>
      <c r="AD55" s="94">
        <f t="shared" si="39"/>
        <v>0</v>
      </c>
      <c r="AE55" s="93"/>
      <c r="AF55" s="96">
        <f t="shared" si="39"/>
        <v>60694995</v>
      </c>
      <c r="AG55" s="95">
        <f t="shared" si="39"/>
        <v>28941000</v>
      </c>
      <c r="AH55" s="93">
        <f t="shared" si="39"/>
        <v>31753995</v>
      </c>
      <c r="AI55" s="93">
        <f t="shared" si="39"/>
        <v>506568003</v>
      </c>
      <c r="AJ55" s="93">
        <f t="shared" si="39"/>
        <v>-89000</v>
      </c>
      <c r="AK55" s="93">
        <f t="shared" si="39"/>
        <v>199653001</v>
      </c>
      <c r="AL55" s="93">
        <f t="shared" si="39"/>
        <v>307004002</v>
      </c>
      <c r="AM55" s="93">
        <f t="shared" si="39"/>
        <v>4197835725</v>
      </c>
      <c r="AN55" s="93">
        <f t="shared" si="39"/>
        <v>1838148</v>
      </c>
      <c r="AO55" s="93">
        <f>AM55/AN55</f>
        <v>2283.7310842217275</v>
      </c>
      <c r="BB55" s="40"/>
      <c r="BC55" s="40"/>
      <c r="BE55" s="40"/>
      <c r="BR55" s="20"/>
      <c r="BT55" s="40"/>
      <c r="BU55" s="40"/>
    </row>
    <row r="56" spans="2:81" s="5" customFormat="1" ht="9" customHeight="1">
      <c r="C56" s="92">
        <f>C54-C55</f>
        <v>0</v>
      </c>
      <c r="D56" s="92">
        <f t="shared" ref="D56:AO56" si="40">D54-D55</f>
        <v>0</v>
      </c>
      <c r="E56" s="92">
        <f t="shared" si="40"/>
        <v>0</v>
      </c>
      <c r="F56" s="92">
        <f t="shared" si="40"/>
        <v>0</v>
      </c>
      <c r="G56" s="92">
        <f t="shared" si="40"/>
        <v>0</v>
      </c>
      <c r="H56" s="92">
        <f t="shared" si="40"/>
        <v>0</v>
      </c>
      <c r="I56" s="92">
        <f t="shared" si="40"/>
        <v>0</v>
      </c>
      <c r="J56" s="92">
        <f t="shared" si="40"/>
        <v>0</v>
      </c>
      <c r="K56" s="92">
        <f t="shared" si="40"/>
        <v>0</v>
      </c>
      <c r="L56" s="92">
        <f t="shared" si="40"/>
        <v>0</v>
      </c>
      <c r="M56" s="92">
        <f t="shared" si="40"/>
        <v>0</v>
      </c>
      <c r="N56" s="92">
        <f t="shared" si="40"/>
        <v>0</v>
      </c>
      <c r="O56" s="92"/>
      <c r="P56" s="92"/>
      <c r="Q56" s="92">
        <f t="shared" si="40"/>
        <v>0</v>
      </c>
      <c r="R56" s="92">
        <f t="shared" si="40"/>
        <v>0</v>
      </c>
      <c r="S56" s="92">
        <f t="shared" si="40"/>
        <v>0</v>
      </c>
      <c r="T56" s="92">
        <f t="shared" si="40"/>
        <v>0</v>
      </c>
      <c r="U56" s="92">
        <f t="shared" si="40"/>
        <v>0</v>
      </c>
      <c r="V56" s="92">
        <f t="shared" si="40"/>
        <v>0</v>
      </c>
      <c r="W56" s="92">
        <f t="shared" si="40"/>
        <v>0</v>
      </c>
      <c r="X56" s="92">
        <f t="shared" si="40"/>
        <v>0</v>
      </c>
      <c r="Y56" s="92">
        <f t="shared" si="40"/>
        <v>0</v>
      </c>
      <c r="Z56" s="92">
        <f t="shared" si="40"/>
        <v>0</v>
      </c>
      <c r="AA56" s="92">
        <f t="shared" si="40"/>
        <v>0</v>
      </c>
      <c r="AB56" s="92">
        <f t="shared" si="40"/>
        <v>0</v>
      </c>
      <c r="AC56" s="92">
        <f t="shared" si="40"/>
        <v>0</v>
      </c>
      <c r="AD56" s="92">
        <f t="shared" si="40"/>
        <v>0</v>
      </c>
      <c r="AE56" s="92"/>
      <c r="AF56" s="92">
        <f t="shared" si="40"/>
        <v>0</v>
      </c>
      <c r="AG56" s="92">
        <f t="shared" si="40"/>
        <v>0</v>
      </c>
      <c r="AH56" s="92">
        <f t="shared" si="40"/>
        <v>0</v>
      </c>
      <c r="AI56" s="92">
        <f t="shared" si="40"/>
        <v>0</v>
      </c>
      <c r="AJ56" s="92">
        <f t="shared" si="40"/>
        <v>0</v>
      </c>
      <c r="AK56" s="92">
        <f t="shared" si="40"/>
        <v>0</v>
      </c>
      <c r="AL56" s="92">
        <f t="shared" si="40"/>
        <v>0</v>
      </c>
      <c r="AM56" s="92">
        <f t="shared" si="40"/>
        <v>0</v>
      </c>
      <c r="AN56" s="92">
        <f t="shared" si="40"/>
        <v>0</v>
      </c>
      <c r="AO56" s="92">
        <f t="shared" si="40"/>
        <v>0</v>
      </c>
      <c r="AP56" s="92"/>
      <c r="BB56" s="40"/>
      <c r="BC56" s="40"/>
      <c r="BE56" s="40"/>
      <c r="BR56" s="20"/>
      <c r="BT56" s="40"/>
      <c r="BU56" s="40"/>
    </row>
    <row r="57" spans="2:81" s="5" customFormat="1" ht="9" customHeight="1">
      <c r="N57" s="20"/>
      <c r="O57" s="20"/>
      <c r="P57" s="40"/>
      <c r="Q57" s="20"/>
      <c r="AD57" s="20"/>
      <c r="AF57" s="41"/>
      <c r="AG57" s="40"/>
      <c r="BB57" s="40"/>
      <c r="BC57" s="40"/>
      <c r="BE57" s="40"/>
      <c r="BR57" s="20"/>
      <c r="BT57" s="40"/>
      <c r="BU57" s="40"/>
    </row>
    <row r="58" spans="2:81" s="5" customFormat="1" ht="9" customHeight="1">
      <c r="N58" s="20"/>
      <c r="O58" s="20"/>
      <c r="P58" s="40"/>
      <c r="Q58" s="20"/>
      <c r="AD58" s="20"/>
      <c r="AF58" s="41"/>
      <c r="AG58" s="40"/>
      <c r="BB58" s="40"/>
      <c r="BC58" s="40"/>
      <c r="BE58" s="40"/>
      <c r="BR58" s="20"/>
      <c r="BT58" s="40"/>
      <c r="BU58" s="40"/>
    </row>
    <row r="59" spans="2:81" s="5" customFormat="1" ht="9" customHeight="1">
      <c r="N59" s="20"/>
      <c r="O59" s="20"/>
      <c r="P59" s="40"/>
      <c r="Q59" s="20"/>
      <c r="AD59" s="20"/>
      <c r="AF59" s="41"/>
      <c r="AG59" s="40"/>
      <c r="BB59" s="40"/>
      <c r="BC59" s="40"/>
      <c r="BE59" s="40"/>
      <c r="BR59" s="20"/>
      <c r="BT59" s="40"/>
      <c r="BU59" s="40"/>
    </row>
    <row r="60" spans="2:81" s="5" customFormat="1" ht="9" customHeight="1">
      <c r="N60" s="20"/>
      <c r="O60" s="20"/>
      <c r="P60" s="40"/>
      <c r="Q60" s="20"/>
      <c r="AD60" s="20"/>
      <c r="AF60" s="41"/>
      <c r="AG60" s="40"/>
      <c r="BB60" s="40"/>
      <c r="BC60" s="40"/>
      <c r="BE60" s="40"/>
      <c r="BR60" s="20"/>
      <c r="BT60" s="40"/>
      <c r="BU60" s="40"/>
    </row>
    <row r="61" spans="2:81" s="5" customFormat="1" ht="9" customHeight="1">
      <c r="N61" s="20"/>
      <c r="O61" s="20"/>
      <c r="P61" s="40"/>
      <c r="Q61" s="20"/>
      <c r="AD61" s="20"/>
      <c r="AF61" s="41"/>
      <c r="AG61" s="40"/>
      <c r="BB61" s="40"/>
      <c r="BC61" s="40"/>
      <c r="BE61" s="40"/>
      <c r="BR61" s="20"/>
      <c r="BT61" s="40"/>
      <c r="BU61" s="40"/>
    </row>
    <row r="62" spans="2:81" s="5" customFormat="1" ht="9" customHeight="1">
      <c r="N62" s="20"/>
      <c r="O62" s="20"/>
      <c r="P62" s="40"/>
      <c r="Q62" s="20"/>
      <c r="AD62" s="20"/>
      <c r="AF62" s="41"/>
      <c r="AG62" s="40"/>
      <c r="BB62" s="40"/>
      <c r="BC62" s="40"/>
      <c r="BE62" s="40"/>
      <c r="BR62" s="20"/>
      <c r="BT62" s="40"/>
      <c r="BU62" s="40"/>
    </row>
    <row r="63" spans="2:81" s="5" customFormat="1" ht="9" customHeight="1">
      <c r="N63" s="20"/>
      <c r="O63" s="20"/>
      <c r="P63" s="40"/>
      <c r="Q63" s="20"/>
      <c r="AD63" s="20"/>
      <c r="AF63" s="41"/>
      <c r="AG63" s="40"/>
      <c r="BB63" s="40"/>
      <c r="BC63" s="40"/>
      <c r="BE63" s="40"/>
      <c r="BR63" s="20"/>
      <c r="BT63" s="40"/>
      <c r="BU63" s="40"/>
    </row>
    <row r="64" spans="2:81" s="5" customFormat="1" ht="9" customHeight="1">
      <c r="N64" s="20"/>
      <c r="O64" s="20"/>
      <c r="P64" s="40"/>
      <c r="Q64" s="20"/>
      <c r="AD64" s="20"/>
      <c r="AF64" s="41"/>
      <c r="AG64" s="40"/>
      <c r="BB64" s="40"/>
      <c r="BC64" s="40"/>
      <c r="BE64" s="40"/>
      <c r="BR64" s="20"/>
      <c r="BT64" s="40"/>
      <c r="BU64" s="40"/>
    </row>
    <row r="65" spans="14:73" s="5" customFormat="1" ht="9" customHeight="1">
      <c r="N65" s="20"/>
      <c r="O65" s="20"/>
      <c r="P65" s="40"/>
      <c r="Q65" s="20"/>
      <c r="AD65" s="20"/>
      <c r="AF65" s="41"/>
      <c r="AG65" s="40"/>
      <c r="BB65" s="40"/>
      <c r="BC65" s="40"/>
      <c r="BE65" s="40"/>
      <c r="BR65" s="20"/>
      <c r="BT65" s="40"/>
      <c r="BU65" s="40"/>
    </row>
    <row r="66" spans="14:73" s="5" customFormat="1" ht="9" customHeight="1">
      <c r="N66" s="20"/>
      <c r="O66" s="20"/>
      <c r="P66" s="40"/>
      <c r="Q66" s="20"/>
      <c r="AD66" s="20"/>
      <c r="AF66" s="41"/>
      <c r="AG66" s="40"/>
      <c r="BB66" s="40"/>
      <c r="BC66" s="40"/>
      <c r="BE66" s="40"/>
      <c r="BR66" s="20"/>
      <c r="BT66" s="40"/>
      <c r="BU66" s="40"/>
    </row>
    <row r="67" spans="14:73" s="5" customFormat="1" ht="9" customHeight="1">
      <c r="N67" s="20"/>
      <c r="O67" s="20"/>
      <c r="P67" s="40"/>
      <c r="Q67" s="20"/>
      <c r="AD67" s="20"/>
      <c r="AF67" s="41"/>
      <c r="AG67" s="40"/>
      <c r="BB67" s="40"/>
      <c r="BC67" s="40"/>
      <c r="BE67" s="40"/>
      <c r="BR67" s="20"/>
      <c r="BT67" s="40"/>
      <c r="BU67" s="40"/>
    </row>
    <row r="68" spans="14:73" s="5" customFormat="1" ht="9" customHeight="1">
      <c r="N68" s="20"/>
      <c r="O68" s="20"/>
      <c r="P68" s="40"/>
      <c r="Q68" s="20"/>
      <c r="AD68" s="20"/>
      <c r="AF68" s="41"/>
      <c r="AG68" s="40"/>
      <c r="BB68" s="40"/>
      <c r="BC68" s="40"/>
      <c r="BE68" s="40"/>
      <c r="BR68" s="20"/>
      <c r="BT68" s="40"/>
      <c r="BU68" s="40"/>
    </row>
    <row r="69" spans="14:73" s="5" customFormat="1" ht="9" customHeight="1">
      <c r="N69" s="20"/>
      <c r="O69" s="20"/>
      <c r="P69" s="40"/>
      <c r="Q69" s="20"/>
      <c r="AD69" s="20"/>
      <c r="AF69" s="41"/>
      <c r="AG69" s="40"/>
      <c r="BB69" s="40"/>
      <c r="BC69" s="40"/>
      <c r="BE69" s="40"/>
      <c r="BR69" s="20"/>
      <c r="BT69" s="40"/>
      <c r="BU69" s="40"/>
    </row>
    <row r="70" spans="14:73" s="5" customFormat="1" ht="9" customHeight="1">
      <c r="N70" s="20"/>
      <c r="O70" s="20"/>
      <c r="P70" s="40"/>
      <c r="Q70" s="20"/>
      <c r="AD70" s="20"/>
      <c r="AF70" s="41"/>
      <c r="AG70" s="40"/>
      <c r="BB70" s="40"/>
      <c r="BC70" s="40"/>
      <c r="BE70" s="40"/>
      <c r="BR70" s="20"/>
      <c r="BT70" s="40"/>
      <c r="BU70" s="40"/>
    </row>
    <row r="71" spans="14:73" s="5" customFormat="1" ht="9" customHeight="1">
      <c r="N71" s="20"/>
      <c r="O71" s="20"/>
      <c r="P71" s="40"/>
      <c r="Q71" s="20"/>
      <c r="AD71" s="20"/>
      <c r="AF71" s="41"/>
      <c r="AG71" s="40"/>
      <c r="BB71" s="40"/>
      <c r="BC71" s="40"/>
      <c r="BE71" s="40"/>
      <c r="BR71" s="20"/>
      <c r="BT71" s="40"/>
      <c r="BU71" s="40"/>
    </row>
    <row r="72" spans="14:73" s="5" customFormat="1" ht="9" customHeight="1">
      <c r="N72" s="20"/>
      <c r="O72" s="20"/>
      <c r="P72" s="40"/>
      <c r="Q72" s="20"/>
      <c r="AD72" s="20"/>
      <c r="AF72" s="41"/>
      <c r="AG72" s="40"/>
      <c r="BB72" s="40"/>
      <c r="BC72" s="40"/>
      <c r="BE72" s="40"/>
      <c r="BR72" s="20"/>
      <c r="BT72" s="40"/>
      <c r="BU72" s="40"/>
    </row>
    <row r="73" spans="14:73" s="5" customFormat="1" ht="9" customHeight="1">
      <c r="N73" s="20"/>
      <c r="O73" s="20"/>
      <c r="P73" s="40"/>
      <c r="Q73" s="20"/>
      <c r="AD73" s="20"/>
      <c r="AF73" s="41"/>
      <c r="AG73" s="40"/>
      <c r="BB73" s="40"/>
      <c r="BC73" s="40"/>
      <c r="BE73" s="40"/>
      <c r="BR73" s="20"/>
      <c r="BT73" s="40"/>
      <c r="BU73" s="40"/>
    </row>
    <row r="74" spans="14:73" s="5" customFormat="1" ht="9" customHeight="1">
      <c r="N74" s="20"/>
      <c r="O74" s="20"/>
      <c r="P74" s="40"/>
      <c r="Q74" s="20"/>
      <c r="AD74" s="20"/>
      <c r="AF74" s="41"/>
      <c r="AG74" s="40"/>
      <c r="BB74" s="40"/>
      <c r="BC74" s="40"/>
      <c r="BE74" s="40"/>
      <c r="BR74" s="20"/>
      <c r="BT74" s="40"/>
      <c r="BU74" s="40"/>
    </row>
    <row r="75" spans="14:73" s="5" customFormat="1" ht="9" customHeight="1">
      <c r="N75" s="20"/>
      <c r="O75" s="20"/>
      <c r="P75" s="40"/>
      <c r="Q75" s="20"/>
      <c r="AD75" s="20"/>
      <c r="AF75" s="41"/>
      <c r="AG75" s="40"/>
      <c r="BB75" s="40"/>
      <c r="BC75" s="40"/>
      <c r="BE75" s="40"/>
      <c r="BR75" s="20"/>
      <c r="BT75" s="40"/>
      <c r="BU75" s="40"/>
    </row>
    <row r="76" spans="14:73" s="5" customFormat="1" ht="9" customHeight="1">
      <c r="N76" s="20"/>
      <c r="O76" s="20"/>
      <c r="P76" s="40"/>
      <c r="Q76" s="20"/>
      <c r="AD76" s="20"/>
      <c r="AF76" s="41"/>
      <c r="AG76" s="40"/>
      <c r="BB76" s="40"/>
      <c r="BC76" s="40"/>
      <c r="BE76" s="40"/>
      <c r="BR76" s="20"/>
      <c r="BT76" s="40"/>
      <c r="BU76" s="40"/>
    </row>
    <row r="77" spans="14:73" s="5" customFormat="1" ht="9" customHeight="1">
      <c r="N77" s="20"/>
      <c r="O77" s="20"/>
      <c r="P77" s="40"/>
      <c r="Q77" s="20"/>
      <c r="AD77" s="20"/>
      <c r="AF77" s="41"/>
      <c r="AG77" s="40"/>
      <c r="BB77" s="40"/>
      <c r="BC77" s="40"/>
      <c r="BE77" s="40"/>
      <c r="BR77" s="20"/>
      <c r="BT77" s="40"/>
      <c r="BU77" s="40"/>
    </row>
    <row r="78" spans="14:73" s="5" customFormat="1" ht="9" customHeight="1">
      <c r="N78" s="20"/>
      <c r="O78" s="20"/>
      <c r="P78" s="40"/>
      <c r="Q78" s="20"/>
      <c r="AD78" s="20"/>
      <c r="AF78" s="41"/>
      <c r="AG78" s="40"/>
      <c r="BB78" s="40"/>
      <c r="BC78" s="40"/>
      <c r="BE78" s="40"/>
      <c r="BR78" s="20"/>
      <c r="BT78" s="40"/>
      <c r="BU78" s="40"/>
    </row>
    <row r="79" spans="14:73" s="5" customFormat="1" ht="9" customHeight="1">
      <c r="N79" s="20"/>
      <c r="O79" s="20"/>
      <c r="P79" s="40"/>
      <c r="Q79" s="20"/>
      <c r="AD79" s="20"/>
      <c r="AF79" s="41"/>
      <c r="AG79" s="40"/>
      <c r="BB79" s="40"/>
      <c r="BC79" s="40"/>
      <c r="BE79" s="40"/>
      <c r="BR79" s="20"/>
      <c r="BT79" s="40"/>
      <c r="BU79" s="40"/>
    </row>
    <row r="80" spans="14:73" s="5" customFormat="1" ht="9" customHeight="1">
      <c r="N80" s="20"/>
      <c r="O80" s="20"/>
      <c r="P80" s="40"/>
      <c r="Q80" s="20"/>
      <c r="AD80" s="20"/>
      <c r="AF80" s="41"/>
      <c r="AG80" s="40"/>
      <c r="BB80" s="40"/>
      <c r="BC80" s="40"/>
      <c r="BE80" s="40"/>
      <c r="BR80" s="20"/>
      <c r="BT80" s="40"/>
      <c r="BU80" s="40"/>
    </row>
    <row r="81" spans="14:73" s="5" customFormat="1" ht="9" customHeight="1">
      <c r="N81" s="20"/>
      <c r="O81" s="20"/>
      <c r="P81" s="40"/>
      <c r="Q81" s="20"/>
      <c r="AD81" s="20"/>
      <c r="AF81" s="41"/>
      <c r="AG81" s="40"/>
      <c r="BB81" s="40"/>
      <c r="BC81" s="40"/>
      <c r="BE81" s="40"/>
      <c r="BR81" s="20"/>
      <c r="BT81" s="40"/>
      <c r="BU81" s="40"/>
    </row>
    <row r="82" spans="14:73" s="5" customFormat="1" ht="9" customHeight="1">
      <c r="N82" s="20"/>
      <c r="O82" s="20"/>
      <c r="P82" s="40"/>
      <c r="Q82" s="20"/>
      <c r="AD82" s="20"/>
      <c r="AF82" s="41"/>
      <c r="AG82" s="40"/>
      <c r="BB82" s="40"/>
      <c r="BC82" s="40"/>
      <c r="BE82" s="40"/>
      <c r="BR82" s="20"/>
      <c r="BT82" s="40"/>
      <c r="BU82" s="40"/>
    </row>
    <row r="83" spans="14:73" s="5" customFormat="1" ht="9" customHeight="1">
      <c r="N83" s="20"/>
      <c r="O83" s="20"/>
      <c r="P83" s="40"/>
      <c r="Q83" s="20"/>
      <c r="AD83" s="20"/>
      <c r="AF83" s="41"/>
      <c r="AG83" s="40"/>
      <c r="BB83" s="40"/>
      <c r="BC83" s="40"/>
      <c r="BE83" s="40"/>
      <c r="BR83" s="20"/>
      <c r="BT83" s="40"/>
      <c r="BU83" s="40"/>
    </row>
    <row r="84" spans="14:73" s="5" customFormat="1" ht="9" customHeight="1">
      <c r="N84" s="20"/>
      <c r="O84" s="20"/>
      <c r="P84" s="40"/>
      <c r="Q84" s="20"/>
      <c r="AD84" s="20"/>
      <c r="AF84" s="41"/>
      <c r="AG84" s="40"/>
      <c r="BB84" s="40"/>
      <c r="BC84" s="40"/>
      <c r="BE84" s="40"/>
      <c r="BR84" s="20"/>
      <c r="BT84" s="40"/>
      <c r="BU84" s="40"/>
    </row>
    <row r="85" spans="14:73" s="5" customFormat="1" ht="9" customHeight="1">
      <c r="N85" s="20"/>
      <c r="O85" s="20"/>
      <c r="P85" s="40"/>
      <c r="Q85" s="20"/>
      <c r="AD85" s="20"/>
      <c r="AF85" s="41"/>
      <c r="AG85" s="40"/>
      <c r="BB85" s="40"/>
      <c r="BC85" s="40"/>
      <c r="BE85" s="40"/>
      <c r="BR85" s="20"/>
      <c r="BT85" s="40"/>
      <c r="BU85" s="40"/>
    </row>
    <row r="86" spans="14:73" s="5" customFormat="1" ht="9" customHeight="1">
      <c r="N86" s="20"/>
      <c r="O86" s="20"/>
      <c r="P86" s="40"/>
      <c r="Q86" s="20"/>
      <c r="AD86" s="20"/>
      <c r="AF86" s="41"/>
      <c r="AG86" s="40"/>
      <c r="BB86" s="40"/>
      <c r="BC86" s="40"/>
      <c r="BE86" s="40"/>
      <c r="BR86" s="20"/>
      <c r="BT86" s="40"/>
      <c r="BU86" s="40"/>
    </row>
    <row r="87" spans="14:73" s="5" customFormat="1" ht="9" customHeight="1">
      <c r="N87" s="20"/>
      <c r="O87" s="20"/>
      <c r="P87" s="40"/>
      <c r="Q87" s="20"/>
      <c r="AD87" s="20"/>
      <c r="AF87" s="41"/>
      <c r="AG87" s="40"/>
      <c r="BB87" s="40"/>
      <c r="BC87" s="40"/>
      <c r="BE87" s="40"/>
      <c r="BR87" s="20"/>
      <c r="BT87" s="40"/>
      <c r="BU87" s="40"/>
    </row>
    <row r="88" spans="14:73" s="5" customFormat="1" ht="9" customHeight="1">
      <c r="N88" s="20"/>
      <c r="O88" s="20"/>
      <c r="P88" s="40"/>
      <c r="Q88" s="20"/>
      <c r="AD88" s="20"/>
      <c r="AF88" s="41"/>
      <c r="AG88" s="40"/>
      <c r="BB88" s="40"/>
      <c r="BC88" s="40"/>
      <c r="BE88" s="40"/>
      <c r="BR88" s="20"/>
      <c r="BT88" s="40"/>
      <c r="BU88" s="40"/>
    </row>
    <row r="89" spans="14:73" s="5" customFormat="1" ht="9" customHeight="1">
      <c r="N89" s="20"/>
      <c r="O89" s="20"/>
      <c r="P89" s="40"/>
      <c r="Q89" s="20"/>
      <c r="AD89" s="20"/>
      <c r="AF89" s="41"/>
      <c r="AG89" s="40"/>
      <c r="BB89" s="40"/>
      <c r="BC89" s="40"/>
      <c r="BE89" s="40"/>
      <c r="BR89" s="20"/>
      <c r="BT89" s="40"/>
      <c r="BU89" s="40"/>
    </row>
    <row r="90" spans="14:73" s="5" customFormat="1" ht="9" customHeight="1">
      <c r="N90" s="20"/>
      <c r="O90" s="20"/>
      <c r="P90" s="40"/>
      <c r="Q90" s="20"/>
      <c r="AD90" s="20"/>
      <c r="AF90" s="41"/>
      <c r="AG90" s="40"/>
      <c r="BB90" s="40"/>
      <c r="BC90" s="40"/>
      <c r="BE90" s="40"/>
      <c r="BR90" s="20"/>
      <c r="BT90" s="40"/>
      <c r="BU90" s="40"/>
    </row>
    <row r="91" spans="14:73" s="5" customFormat="1" ht="9" customHeight="1">
      <c r="N91" s="20"/>
      <c r="O91" s="20"/>
      <c r="P91" s="40"/>
      <c r="Q91" s="20"/>
      <c r="AD91" s="20"/>
      <c r="AF91" s="41"/>
      <c r="AG91" s="40"/>
      <c r="BB91" s="40"/>
      <c r="BC91" s="40"/>
      <c r="BE91" s="40"/>
      <c r="BR91" s="20"/>
      <c r="BT91" s="40"/>
      <c r="BU91" s="40"/>
    </row>
    <row r="92" spans="14:73" s="5" customFormat="1" ht="9" customHeight="1">
      <c r="N92" s="20"/>
      <c r="O92" s="20"/>
      <c r="P92" s="40"/>
      <c r="Q92" s="20"/>
      <c r="AD92" s="20"/>
      <c r="AF92" s="41"/>
      <c r="AG92" s="40"/>
      <c r="BB92" s="40"/>
      <c r="BC92" s="40"/>
      <c r="BE92" s="40"/>
      <c r="BR92" s="20"/>
      <c r="BT92" s="40"/>
      <c r="BU92" s="40"/>
    </row>
    <row r="93" spans="14:73" s="5" customFormat="1" ht="9" customHeight="1">
      <c r="N93" s="20"/>
      <c r="O93" s="20"/>
      <c r="P93" s="40"/>
      <c r="Q93" s="20"/>
      <c r="AD93" s="20"/>
      <c r="AF93" s="41"/>
      <c r="AG93" s="40"/>
      <c r="BB93" s="40"/>
      <c r="BC93" s="40"/>
      <c r="BE93" s="40"/>
      <c r="BR93" s="20"/>
      <c r="BT93" s="40"/>
      <c r="BU93" s="40"/>
    </row>
    <row r="94" spans="14:73" s="5" customFormat="1" ht="9" customHeight="1">
      <c r="N94" s="20"/>
      <c r="O94" s="20"/>
      <c r="P94" s="40"/>
      <c r="Q94" s="20"/>
      <c r="AD94" s="20"/>
      <c r="AF94" s="41"/>
      <c r="AG94" s="40"/>
      <c r="BB94" s="40"/>
      <c r="BC94" s="40"/>
      <c r="BE94" s="40"/>
      <c r="BR94" s="20"/>
      <c r="BT94" s="40"/>
      <c r="BU94" s="40"/>
    </row>
    <row r="95" spans="14:73" s="5" customFormat="1" ht="9" customHeight="1">
      <c r="N95" s="20"/>
      <c r="O95" s="20"/>
      <c r="P95" s="40"/>
      <c r="Q95" s="20"/>
      <c r="AD95" s="20"/>
      <c r="AF95" s="41"/>
      <c r="AG95" s="40"/>
      <c r="BB95" s="40"/>
      <c r="BC95" s="40"/>
      <c r="BE95" s="40"/>
      <c r="BR95" s="20"/>
      <c r="BT95" s="40"/>
      <c r="BU95" s="40"/>
    </row>
    <row r="96" spans="14:73" s="5" customFormat="1" ht="9" customHeight="1">
      <c r="N96" s="20"/>
      <c r="O96" s="20"/>
      <c r="P96" s="40"/>
      <c r="Q96" s="20"/>
      <c r="AD96" s="20"/>
      <c r="AF96" s="41"/>
      <c r="AG96" s="40"/>
      <c r="BB96" s="40"/>
      <c r="BC96" s="40"/>
      <c r="BE96" s="40"/>
      <c r="BR96" s="20"/>
      <c r="BT96" s="40"/>
      <c r="BU96" s="40"/>
    </row>
    <row r="97" spans="14:73" s="5" customFormat="1" ht="9" customHeight="1">
      <c r="N97" s="20"/>
      <c r="O97" s="20"/>
      <c r="P97" s="40"/>
      <c r="Q97" s="20"/>
      <c r="AD97" s="20"/>
      <c r="AF97" s="41"/>
      <c r="AG97" s="40"/>
      <c r="BB97" s="40"/>
      <c r="BC97" s="40"/>
      <c r="BE97" s="40"/>
      <c r="BR97" s="20"/>
      <c r="BT97" s="40"/>
      <c r="BU97" s="40"/>
    </row>
    <row r="98" spans="14:73" s="5" customFormat="1" ht="9" customHeight="1">
      <c r="N98" s="20"/>
      <c r="O98" s="20"/>
      <c r="P98" s="40"/>
      <c r="Q98" s="20"/>
      <c r="AD98" s="20"/>
      <c r="AF98" s="41"/>
      <c r="AG98" s="40"/>
      <c r="BB98" s="40"/>
      <c r="BC98" s="40"/>
      <c r="BE98" s="40"/>
      <c r="BR98" s="20"/>
      <c r="BT98" s="40"/>
      <c r="BU98" s="40"/>
    </row>
    <row r="99" spans="14:73" s="5" customFormat="1" ht="9" customHeight="1">
      <c r="N99" s="20"/>
      <c r="O99" s="20"/>
      <c r="P99" s="40"/>
      <c r="Q99" s="20"/>
      <c r="AD99" s="20"/>
      <c r="AF99" s="41"/>
      <c r="AG99" s="40"/>
      <c r="BB99" s="40"/>
      <c r="BC99" s="40"/>
      <c r="BE99" s="40"/>
      <c r="BR99" s="20"/>
      <c r="BT99" s="40"/>
      <c r="BU99" s="40"/>
    </row>
    <row r="100" spans="14:73" s="5" customFormat="1" ht="9" customHeight="1">
      <c r="N100" s="20"/>
      <c r="O100" s="20"/>
      <c r="P100" s="40"/>
      <c r="Q100" s="20"/>
      <c r="AD100" s="20"/>
      <c r="AF100" s="41"/>
      <c r="AG100" s="40"/>
      <c r="BB100" s="40"/>
      <c r="BC100" s="40"/>
      <c r="BE100" s="40"/>
      <c r="BR100" s="20"/>
      <c r="BT100" s="40"/>
      <c r="BU100" s="40"/>
    </row>
    <row r="101" spans="14:73" s="5" customFormat="1" ht="9" customHeight="1">
      <c r="N101" s="20"/>
      <c r="O101" s="20"/>
      <c r="P101" s="40"/>
      <c r="Q101" s="20"/>
      <c r="AD101" s="20"/>
      <c r="AF101" s="41"/>
      <c r="AG101" s="40"/>
      <c r="BB101" s="40"/>
      <c r="BC101" s="40"/>
      <c r="BE101" s="40"/>
      <c r="BR101" s="20"/>
      <c r="BT101" s="40"/>
      <c r="BU101" s="40"/>
    </row>
    <row r="102" spans="14:73" s="5" customFormat="1" ht="9" customHeight="1">
      <c r="N102" s="20"/>
      <c r="O102" s="20"/>
      <c r="P102" s="40"/>
      <c r="Q102" s="20"/>
      <c r="AD102" s="20"/>
      <c r="AF102" s="41"/>
      <c r="AG102" s="40"/>
      <c r="BB102" s="40"/>
      <c r="BC102" s="40"/>
      <c r="BE102" s="40"/>
      <c r="BR102" s="20"/>
      <c r="BT102" s="40"/>
      <c r="BU102" s="40"/>
    </row>
    <row r="103" spans="14:73" s="5" customFormat="1" ht="9" customHeight="1">
      <c r="N103" s="20"/>
      <c r="O103" s="20"/>
      <c r="P103" s="40"/>
      <c r="Q103" s="20"/>
      <c r="AD103" s="20"/>
      <c r="AF103" s="41"/>
      <c r="AG103" s="40"/>
      <c r="BB103" s="40"/>
      <c r="BC103" s="40"/>
      <c r="BE103" s="40"/>
      <c r="BR103" s="20"/>
      <c r="BT103" s="40"/>
      <c r="BU103" s="40"/>
    </row>
    <row r="104" spans="14:73" s="5" customFormat="1" ht="9" customHeight="1">
      <c r="N104" s="20"/>
      <c r="O104" s="20"/>
      <c r="P104" s="40"/>
      <c r="Q104" s="20"/>
      <c r="AD104" s="20"/>
      <c r="AF104" s="41"/>
      <c r="AG104" s="40"/>
      <c r="BB104" s="40"/>
      <c r="BC104" s="40"/>
      <c r="BE104" s="40"/>
      <c r="BR104" s="20"/>
      <c r="BT104" s="40"/>
      <c r="BU104" s="40"/>
    </row>
    <row r="105" spans="14:73" s="5" customFormat="1" ht="9" customHeight="1">
      <c r="N105" s="20"/>
      <c r="O105" s="20"/>
      <c r="P105" s="40"/>
      <c r="Q105" s="20"/>
      <c r="AD105" s="20"/>
      <c r="AF105" s="41"/>
      <c r="AG105" s="40"/>
      <c r="BB105" s="40"/>
      <c r="BC105" s="40"/>
      <c r="BE105" s="40"/>
      <c r="BR105" s="20"/>
      <c r="BT105" s="40"/>
      <c r="BU105" s="40"/>
    </row>
    <row r="106" spans="14:73" s="5" customFormat="1" ht="9" customHeight="1">
      <c r="N106" s="20"/>
      <c r="O106" s="20"/>
      <c r="P106" s="40"/>
      <c r="Q106" s="20"/>
      <c r="AD106" s="20"/>
      <c r="AF106" s="41"/>
      <c r="AG106" s="40"/>
      <c r="BB106" s="40"/>
      <c r="BC106" s="40"/>
      <c r="BE106" s="40"/>
      <c r="BR106" s="20"/>
      <c r="BT106" s="40"/>
      <c r="BU106" s="40"/>
    </row>
    <row r="107" spans="14:73" s="5" customFormat="1" ht="9" customHeight="1">
      <c r="N107" s="20"/>
      <c r="O107" s="20"/>
      <c r="P107" s="40"/>
      <c r="Q107" s="20"/>
      <c r="AD107" s="20"/>
      <c r="AF107" s="41"/>
      <c r="AG107" s="40"/>
      <c r="BB107" s="40"/>
      <c r="BC107" s="40"/>
      <c r="BE107" s="40"/>
      <c r="BR107" s="20"/>
      <c r="BT107" s="40"/>
      <c r="BU107" s="40"/>
    </row>
    <row r="108" spans="14:73" s="5" customFormat="1" ht="9" customHeight="1">
      <c r="N108" s="20"/>
      <c r="O108" s="20"/>
      <c r="P108" s="40"/>
      <c r="Q108" s="20"/>
      <c r="AD108" s="20"/>
      <c r="AF108" s="41"/>
      <c r="AG108" s="40"/>
      <c r="BB108" s="40"/>
      <c r="BC108" s="40"/>
      <c r="BE108" s="40"/>
      <c r="BR108" s="20"/>
      <c r="BT108" s="40"/>
      <c r="BU108" s="40"/>
    </row>
    <row r="109" spans="14:73" s="5" customFormat="1" ht="9" customHeight="1">
      <c r="N109" s="20"/>
      <c r="O109" s="20"/>
      <c r="P109" s="40"/>
      <c r="Q109" s="20"/>
      <c r="AD109" s="20"/>
      <c r="AF109" s="41"/>
      <c r="AG109" s="40"/>
      <c r="BB109" s="40"/>
      <c r="BC109" s="40"/>
      <c r="BE109" s="40"/>
      <c r="BR109" s="20"/>
      <c r="BT109" s="40"/>
      <c r="BU109" s="40"/>
    </row>
    <row r="110" spans="14:73" s="5" customFormat="1" ht="9" customHeight="1">
      <c r="N110" s="20"/>
      <c r="O110" s="20"/>
      <c r="P110" s="40"/>
      <c r="Q110" s="20"/>
      <c r="AD110" s="20"/>
      <c r="AF110" s="41"/>
      <c r="AG110" s="40"/>
      <c r="BB110" s="40"/>
      <c r="BC110" s="40"/>
      <c r="BE110" s="40"/>
      <c r="BR110" s="20"/>
      <c r="BT110" s="40"/>
      <c r="BU110" s="40"/>
    </row>
    <row r="111" spans="14:73" s="5" customFormat="1" ht="9" customHeight="1">
      <c r="N111" s="20"/>
      <c r="O111" s="20"/>
      <c r="P111" s="40"/>
      <c r="Q111" s="20"/>
      <c r="AD111" s="20"/>
      <c r="AF111" s="41"/>
      <c r="AG111" s="40"/>
      <c r="BB111" s="40"/>
      <c r="BC111" s="40"/>
      <c r="BE111" s="40"/>
      <c r="BR111" s="20"/>
      <c r="BT111" s="40"/>
      <c r="BU111" s="40"/>
    </row>
    <row r="112" spans="14:73" s="5" customFormat="1" ht="9" customHeight="1">
      <c r="N112" s="20"/>
      <c r="O112" s="20"/>
      <c r="P112" s="40"/>
      <c r="Q112" s="20"/>
      <c r="AD112" s="20"/>
      <c r="AF112" s="41"/>
      <c r="AG112" s="40"/>
      <c r="BB112" s="40"/>
      <c r="BC112" s="40"/>
      <c r="BE112" s="40"/>
      <c r="BR112" s="20"/>
      <c r="BT112" s="40"/>
      <c r="BU112" s="40"/>
    </row>
    <row r="113" spans="14:73" s="5" customFormat="1" ht="9" customHeight="1">
      <c r="N113" s="20"/>
      <c r="O113" s="20"/>
      <c r="P113" s="40"/>
      <c r="Q113" s="20"/>
      <c r="AD113" s="20"/>
      <c r="AF113" s="41"/>
      <c r="AG113" s="40"/>
      <c r="BB113" s="40"/>
      <c r="BC113" s="40"/>
      <c r="BE113" s="40"/>
      <c r="BR113" s="20"/>
      <c r="BT113" s="40"/>
      <c r="BU113" s="40"/>
    </row>
    <row r="114" spans="14:73" s="5" customFormat="1" ht="9" customHeight="1">
      <c r="N114" s="20"/>
      <c r="O114" s="20"/>
      <c r="P114" s="40"/>
      <c r="Q114" s="20"/>
      <c r="AD114" s="20"/>
      <c r="AF114" s="41"/>
      <c r="AG114" s="40"/>
      <c r="BB114" s="40"/>
      <c r="BC114" s="40"/>
      <c r="BE114" s="40"/>
      <c r="BR114" s="20"/>
      <c r="BT114" s="40"/>
      <c r="BU114" s="40"/>
    </row>
    <row r="115" spans="14:73" s="5" customFormat="1" ht="9" customHeight="1">
      <c r="N115" s="20"/>
      <c r="O115" s="20"/>
      <c r="P115" s="40"/>
      <c r="Q115" s="20"/>
      <c r="AD115" s="20"/>
      <c r="AF115" s="41"/>
      <c r="AG115" s="40"/>
      <c r="BB115" s="40"/>
      <c r="BC115" s="40"/>
      <c r="BE115" s="40"/>
      <c r="BR115" s="20"/>
      <c r="BT115" s="40"/>
      <c r="BU115" s="40"/>
    </row>
    <row r="116" spans="14:73" s="5" customFormat="1" ht="9" customHeight="1">
      <c r="N116" s="20"/>
      <c r="O116" s="20"/>
      <c r="P116" s="40"/>
      <c r="Q116" s="20"/>
      <c r="AD116" s="20"/>
      <c r="AF116" s="41"/>
      <c r="AG116" s="40"/>
      <c r="BB116" s="40"/>
      <c r="BC116" s="40"/>
      <c r="BE116" s="40"/>
      <c r="BR116" s="20"/>
      <c r="BT116" s="40"/>
      <c r="BU116" s="40"/>
    </row>
    <row r="117" spans="14:73" s="5" customFormat="1" ht="9" customHeight="1">
      <c r="N117" s="20"/>
      <c r="O117" s="20"/>
      <c r="P117" s="40"/>
      <c r="Q117" s="20"/>
      <c r="AD117" s="20"/>
      <c r="AF117" s="41"/>
      <c r="AG117" s="40"/>
      <c r="BB117" s="40"/>
      <c r="BC117" s="40"/>
      <c r="BE117" s="40"/>
      <c r="BR117" s="20"/>
      <c r="BT117" s="40"/>
      <c r="BU117" s="40"/>
    </row>
    <row r="118" spans="14:73" s="5" customFormat="1" ht="9" customHeight="1">
      <c r="N118" s="20"/>
      <c r="O118" s="20"/>
      <c r="P118" s="40"/>
      <c r="Q118" s="20"/>
      <c r="AD118" s="20"/>
      <c r="AF118" s="41"/>
      <c r="AG118" s="40"/>
      <c r="BB118" s="40"/>
      <c r="BC118" s="40"/>
      <c r="BE118" s="40"/>
      <c r="BR118" s="20"/>
      <c r="BT118" s="40"/>
      <c r="BU118" s="40"/>
    </row>
    <row r="119" spans="14:73" s="5" customFormat="1" ht="9" customHeight="1">
      <c r="N119" s="20"/>
      <c r="O119" s="20"/>
      <c r="P119" s="40"/>
      <c r="Q119" s="20"/>
      <c r="AD119" s="20"/>
      <c r="AF119" s="41"/>
      <c r="AG119" s="40"/>
      <c r="BB119" s="40"/>
      <c r="BC119" s="40"/>
      <c r="BE119" s="40"/>
      <c r="BR119" s="20"/>
      <c r="BT119" s="40"/>
      <c r="BU119" s="40"/>
    </row>
    <row r="120" spans="14:73" s="5" customFormat="1" ht="9" customHeight="1">
      <c r="N120" s="20"/>
      <c r="O120" s="20"/>
      <c r="P120" s="40"/>
      <c r="Q120" s="20"/>
      <c r="AD120" s="20"/>
      <c r="AF120" s="41"/>
      <c r="AG120" s="40"/>
      <c r="BB120" s="40"/>
      <c r="BC120" s="40"/>
      <c r="BE120" s="40"/>
      <c r="BR120" s="20"/>
      <c r="BT120" s="40"/>
      <c r="BU120" s="40"/>
    </row>
    <row r="121" spans="14:73" s="5" customFormat="1" ht="9" customHeight="1">
      <c r="N121" s="20"/>
      <c r="O121" s="20"/>
      <c r="P121" s="40"/>
      <c r="Q121" s="20"/>
      <c r="AD121" s="20"/>
      <c r="AF121" s="41"/>
      <c r="AG121" s="40"/>
      <c r="BB121" s="40"/>
      <c r="BC121" s="40"/>
      <c r="BE121" s="40"/>
      <c r="BR121" s="20"/>
      <c r="BT121" s="40"/>
      <c r="BU121" s="40"/>
    </row>
    <row r="122" spans="14:73" s="5" customFormat="1" ht="9" customHeight="1">
      <c r="N122" s="20"/>
      <c r="O122" s="20"/>
      <c r="P122" s="40"/>
      <c r="Q122" s="20"/>
      <c r="AD122" s="20"/>
      <c r="AF122" s="41"/>
      <c r="AG122" s="40"/>
      <c r="BB122" s="40"/>
      <c r="BC122" s="40"/>
      <c r="BE122" s="40"/>
      <c r="BR122" s="20"/>
      <c r="BT122" s="40"/>
      <c r="BU122" s="40"/>
    </row>
    <row r="123" spans="14:73" s="5" customFormat="1" ht="9" customHeight="1">
      <c r="N123" s="20"/>
      <c r="O123" s="20"/>
      <c r="P123" s="40"/>
      <c r="Q123" s="20"/>
      <c r="AD123" s="20"/>
      <c r="AF123" s="41"/>
      <c r="AG123" s="40"/>
      <c r="BB123" s="40"/>
      <c r="BC123" s="40"/>
      <c r="BE123" s="40"/>
      <c r="BR123" s="20"/>
      <c r="BT123" s="40"/>
      <c r="BU123" s="40"/>
    </row>
    <row r="124" spans="14:73" s="5" customFormat="1" ht="9" customHeight="1">
      <c r="N124" s="20"/>
      <c r="O124" s="20"/>
      <c r="P124" s="40"/>
      <c r="Q124" s="20"/>
      <c r="AD124" s="20"/>
      <c r="AF124" s="41"/>
      <c r="AG124" s="40"/>
      <c r="BB124" s="40"/>
      <c r="BC124" s="40"/>
      <c r="BE124" s="40"/>
      <c r="BR124" s="20"/>
      <c r="BT124" s="40"/>
      <c r="BU124" s="40"/>
    </row>
    <row r="125" spans="14:73" s="5" customFormat="1" ht="9" customHeight="1">
      <c r="N125" s="20"/>
      <c r="O125" s="20"/>
      <c r="P125" s="40"/>
      <c r="Q125" s="20"/>
      <c r="AD125" s="20"/>
      <c r="AF125" s="41"/>
      <c r="AG125" s="40"/>
      <c r="BB125" s="40"/>
      <c r="BC125" s="40"/>
      <c r="BE125" s="40"/>
      <c r="BR125" s="20"/>
      <c r="BT125" s="40"/>
      <c r="BU125" s="40"/>
    </row>
    <row r="126" spans="14:73" s="5" customFormat="1" ht="9" customHeight="1">
      <c r="N126" s="20"/>
      <c r="O126" s="20"/>
      <c r="P126" s="40"/>
      <c r="Q126" s="20"/>
      <c r="AD126" s="20"/>
      <c r="AF126" s="41"/>
      <c r="AG126" s="40"/>
      <c r="BB126" s="40"/>
      <c r="BC126" s="40"/>
      <c r="BE126" s="40"/>
      <c r="BR126" s="20"/>
      <c r="BT126" s="40"/>
      <c r="BU126" s="40"/>
    </row>
    <row r="127" spans="14:73" s="5" customFormat="1" ht="9" customHeight="1">
      <c r="N127" s="20"/>
      <c r="O127" s="20"/>
      <c r="P127" s="40"/>
      <c r="Q127" s="20"/>
      <c r="AD127" s="20"/>
      <c r="AF127" s="41"/>
      <c r="AG127" s="40"/>
      <c r="BB127" s="40"/>
      <c r="BC127" s="40"/>
      <c r="BE127" s="40"/>
      <c r="BR127" s="20"/>
      <c r="BT127" s="40"/>
      <c r="BU127" s="40"/>
    </row>
    <row r="128" spans="14:73" s="5" customFormat="1" ht="9" customHeight="1">
      <c r="N128" s="20"/>
      <c r="O128" s="20"/>
      <c r="P128" s="40"/>
      <c r="Q128" s="20"/>
      <c r="AD128" s="20"/>
      <c r="AF128" s="41"/>
      <c r="AG128" s="40"/>
      <c r="BB128" s="40"/>
      <c r="BC128" s="40"/>
      <c r="BE128" s="40"/>
      <c r="BR128" s="20"/>
      <c r="BT128" s="40"/>
      <c r="BU128" s="40"/>
    </row>
    <row r="129" spans="14:73" s="5" customFormat="1" ht="9" customHeight="1">
      <c r="N129" s="20"/>
      <c r="O129" s="20"/>
      <c r="P129" s="40"/>
      <c r="Q129" s="20"/>
      <c r="AD129" s="20"/>
      <c r="AF129" s="41"/>
      <c r="AG129" s="40"/>
      <c r="BB129" s="40"/>
      <c r="BC129" s="40"/>
      <c r="BE129" s="40"/>
      <c r="BR129" s="20"/>
      <c r="BT129" s="40"/>
      <c r="BU129" s="40"/>
    </row>
    <row r="130" spans="14:73" s="5" customFormat="1" ht="9" customHeight="1">
      <c r="N130" s="20"/>
      <c r="O130" s="20"/>
      <c r="P130" s="40"/>
      <c r="Q130" s="20"/>
      <c r="AD130" s="20"/>
      <c r="AF130" s="41"/>
      <c r="AG130" s="40"/>
      <c r="BB130" s="40"/>
      <c r="BC130" s="40"/>
      <c r="BE130" s="40"/>
      <c r="BR130" s="20"/>
      <c r="BT130" s="40"/>
      <c r="BU130" s="40"/>
    </row>
    <row r="131" spans="14:73" s="5" customFormat="1" ht="9" customHeight="1">
      <c r="N131" s="20"/>
      <c r="O131" s="20"/>
      <c r="P131" s="40"/>
      <c r="Q131" s="20"/>
      <c r="AD131" s="20"/>
      <c r="AF131" s="41"/>
      <c r="AG131" s="40"/>
      <c r="BB131" s="40"/>
      <c r="BC131" s="40"/>
      <c r="BE131" s="40"/>
      <c r="BR131" s="20"/>
      <c r="BT131" s="40"/>
      <c r="BU131" s="40"/>
    </row>
    <row r="132" spans="14:73" s="5" customFormat="1" ht="9" customHeight="1">
      <c r="N132" s="20"/>
      <c r="O132" s="20"/>
      <c r="P132" s="40"/>
      <c r="Q132" s="20"/>
      <c r="AD132" s="20"/>
      <c r="AF132" s="41"/>
      <c r="AG132" s="40"/>
      <c r="BB132" s="40"/>
      <c r="BC132" s="40"/>
      <c r="BE132" s="40"/>
      <c r="BR132" s="20"/>
      <c r="BT132" s="40"/>
      <c r="BU132" s="40"/>
    </row>
    <row r="133" spans="14:73" s="5" customFormat="1" ht="9" customHeight="1">
      <c r="N133" s="20"/>
      <c r="O133" s="20"/>
      <c r="P133" s="40"/>
      <c r="Q133" s="20"/>
      <c r="AD133" s="20"/>
      <c r="AF133" s="41"/>
      <c r="AG133" s="40"/>
      <c r="BB133" s="40"/>
      <c r="BC133" s="40"/>
      <c r="BE133" s="40"/>
      <c r="BR133" s="20"/>
      <c r="BT133" s="40"/>
      <c r="BU133" s="40"/>
    </row>
    <row r="134" spans="14:73" s="5" customFormat="1" ht="9" customHeight="1">
      <c r="N134" s="20"/>
      <c r="O134" s="20"/>
      <c r="P134" s="40"/>
      <c r="Q134" s="20"/>
      <c r="AD134" s="20"/>
      <c r="AF134" s="41"/>
      <c r="AG134" s="40"/>
      <c r="BB134" s="40"/>
      <c r="BC134" s="40"/>
      <c r="BE134" s="40"/>
      <c r="BR134" s="20"/>
      <c r="BT134" s="40"/>
      <c r="BU134" s="40"/>
    </row>
    <row r="135" spans="14:73" s="5" customFormat="1" ht="9" customHeight="1">
      <c r="N135" s="20"/>
      <c r="O135" s="20"/>
      <c r="P135" s="40"/>
      <c r="Q135" s="20"/>
      <c r="AD135" s="20"/>
      <c r="AF135" s="41"/>
      <c r="AG135" s="40"/>
      <c r="BB135" s="40"/>
      <c r="BC135" s="40"/>
      <c r="BE135" s="40"/>
      <c r="BR135" s="20"/>
      <c r="BT135" s="40"/>
      <c r="BU135" s="40"/>
    </row>
    <row r="136" spans="14:73" s="5" customFormat="1" ht="9" customHeight="1">
      <c r="N136" s="20"/>
      <c r="O136" s="20"/>
      <c r="P136" s="40"/>
      <c r="Q136" s="20"/>
      <c r="AD136" s="20"/>
      <c r="AF136" s="41"/>
      <c r="AG136" s="40"/>
      <c r="BB136" s="40"/>
      <c r="BC136" s="40"/>
      <c r="BE136" s="40"/>
      <c r="BR136" s="20"/>
      <c r="BT136" s="40"/>
      <c r="BU136" s="40"/>
    </row>
    <row r="137" spans="14:73" s="5" customFormat="1" ht="9" customHeight="1">
      <c r="N137" s="20"/>
      <c r="O137" s="20"/>
      <c r="P137" s="40"/>
      <c r="Q137" s="20"/>
      <c r="AD137" s="20"/>
      <c r="AF137" s="41"/>
      <c r="AG137" s="40"/>
      <c r="BB137" s="40"/>
      <c r="BC137" s="40"/>
      <c r="BE137" s="40"/>
      <c r="BR137" s="20"/>
      <c r="BT137" s="40"/>
      <c r="BU137" s="40"/>
    </row>
    <row r="138" spans="14:73" s="5" customFormat="1" ht="9" customHeight="1">
      <c r="N138" s="20"/>
      <c r="O138" s="20"/>
      <c r="P138" s="40"/>
      <c r="Q138" s="20"/>
      <c r="AD138" s="20"/>
      <c r="AF138" s="41"/>
      <c r="AG138" s="40"/>
      <c r="BB138" s="40"/>
      <c r="BC138" s="40"/>
      <c r="BE138" s="40"/>
      <c r="BR138" s="20"/>
      <c r="BT138" s="40"/>
      <c r="BU138" s="40"/>
    </row>
    <row r="139" spans="14:73" s="5" customFormat="1" ht="9" customHeight="1">
      <c r="N139" s="20"/>
      <c r="O139" s="20"/>
      <c r="P139" s="40"/>
      <c r="Q139" s="20"/>
      <c r="AD139" s="20"/>
      <c r="AF139" s="41"/>
      <c r="AG139" s="40"/>
      <c r="BB139" s="40"/>
      <c r="BC139" s="40"/>
      <c r="BE139" s="40"/>
      <c r="BR139" s="20"/>
      <c r="BT139" s="40"/>
      <c r="BU139" s="40"/>
    </row>
    <row r="140" spans="14:73" s="5" customFormat="1" ht="9" customHeight="1">
      <c r="N140" s="20"/>
      <c r="O140" s="20"/>
      <c r="P140" s="40"/>
      <c r="Q140" s="20"/>
      <c r="AD140" s="20"/>
      <c r="AF140" s="41"/>
      <c r="AG140" s="40"/>
      <c r="BB140" s="40"/>
      <c r="BC140" s="40"/>
      <c r="BE140" s="40"/>
      <c r="BR140" s="20"/>
      <c r="BT140" s="40"/>
      <c r="BU140" s="40"/>
    </row>
    <row r="141" spans="14:73" s="5" customFormat="1" ht="9" customHeight="1">
      <c r="N141" s="20"/>
      <c r="O141" s="20"/>
      <c r="P141" s="40"/>
      <c r="Q141" s="20"/>
      <c r="AD141" s="20"/>
      <c r="AF141" s="41"/>
      <c r="AG141" s="40"/>
      <c r="BB141" s="40"/>
      <c r="BC141" s="40"/>
      <c r="BE141" s="40"/>
      <c r="BR141" s="20"/>
      <c r="BT141" s="40"/>
      <c r="BU141" s="40"/>
    </row>
    <row r="142" spans="14:73" s="5" customFormat="1" ht="9" customHeight="1">
      <c r="N142" s="20"/>
      <c r="O142" s="20"/>
      <c r="P142" s="40"/>
      <c r="Q142" s="20"/>
      <c r="AD142" s="20"/>
      <c r="AF142" s="41"/>
      <c r="AG142" s="40"/>
      <c r="BB142" s="40"/>
      <c r="BC142" s="40"/>
      <c r="BE142" s="40"/>
      <c r="BR142" s="20"/>
      <c r="BT142" s="40"/>
      <c r="BU142" s="40"/>
    </row>
    <row r="143" spans="14:73" s="5" customFormat="1" ht="9" customHeight="1">
      <c r="N143" s="20"/>
      <c r="O143" s="20"/>
      <c r="P143" s="40"/>
      <c r="Q143" s="20"/>
      <c r="AD143" s="20"/>
      <c r="AF143" s="41"/>
      <c r="AG143" s="40"/>
      <c r="BB143" s="40"/>
      <c r="BC143" s="40"/>
      <c r="BE143" s="40"/>
      <c r="BR143" s="20"/>
      <c r="BT143" s="40"/>
      <c r="BU143" s="40"/>
    </row>
    <row r="144" spans="14:73" s="5" customFormat="1" ht="9" customHeight="1">
      <c r="N144" s="20"/>
      <c r="O144" s="20"/>
      <c r="P144" s="40"/>
      <c r="Q144" s="20"/>
      <c r="AD144" s="20"/>
      <c r="AF144" s="41"/>
      <c r="AG144" s="40"/>
      <c r="BB144" s="40"/>
      <c r="BC144" s="40"/>
      <c r="BE144" s="40"/>
      <c r="BR144" s="20"/>
      <c r="BT144" s="40"/>
      <c r="BU144" s="40"/>
    </row>
    <row r="145" spans="14:73" s="5" customFormat="1" ht="9" customHeight="1">
      <c r="N145" s="20"/>
      <c r="O145" s="20"/>
      <c r="P145" s="40"/>
      <c r="Q145" s="20"/>
      <c r="AD145" s="20"/>
      <c r="AF145" s="41"/>
      <c r="AG145" s="40"/>
      <c r="BB145" s="40"/>
      <c r="BC145" s="40"/>
      <c r="BE145" s="40"/>
      <c r="BR145" s="20"/>
      <c r="BT145" s="40"/>
      <c r="BU145" s="40"/>
    </row>
    <row r="146" spans="14:73" s="5" customFormat="1" ht="9" customHeight="1">
      <c r="N146" s="20"/>
      <c r="O146" s="20"/>
      <c r="P146" s="40"/>
      <c r="Q146" s="20"/>
      <c r="AD146" s="20"/>
      <c r="AF146" s="41"/>
      <c r="AG146" s="40"/>
      <c r="BB146" s="40"/>
      <c r="BC146" s="40"/>
      <c r="BE146" s="40"/>
      <c r="BR146" s="20"/>
      <c r="BT146" s="40"/>
      <c r="BU146" s="40"/>
    </row>
    <row r="147" spans="14:73" s="5" customFormat="1" ht="9" customHeight="1">
      <c r="N147" s="20"/>
      <c r="O147" s="20"/>
      <c r="P147" s="40"/>
      <c r="Q147" s="20"/>
      <c r="AD147" s="20"/>
      <c r="AF147" s="41"/>
      <c r="AG147" s="40"/>
      <c r="BB147" s="40"/>
      <c r="BC147" s="40"/>
      <c r="BE147" s="40"/>
      <c r="BR147" s="20"/>
      <c r="BT147" s="40"/>
      <c r="BU147" s="40"/>
    </row>
    <row r="148" spans="14:73" s="5" customFormat="1" ht="9" customHeight="1">
      <c r="N148" s="20"/>
      <c r="O148" s="20"/>
      <c r="P148" s="40"/>
      <c r="Q148" s="20"/>
      <c r="AD148" s="20"/>
      <c r="AF148" s="41"/>
      <c r="AG148" s="40"/>
      <c r="BB148" s="40"/>
      <c r="BC148" s="40"/>
      <c r="BE148" s="40"/>
      <c r="BR148" s="20"/>
      <c r="BT148" s="40"/>
      <c r="BU148" s="40"/>
    </row>
    <row r="149" spans="14:73" s="5" customFormat="1" ht="9" customHeight="1">
      <c r="N149" s="20"/>
      <c r="O149" s="20"/>
      <c r="P149" s="40"/>
      <c r="Q149" s="20"/>
      <c r="AD149" s="20"/>
      <c r="AF149" s="41"/>
      <c r="AG149" s="40"/>
      <c r="BB149" s="40"/>
      <c r="BC149" s="40"/>
      <c r="BE149" s="40"/>
      <c r="BR149" s="20"/>
      <c r="BT149" s="40"/>
      <c r="BU149" s="40"/>
    </row>
    <row r="150" spans="14:73" s="5" customFormat="1" ht="9" customHeight="1">
      <c r="N150" s="20"/>
      <c r="O150" s="20"/>
      <c r="P150" s="40"/>
      <c r="Q150" s="20"/>
      <c r="AD150" s="20"/>
      <c r="AF150" s="41"/>
      <c r="AG150" s="40"/>
      <c r="BB150" s="40"/>
      <c r="BC150" s="40"/>
      <c r="BE150" s="40"/>
      <c r="BR150" s="20"/>
      <c r="BT150" s="40"/>
      <c r="BU150" s="40"/>
    </row>
    <row r="151" spans="14:73" s="5" customFormat="1" ht="9" customHeight="1">
      <c r="N151" s="20"/>
      <c r="O151" s="20"/>
      <c r="P151" s="40"/>
      <c r="Q151" s="20"/>
      <c r="AD151" s="20"/>
      <c r="AF151" s="41"/>
      <c r="AG151" s="40"/>
      <c r="BB151" s="40"/>
      <c r="BC151" s="40"/>
      <c r="BE151" s="40"/>
      <c r="BR151" s="20"/>
      <c r="BT151" s="40"/>
      <c r="BU151" s="40"/>
    </row>
    <row r="152" spans="14:73" s="5" customFormat="1" ht="9" customHeight="1">
      <c r="N152" s="20"/>
      <c r="O152" s="20"/>
      <c r="P152" s="40"/>
      <c r="Q152" s="20"/>
      <c r="AD152" s="20"/>
      <c r="AF152" s="41"/>
      <c r="AG152" s="40"/>
      <c r="BB152" s="40"/>
      <c r="BC152" s="40"/>
      <c r="BE152" s="40"/>
      <c r="BR152" s="20"/>
      <c r="BT152" s="40"/>
      <c r="BU152" s="40"/>
    </row>
    <row r="153" spans="14:73" s="5" customFormat="1" ht="9" customHeight="1">
      <c r="N153" s="20"/>
      <c r="O153" s="20"/>
      <c r="P153" s="40"/>
      <c r="Q153" s="20"/>
      <c r="AD153" s="20"/>
      <c r="AF153" s="41"/>
      <c r="AG153" s="40"/>
      <c r="BB153" s="40"/>
      <c r="BC153" s="40"/>
      <c r="BE153" s="40"/>
      <c r="BR153" s="20"/>
      <c r="BT153" s="40"/>
      <c r="BU153" s="40"/>
    </row>
    <row r="154" spans="14:73" s="5" customFormat="1" ht="9" customHeight="1">
      <c r="N154" s="20"/>
      <c r="O154" s="20"/>
      <c r="P154" s="40"/>
      <c r="Q154" s="20"/>
      <c r="AD154" s="20"/>
      <c r="AF154" s="41"/>
      <c r="AG154" s="40"/>
      <c r="BB154" s="40"/>
      <c r="BC154" s="40"/>
      <c r="BE154" s="40"/>
      <c r="BR154" s="20"/>
      <c r="BT154" s="40"/>
      <c r="BU154" s="40"/>
    </row>
    <row r="155" spans="14:73" s="5" customFormat="1" ht="9" customHeight="1">
      <c r="N155" s="20"/>
      <c r="O155" s="20"/>
      <c r="P155" s="40"/>
      <c r="Q155" s="20"/>
      <c r="AD155" s="20"/>
      <c r="AF155" s="41"/>
      <c r="AG155" s="40"/>
      <c r="BB155" s="40"/>
      <c r="BC155" s="40"/>
      <c r="BE155" s="40"/>
      <c r="BR155" s="20"/>
      <c r="BT155" s="40"/>
      <c r="BU155" s="40"/>
    </row>
    <row r="156" spans="14:73" s="5" customFormat="1" ht="9" customHeight="1">
      <c r="N156" s="20"/>
      <c r="O156" s="20"/>
      <c r="P156" s="40"/>
      <c r="Q156" s="20"/>
      <c r="AD156" s="20"/>
      <c r="AF156" s="41"/>
      <c r="AG156" s="40"/>
      <c r="BB156" s="40"/>
      <c r="BC156" s="40"/>
      <c r="BE156" s="40"/>
      <c r="BR156" s="20"/>
      <c r="BT156" s="40"/>
      <c r="BU156" s="40"/>
    </row>
    <row r="157" spans="14:73" s="5" customFormat="1" ht="9" customHeight="1">
      <c r="N157" s="20"/>
      <c r="O157" s="20"/>
      <c r="P157" s="40"/>
      <c r="Q157" s="20"/>
      <c r="AD157" s="20"/>
      <c r="AF157" s="41"/>
      <c r="AG157" s="40"/>
      <c r="BB157" s="40"/>
      <c r="BC157" s="40"/>
      <c r="BE157" s="40"/>
      <c r="BR157" s="20"/>
      <c r="BT157" s="40"/>
      <c r="BU157" s="40"/>
    </row>
    <row r="158" spans="14:73" s="5" customFormat="1" ht="9" customHeight="1">
      <c r="N158" s="20"/>
      <c r="O158" s="20"/>
      <c r="P158" s="40"/>
      <c r="Q158" s="20"/>
      <c r="AD158" s="20"/>
      <c r="AF158" s="41"/>
      <c r="AG158" s="40"/>
      <c r="BB158" s="40"/>
      <c r="BC158" s="40"/>
      <c r="BE158" s="40"/>
      <c r="BR158" s="20"/>
      <c r="BT158" s="40"/>
      <c r="BU158" s="40"/>
    </row>
    <row r="159" spans="14:73" s="5" customFormat="1" ht="9" customHeight="1">
      <c r="N159" s="20"/>
      <c r="O159" s="20"/>
      <c r="P159" s="40"/>
      <c r="Q159" s="20"/>
      <c r="AD159" s="20"/>
      <c r="AF159" s="41"/>
      <c r="AG159" s="40"/>
      <c r="BB159" s="40"/>
      <c r="BC159" s="40"/>
      <c r="BE159" s="40"/>
      <c r="BR159" s="20"/>
      <c r="BT159" s="40"/>
      <c r="BU159" s="40"/>
    </row>
    <row r="160" spans="14:73" s="5" customFormat="1" ht="9" customHeight="1">
      <c r="N160" s="20"/>
      <c r="O160" s="20"/>
      <c r="P160" s="40"/>
      <c r="Q160" s="20"/>
      <c r="AD160" s="20"/>
      <c r="AF160" s="41"/>
      <c r="AG160" s="40"/>
      <c r="BB160" s="40"/>
      <c r="BC160" s="40"/>
      <c r="BE160" s="40"/>
      <c r="BR160" s="20"/>
      <c r="BT160" s="40"/>
      <c r="BU160" s="40"/>
    </row>
    <row r="161" spans="14:82" s="5" customFormat="1" ht="9" customHeight="1">
      <c r="N161" s="20"/>
      <c r="O161" s="20"/>
      <c r="P161" s="40"/>
      <c r="Q161" s="20"/>
      <c r="AD161" s="20"/>
      <c r="AF161" s="41"/>
      <c r="AG161" s="40"/>
      <c r="BB161" s="40"/>
      <c r="BC161" s="40"/>
      <c r="BE161" s="40"/>
      <c r="BR161" s="20"/>
      <c r="BT161" s="40"/>
      <c r="BU161" s="40"/>
    </row>
    <row r="162" spans="14:82" s="5" customFormat="1" ht="9" customHeight="1">
      <c r="N162" s="20"/>
      <c r="O162" s="20"/>
      <c r="P162" s="40"/>
      <c r="Q162" s="20"/>
      <c r="AD162" s="20"/>
      <c r="AF162" s="41"/>
      <c r="AG162" s="40"/>
      <c r="BB162" s="40"/>
      <c r="BC162" s="40"/>
      <c r="BE162" s="40"/>
      <c r="BR162" s="20"/>
      <c r="BT162" s="40"/>
      <c r="BU162" s="40"/>
    </row>
    <row r="163" spans="14:82" s="5" customFormat="1" ht="9" customHeight="1">
      <c r="N163" s="20"/>
      <c r="O163" s="20"/>
      <c r="P163" s="40"/>
      <c r="Q163" s="20"/>
      <c r="AD163" s="20"/>
      <c r="AF163" s="41"/>
      <c r="AG163" s="40"/>
      <c r="BB163" s="40"/>
      <c r="BC163" s="40"/>
      <c r="BE163" s="40"/>
      <c r="BR163" s="20"/>
      <c r="BT163" s="40"/>
      <c r="BU163" s="40"/>
    </row>
    <row r="164" spans="14:82" s="5" customFormat="1" ht="12" customHeight="1">
      <c r="N164" s="20"/>
      <c r="O164" s="20"/>
      <c r="P164" s="40"/>
      <c r="Q164" s="20"/>
      <c r="AD164" s="20"/>
      <c r="AF164" s="41"/>
      <c r="AG164" s="40"/>
      <c r="BB164" s="40"/>
      <c r="BC164" s="40"/>
      <c r="BE164" s="40"/>
      <c r="BR164" s="20"/>
      <c r="BT164" s="40"/>
      <c r="BU164" s="40"/>
    </row>
    <row r="165" spans="14:82" s="20" customFormat="1" ht="9" customHeight="1">
      <c r="P165" s="40"/>
      <c r="AF165" s="40"/>
      <c r="AG165" s="40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40"/>
      <c r="BC165" s="40"/>
      <c r="BD165" s="5"/>
      <c r="BE165" s="40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S165" s="5"/>
      <c r="BT165" s="40"/>
      <c r="BU165" s="40"/>
      <c r="BV165" s="5"/>
      <c r="BW165" s="5"/>
      <c r="BX165" s="5"/>
      <c r="BY165" s="5"/>
      <c r="BZ165" s="5"/>
      <c r="CA165" s="5"/>
      <c r="CB165" s="5"/>
      <c r="CC165" s="5"/>
      <c r="CD165" s="5"/>
    </row>
    <row r="166" spans="14:82" s="20" customFormat="1" ht="9" customHeight="1">
      <c r="P166" s="40"/>
      <c r="AF166" s="40"/>
      <c r="AG166" s="40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40"/>
      <c r="BC166" s="40"/>
      <c r="BD166" s="5"/>
      <c r="BE166" s="40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S166" s="5"/>
      <c r="BT166" s="40"/>
      <c r="BU166" s="40"/>
      <c r="BV166" s="5"/>
      <c r="BW166" s="5"/>
      <c r="BX166" s="5"/>
      <c r="BY166" s="5"/>
      <c r="BZ166" s="5"/>
      <c r="CA166" s="5"/>
      <c r="CB166" s="5"/>
      <c r="CC166" s="5"/>
      <c r="CD166" s="5"/>
    </row>
    <row r="167" spans="14:82" s="20" customFormat="1" ht="9" customHeight="1">
      <c r="P167" s="40"/>
      <c r="AF167" s="40"/>
      <c r="AG167" s="40"/>
      <c r="BB167" s="40"/>
      <c r="BC167" s="40"/>
      <c r="BE167" s="40"/>
      <c r="BT167" s="40"/>
      <c r="BU167" s="40"/>
    </row>
    <row r="168" spans="14:82" s="20" customFormat="1" ht="9" customHeight="1">
      <c r="P168" s="40"/>
      <c r="AF168" s="40"/>
      <c r="AG168" s="40"/>
      <c r="BB168" s="40"/>
      <c r="BC168" s="40"/>
      <c r="BE168" s="40"/>
      <c r="BT168" s="40"/>
      <c r="BU168" s="40"/>
    </row>
    <row r="169" spans="14:82" s="20" customFormat="1" ht="9" customHeight="1">
      <c r="P169" s="40"/>
      <c r="AF169" s="40"/>
      <c r="AG169" s="40"/>
      <c r="BB169" s="40"/>
      <c r="BC169" s="40"/>
      <c r="BE169" s="40"/>
      <c r="BT169" s="40"/>
      <c r="BU169" s="40"/>
    </row>
    <row r="170" spans="14:82" s="20" customFormat="1" ht="9" customHeight="1">
      <c r="P170" s="40"/>
      <c r="AF170" s="40"/>
      <c r="AG170" s="40"/>
      <c r="BB170" s="40"/>
      <c r="BC170" s="40"/>
      <c r="BE170" s="40"/>
      <c r="BT170" s="40"/>
      <c r="BU170" s="40"/>
    </row>
    <row r="171" spans="14:82" s="20" customFormat="1" ht="9" customHeight="1">
      <c r="P171" s="40"/>
      <c r="AF171" s="40"/>
      <c r="AG171" s="40"/>
      <c r="BB171" s="40"/>
      <c r="BC171" s="40"/>
      <c r="BE171" s="40"/>
      <c r="BT171" s="40"/>
      <c r="BU171" s="40"/>
    </row>
    <row r="172" spans="14:82" s="20" customFormat="1" ht="9" customHeight="1">
      <c r="P172" s="40"/>
      <c r="AF172" s="40"/>
      <c r="AG172" s="40"/>
      <c r="BB172" s="40"/>
      <c r="BC172" s="40"/>
      <c r="BE172" s="40"/>
      <c r="BT172" s="40"/>
      <c r="BU172" s="40"/>
    </row>
    <row r="173" spans="14:82" s="20" customFormat="1" ht="9" customHeight="1">
      <c r="P173" s="40"/>
      <c r="AF173" s="40"/>
      <c r="AG173" s="40"/>
      <c r="BB173" s="40"/>
      <c r="BC173" s="40"/>
      <c r="BE173" s="40"/>
      <c r="BT173" s="40"/>
      <c r="BU173" s="40"/>
    </row>
    <row r="174" spans="14:82" s="20" customFormat="1" ht="9" customHeight="1">
      <c r="P174" s="40"/>
      <c r="AF174" s="40"/>
      <c r="AG174" s="40"/>
      <c r="BB174" s="40"/>
      <c r="BC174" s="40"/>
      <c r="BE174" s="40"/>
      <c r="BT174" s="40"/>
      <c r="BU174" s="40"/>
    </row>
    <row r="175" spans="14:82" s="20" customFormat="1" ht="9" customHeight="1">
      <c r="P175" s="40"/>
      <c r="AF175" s="40"/>
      <c r="AG175" s="40"/>
      <c r="BB175" s="40"/>
      <c r="BC175" s="40"/>
      <c r="BE175" s="40"/>
      <c r="BT175" s="40"/>
      <c r="BU175" s="40"/>
    </row>
    <row r="176" spans="14:82" s="20" customFormat="1" ht="9" customHeight="1">
      <c r="P176" s="40"/>
      <c r="AF176" s="40"/>
      <c r="AG176" s="40"/>
      <c r="BB176" s="40"/>
      <c r="BC176" s="40"/>
      <c r="BE176" s="40"/>
      <c r="BT176" s="40"/>
      <c r="BU176" s="40"/>
    </row>
    <row r="177" spans="16:73" s="20" customFormat="1" ht="9" customHeight="1">
      <c r="P177" s="40"/>
      <c r="AF177" s="40"/>
      <c r="AG177" s="40"/>
      <c r="BB177" s="40"/>
      <c r="BC177" s="40"/>
      <c r="BE177" s="40"/>
      <c r="BT177" s="40"/>
      <c r="BU177" s="40"/>
    </row>
    <row r="178" spans="16:73" s="20" customFormat="1" ht="9" customHeight="1">
      <c r="P178" s="40"/>
      <c r="AF178" s="40"/>
      <c r="AG178" s="40"/>
      <c r="BB178" s="40"/>
      <c r="BC178" s="40"/>
      <c r="BE178" s="40"/>
      <c r="BT178" s="40"/>
      <c r="BU178" s="40"/>
    </row>
    <row r="179" spans="16:73" s="20" customFormat="1" ht="9" customHeight="1">
      <c r="P179" s="40"/>
      <c r="AF179" s="40"/>
      <c r="AG179" s="40"/>
      <c r="BB179" s="40"/>
      <c r="BC179" s="40"/>
      <c r="BE179" s="40"/>
      <c r="BT179" s="40"/>
      <c r="BU179" s="40"/>
    </row>
    <row r="180" spans="16:73" s="20" customFormat="1" ht="9" customHeight="1">
      <c r="P180" s="40"/>
      <c r="AF180" s="40"/>
      <c r="AG180" s="40"/>
      <c r="BB180" s="40"/>
      <c r="BC180" s="40"/>
      <c r="BE180" s="40"/>
      <c r="BT180" s="40"/>
      <c r="BU180" s="40"/>
    </row>
    <row r="181" spans="16:73" s="20" customFormat="1" ht="9" customHeight="1">
      <c r="P181" s="40"/>
      <c r="AF181" s="40"/>
      <c r="AG181" s="40"/>
      <c r="BB181" s="40"/>
      <c r="BC181" s="40"/>
      <c r="BE181" s="40"/>
      <c r="BT181" s="40"/>
      <c r="BU181" s="40"/>
    </row>
    <row r="182" spans="16:73" s="20" customFormat="1" ht="9" customHeight="1">
      <c r="P182" s="40"/>
      <c r="AF182" s="40"/>
      <c r="AG182" s="40"/>
      <c r="BB182" s="40"/>
      <c r="BC182" s="40"/>
      <c r="BE182" s="40"/>
      <c r="BT182" s="40"/>
      <c r="BU182" s="40"/>
    </row>
    <row r="183" spans="16:73" s="20" customFormat="1" ht="9" customHeight="1">
      <c r="P183" s="40"/>
      <c r="AF183" s="40"/>
      <c r="AG183" s="40"/>
      <c r="BB183" s="40"/>
      <c r="BC183" s="40"/>
      <c r="BE183" s="40"/>
      <c r="BT183" s="40"/>
      <c r="BU183" s="40"/>
    </row>
    <row r="184" spans="16:73" s="20" customFormat="1" ht="9" customHeight="1">
      <c r="P184" s="40"/>
      <c r="AF184" s="40"/>
      <c r="AG184" s="40"/>
      <c r="BB184" s="40"/>
      <c r="BC184" s="40"/>
      <c r="BE184" s="40"/>
      <c r="BT184" s="40"/>
      <c r="BU184" s="40"/>
    </row>
    <row r="185" spans="16:73" s="20" customFormat="1" ht="9" customHeight="1">
      <c r="P185" s="40"/>
      <c r="AF185" s="40"/>
      <c r="AG185" s="40"/>
      <c r="BB185" s="40"/>
      <c r="BC185" s="40"/>
      <c r="BE185" s="40"/>
      <c r="BT185" s="40"/>
      <c r="BU185" s="40"/>
    </row>
    <row r="186" spans="16:73" s="20" customFormat="1" ht="9" customHeight="1">
      <c r="P186" s="40"/>
      <c r="AF186" s="40"/>
      <c r="AG186" s="40"/>
      <c r="BB186" s="40"/>
      <c r="BC186" s="40"/>
      <c r="BE186" s="40"/>
      <c r="BT186" s="40"/>
      <c r="BU186" s="40"/>
    </row>
    <row r="187" spans="16:73" s="20" customFormat="1" ht="9" customHeight="1">
      <c r="P187" s="40"/>
      <c r="AF187" s="40"/>
      <c r="AG187" s="40"/>
      <c r="BB187" s="40"/>
      <c r="BC187" s="40"/>
      <c r="BE187" s="40"/>
      <c r="BT187" s="40"/>
      <c r="BU187" s="40"/>
    </row>
    <row r="188" spans="16:73" s="20" customFormat="1" ht="9" customHeight="1">
      <c r="P188" s="40"/>
      <c r="AF188" s="40"/>
      <c r="AG188" s="40"/>
      <c r="BB188" s="40"/>
      <c r="BC188" s="40"/>
      <c r="BE188" s="40"/>
      <c r="BT188" s="40"/>
      <c r="BU188" s="40"/>
    </row>
    <row r="189" spans="16:73" s="20" customFormat="1" ht="9" customHeight="1">
      <c r="P189" s="40"/>
      <c r="AF189" s="40"/>
      <c r="AG189" s="40"/>
      <c r="BB189" s="40"/>
      <c r="BC189" s="40"/>
      <c r="BE189" s="40"/>
      <c r="BT189" s="40"/>
      <c r="BU189" s="40"/>
    </row>
    <row r="190" spans="16:73" s="20" customFormat="1" ht="9" customHeight="1">
      <c r="P190" s="40"/>
      <c r="AF190" s="40"/>
      <c r="AG190" s="40"/>
      <c r="BB190" s="40"/>
      <c r="BC190" s="40"/>
      <c r="BE190" s="40"/>
      <c r="BT190" s="40"/>
      <c r="BU190" s="40"/>
    </row>
    <row r="191" spans="16:73" s="20" customFormat="1" ht="9" customHeight="1">
      <c r="P191" s="40"/>
      <c r="AF191" s="40"/>
      <c r="AG191" s="40"/>
      <c r="BB191" s="40"/>
      <c r="BC191" s="40"/>
      <c r="BE191" s="40"/>
      <c r="BT191" s="40"/>
      <c r="BU191" s="40"/>
    </row>
    <row r="192" spans="16:73" s="20" customFormat="1" ht="9" customHeight="1">
      <c r="P192" s="40"/>
      <c r="AF192" s="40"/>
      <c r="AG192" s="40"/>
      <c r="BB192" s="40"/>
      <c r="BC192" s="40"/>
      <c r="BE192" s="40"/>
      <c r="BT192" s="40"/>
      <c r="BU192" s="40"/>
    </row>
    <row r="193" spans="16:73" s="20" customFormat="1" ht="9" customHeight="1">
      <c r="P193" s="40"/>
      <c r="AF193" s="40"/>
      <c r="AG193" s="40"/>
      <c r="BB193" s="40"/>
      <c r="BC193" s="40"/>
      <c r="BE193" s="40"/>
      <c r="BT193" s="40"/>
      <c r="BU193" s="40"/>
    </row>
    <row r="194" spans="16:73" s="20" customFormat="1" ht="9" customHeight="1">
      <c r="P194" s="40"/>
      <c r="AF194" s="40"/>
      <c r="AG194" s="40"/>
      <c r="BB194" s="40"/>
      <c r="BC194" s="40"/>
      <c r="BE194" s="40"/>
      <c r="BT194" s="40"/>
      <c r="BU194" s="40"/>
    </row>
    <row r="195" spans="16:73" s="20" customFormat="1" ht="9" customHeight="1">
      <c r="P195" s="40"/>
      <c r="AF195" s="40"/>
      <c r="AG195" s="40"/>
      <c r="BB195" s="40"/>
      <c r="BC195" s="40"/>
      <c r="BE195" s="40"/>
      <c r="BT195" s="40"/>
      <c r="BU195" s="40"/>
    </row>
    <row r="196" spans="16:73" s="20" customFormat="1" ht="9" customHeight="1">
      <c r="P196" s="40"/>
      <c r="AF196" s="40"/>
      <c r="AG196" s="40"/>
      <c r="BB196" s="40"/>
      <c r="BC196" s="40"/>
      <c r="BE196" s="40"/>
      <c r="BT196" s="40"/>
      <c r="BU196" s="40"/>
    </row>
    <row r="197" spans="16:73" s="20" customFormat="1" ht="9" customHeight="1">
      <c r="P197" s="40"/>
      <c r="AF197" s="40"/>
      <c r="AG197" s="40"/>
      <c r="BB197" s="40"/>
      <c r="BC197" s="40"/>
      <c r="BE197" s="40"/>
      <c r="BT197" s="40"/>
      <c r="BU197" s="40"/>
    </row>
    <row r="198" spans="16:73" s="20" customFormat="1" ht="9" customHeight="1">
      <c r="P198" s="40"/>
      <c r="AF198" s="40"/>
      <c r="AG198" s="40"/>
      <c r="BB198" s="40"/>
      <c r="BC198" s="40"/>
      <c r="BE198" s="40"/>
      <c r="BT198" s="40"/>
      <c r="BU198" s="40"/>
    </row>
    <row r="199" spans="16:73" s="20" customFormat="1" ht="9" customHeight="1">
      <c r="P199" s="40"/>
      <c r="AF199" s="40"/>
      <c r="AG199" s="40"/>
      <c r="BB199" s="40"/>
      <c r="BC199" s="40"/>
      <c r="BE199" s="40"/>
      <c r="BT199" s="40"/>
      <c r="BU199" s="40"/>
    </row>
    <row r="200" spans="16:73" s="20" customFormat="1" ht="9" customHeight="1">
      <c r="P200" s="40"/>
      <c r="AF200" s="40"/>
      <c r="AG200" s="40"/>
      <c r="BB200" s="40"/>
      <c r="BC200" s="40"/>
      <c r="BE200" s="40"/>
      <c r="BT200" s="40"/>
      <c r="BU200" s="40"/>
    </row>
    <row r="201" spans="16:73" s="20" customFormat="1" ht="9" customHeight="1">
      <c r="P201" s="40"/>
      <c r="AF201" s="40"/>
      <c r="AG201" s="40"/>
      <c r="BB201" s="40"/>
      <c r="BC201" s="40"/>
      <c r="BE201" s="40"/>
      <c r="BT201" s="40"/>
      <c r="BU201" s="40"/>
    </row>
    <row r="202" spans="16:73" s="20" customFormat="1" ht="9" customHeight="1">
      <c r="P202" s="40"/>
      <c r="AF202" s="40"/>
      <c r="AG202" s="40"/>
      <c r="BB202" s="40"/>
      <c r="BC202" s="40"/>
      <c r="BE202" s="40"/>
      <c r="BT202" s="40"/>
      <c r="BU202" s="40"/>
    </row>
    <row r="203" spans="16:73" s="20" customFormat="1" ht="9" customHeight="1">
      <c r="P203" s="40"/>
      <c r="AF203" s="40"/>
      <c r="AG203" s="40"/>
      <c r="BB203" s="40"/>
      <c r="BC203" s="40"/>
      <c r="BE203" s="40"/>
      <c r="BT203" s="40"/>
      <c r="BU203" s="40"/>
    </row>
    <row r="204" spans="16:73" s="20" customFormat="1" ht="9" customHeight="1">
      <c r="P204" s="40"/>
      <c r="AF204" s="40"/>
      <c r="AG204" s="40"/>
      <c r="BB204" s="40"/>
      <c r="BC204" s="40"/>
      <c r="BE204" s="40"/>
      <c r="BT204" s="40"/>
      <c r="BU204" s="40"/>
    </row>
    <row r="205" spans="16:73" s="20" customFormat="1" ht="9" customHeight="1">
      <c r="P205" s="40"/>
      <c r="AF205" s="40"/>
      <c r="AG205" s="40"/>
      <c r="BB205" s="40"/>
      <c r="BC205" s="40"/>
      <c r="BE205" s="40"/>
      <c r="BT205" s="40"/>
      <c r="BU205" s="40"/>
    </row>
    <row r="206" spans="16:73" s="20" customFormat="1" ht="9" customHeight="1">
      <c r="P206" s="40"/>
      <c r="AF206" s="40"/>
      <c r="AG206" s="40"/>
      <c r="BB206" s="40"/>
      <c r="BC206" s="40"/>
      <c r="BE206" s="40"/>
      <c r="BT206" s="40"/>
      <c r="BU206" s="40"/>
    </row>
    <row r="207" spans="16:73" s="20" customFormat="1" ht="9" customHeight="1">
      <c r="P207" s="40"/>
      <c r="AF207" s="40"/>
      <c r="AG207" s="40"/>
      <c r="BB207" s="40"/>
      <c r="BC207" s="40"/>
      <c r="BE207" s="40"/>
      <c r="BT207" s="40"/>
      <c r="BU207" s="40"/>
    </row>
    <row r="208" spans="16:73" s="20" customFormat="1" ht="9" customHeight="1">
      <c r="P208" s="40"/>
      <c r="AF208" s="40"/>
      <c r="AG208" s="40"/>
      <c r="BB208" s="40"/>
      <c r="BC208" s="40"/>
      <c r="BE208" s="40"/>
      <c r="BT208" s="40"/>
      <c r="BU208" s="40"/>
    </row>
    <row r="209" spans="16:73" s="20" customFormat="1" ht="9" customHeight="1">
      <c r="P209" s="40"/>
      <c r="AF209" s="40"/>
      <c r="AG209" s="40"/>
      <c r="BB209" s="40"/>
      <c r="BC209" s="40"/>
      <c r="BE209" s="40"/>
      <c r="BT209" s="40"/>
      <c r="BU209" s="40"/>
    </row>
    <row r="210" spans="16:73" s="20" customFormat="1" ht="9" customHeight="1">
      <c r="P210" s="40"/>
      <c r="AF210" s="40"/>
      <c r="AG210" s="40"/>
      <c r="BB210" s="40"/>
      <c r="BC210" s="40"/>
      <c r="BE210" s="40"/>
      <c r="BT210" s="40"/>
      <c r="BU210" s="40"/>
    </row>
    <row r="211" spans="16:73" s="20" customFormat="1" ht="9" customHeight="1">
      <c r="P211" s="40"/>
      <c r="AF211" s="40"/>
      <c r="AG211" s="40"/>
      <c r="BB211" s="40"/>
      <c r="BC211" s="40"/>
      <c r="BE211" s="40"/>
      <c r="BT211" s="40"/>
      <c r="BU211" s="40"/>
    </row>
    <row r="212" spans="16:73" s="20" customFormat="1" ht="9" customHeight="1">
      <c r="P212" s="40"/>
      <c r="AF212" s="40"/>
      <c r="AG212" s="40"/>
      <c r="BB212" s="40"/>
      <c r="BC212" s="40"/>
      <c r="BE212" s="40"/>
      <c r="BT212" s="40"/>
      <c r="BU212" s="40"/>
    </row>
    <row r="213" spans="16:73" s="20" customFormat="1" ht="9" customHeight="1">
      <c r="P213" s="40"/>
      <c r="AF213" s="40"/>
      <c r="AG213" s="40"/>
      <c r="BB213" s="40"/>
      <c r="BC213" s="40"/>
      <c r="BE213" s="40"/>
      <c r="BT213" s="40"/>
      <c r="BU213" s="40"/>
    </row>
    <row r="214" spans="16:73" s="20" customFormat="1" ht="9" customHeight="1">
      <c r="P214" s="40"/>
      <c r="AF214" s="40"/>
      <c r="AG214" s="40"/>
      <c r="BB214" s="40"/>
      <c r="BC214" s="40"/>
      <c r="BE214" s="40"/>
      <c r="BT214" s="40"/>
      <c r="BU214" s="40"/>
    </row>
    <row r="215" spans="16:73" s="20" customFormat="1" ht="9" customHeight="1">
      <c r="P215" s="40"/>
      <c r="AF215" s="40"/>
      <c r="AG215" s="40"/>
      <c r="BB215" s="40"/>
      <c r="BC215" s="40"/>
      <c r="BE215" s="40"/>
      <c r="BT215" s="40"/>
      <c r="BU215" s="40"/>
    </row>
    <row r="216" spans="16:73" s="20" customFormat="1" ht="9" customHeight="1">
      <c r="P216" s="40"/>
      <c r="AF216" s="40"/>
      <c r="AG216" s="40"/>
      <c r="BB216" s="40"/>
      <c r="BC216" s="40"/>
      <c r="BE216" s="40"/>
      <c r="BT216" s="40"/>
      <c r="BU216" s="40"/>
    </row>
    <row r="217" spans="16:73" s="20" customFormat="1" ht="9" customHeight="1">
      <c r="P217" s="40"/>
      <c r="AF217" s="40"/>
      <c r="AG217" s="40"/>
      <c r="BB217" s="40"/>
      <c r="BC217" s="40"/>
      <c r="BE217" s="40"/>
      <c r="BT217" s="40"/>
      <c r="BU217" s="40"/>
    </row>
    <row r="218" spans="16:73" s="20" customFormat="1" ht="9" customHeight="1">
      <c r="P218" s="40"/>
      <c r="AF218" s="40"/>
      <c r="AG218" s="40"/>
      <c r="BB218" s="40"/>
      <c r="BC218" s="40"/>
      <c r="BE218" s="40"/>
      <c r="BT218" s="40"/>
      <c r="BU218" s="40"/>
    </row>
    <row r="219" spans="16:73" s="20" customFormat="1" ht="9" customHeight="1">
      <c r="P219" s="40"/>
      <c r="AF219" s="40"/>
      <c r="AG219" s="40"/>
      <c r="BB219" s="40"/>
      <c r="BC219" s="40"/>
      <c r="BE219" s="40"/>
      <c r="BT219" s="40"/>
      <c r="BU219" s="40"/>
    </row>
    <row r="220" spans="16:73" s="20" customFormat="1" ht="9" customHeight="1">
      <c r="P220" s="40"/>
      <c r="AF220" s="40"/>
      <c r="AG220" s="40"/>
      <c r="BB220" s="40"/>
      <c r="BC220" s="40"/>
      <c r="BE220" s="40"/>
      <c r="BT220" s="40"/>
      <c r="BU220" s="40"/>
    </row>
    <row r="221" spans="16:73" s="20" customFormat="1" ht="9" customHeight="1">
      <c r="P221" s="40"/>
      <c r="AF221" s="40"/>
      <c r="AG221" s="40"/>
      <c r="BB221" s="40"/>
      <c r="BC221" s="40"/>
      <c r="BE221" s="40"/>
      <c r="BT221" s="40"/>
      <c r="BU221" s="40"/>
    </row>
    <row r="222" spans="16:73" s="20" customFormat="1" ht="9" customHeight="1">
      <c r="P222" s="40"/>
      <c r="AF222" s="40"/>
      <c r="AG222" s="40"/>
      <c r="BB222" s="40"/>
      <c r="BC222" s="40"/>
      <c r="BE222" s="40"/>
      <c r="BT222" s="40"/>
      <c r="BU222" s="40"/>
    </row>
    <row r="223" spans="16:73" s="20" customFormat="1" ht="9" customHeight="1">
      <c r="P223" s="40"/>
      <c r="AF223" s="40"/>
      <c r="AG223" s="40"/>
      <c r="BB223" s="40"/>
      <c r="BC223" s="40"/>
      <c r="BE223" s="40"/>
      <c r="BT223" s="40"/>
      <c r="BU223" s="40"/>
    </row>
    <row r="224" spans="16:73" s="20" customFormat="1" ht="9" customHeight="1">
      <c r="P224" s="40"/>
      <c r="AF224" s="40"/>
      <c r="AG224" s="40"/>
      <c r="BB224" s="40"/>
      <c r="BC224" s="40"/>
      <c r="BE224" s="40"/>
      <c r="BT224" s="40"/>
      <c r="BU224" s="40"/>
    </row>
    <row r="225" spans="16:73" s="20" customFormat="1" ht="9" customHeight="1">
      <c r="P225" s="40"/>
      <c r="AF225" s="40"/>
      <c r="AG225" s="40"/>
      <c r="BB225" s="40"/>
      <c r="BC225" s="40"/>
      <c r="BE225" s="40"/>
      <c r="BT225" s="40"/>
      <c r="BU225" s="40"/>
    </row>
    <row r="226" spans="16:73" s="20" customFormat="1" ht="9" customHeight="1">
      <c r="P226" s="40"/>
      <c r="AF226" s="40"/>
      <c r="AG226" s="40"/>
      <c r="BB226" s="40"/>
      <c r="BC226" s="40"/>
      <c r="BE226" s="40"/>
      <c r="BT226" s="40"/>
      <c r="BU226" s="40"/>
    </row>
    <row r="227" spans="16:73" s="20" customFormat="1" ht="9" customHeight="1">
      <c r="P227" s="40"/>
      <c r="AF227" s="40"/>
      <c r="AG227" s="40"/>
      <c r="BB227" s="40"/>
      <c r="BC227" s="40"/>
      <c r="BE227" s="40"/>
      <c r="BT227" s="40"/>
      <c r="BU227" s="40"/>
    </row>
    <row r="228" spans="16:73" s="20" customFormat="1" ht="9" customHeight="1">
      <c r="P228" s="40"/>
      <c r="AF228" s="40"/>
      <c r="AG228" s="40"/>
      <c r="BB228" s="40"/>
      <c r="BC228" s="40"/>
      <c r="BE228" s="40"/>
      <c r="BT228" s="40"/>
      <c r="BU228" s="40"/>
    </row>
    <row r="229" spans="16:73" s="20" customFormat="1" ht="9" customHeight="1">
      <c r="P229" s="40"/>
      <c r="AF229" s="40"/>
      <c r="AG229" s="40"/>
      <c r="BB229" s="40"/>
      <c r="BC229" s="40"/>
      <c r="BE229" s="40"/>
      <c r="BT229" s="40"/>
      <c r="BU229" s="40"/>
    </row>
    <row r="230" spans="16:73" s="20" customFormat="1" ht="9" customHeight="1">
      <c r="P230" s="40"/>
      <c r="AF230" s="40"/>
      <c r="AG230" s="40"/>
      <c r="BB230" s="40"/>
      <c r="BC230" s="40"/>
      <c r="BE230" s="40"/>
      <c r="BT230" s="40"/>
      <c r="BU230" s="40"/>
    </row>
    <row r="231" spans="16:73" s="20" customFormat="1" ht="9" customHeight="1">
      <c r="P231" s="40"/>
      <c r="AF231" s="40"/>
      <c r="AG231" s="40"/>
      <c r="BB231" s="40"/>
      <c r="BC231" s="40"/>
      <c r="BE231" s="40"/>
      <c r="BT231" s="40"/>
      <c r="BU231" s="40"/>
    </row>
    <row r="232" spans="16:73" s="20" customFormat="1" ht="9" customHeight="1">
      <c r="P232" s="40"/>
      <c r="AF232" s="40"/>
      <c r="AG232" s="40"/>
      <c r="BB232" s="40"/>
      <c r="BC232" s="40"/>
      <c r="BE232" s="40"/>
      <c r="BT232" s="40"/>
      <c r="BU232" s="40"/>
    </row>
    <row r="233" spans="16:73" s="20" customFormat="1" ht="9" customHeight="1">
      <c r="P233" s="40"/>
      <c r="AF233" s="40"/>
      <c r="AG233" s="40"/>
      <c r="BB233" s="40"/>
      <c r="BC233" s="40"/>
      <c r="BE233" s="40"/>
      <c r="BT233" s="40"/>
      <c r="BU233" s="40"/>
    </row>
    <row r="234" spans="16:73" s="20" customFormat="1" ht="9" customHeight="1">
      <c r="P234" s="40"/>
      <c r="AF234" s="40"/>
      <c r="AG234" s="40"/>
      <c r="BB234" s="40"/>
      <c r="BC234" s="40"/>
      <c r="BE234" s="40"/>
      <c r="BT234" s="40"/>
      <c r="BU234" s="40"/>
    </row>
    <row r="235" spans="16:73" s="20" customFormat="1" ht="9" customHeight="1">
      <c r="P235" s="40"/>
      <c r="AF235" s="40"/>
      <c r="AG235" s="40"/>
      <c r="BB235" s="40"/>
      <c r="BC235" s="40"/>
      <c r="BE235" s="40"/>
      <c r="BT235" s="40"/>
      <c r="BU235" s="40"/>
    </row>
    <row r="236" spans="16:73" s="20" customFormat="1" ht="9" customHeight="1">
      <c r="P236" s="40"/>
      <c r="AF236" s="40"/>
      <c r="AG236" s="40"/>
      <c r="BB236" s="40"/>
      <c r="BC236" s="40"/>
      <c r="BE236" s="40"/>
      <c r="BT236" s="40"/>
      <c r="BU236" s="40"/>
    </row>
    <row r="237" spans="16:73" s="20" customFormat="1" ht="9" customHeight="1">
      <c r="P237" s="40"/>
      <c r="AF237" s="40"/>
      <c r="AG237" s="40"/>
      <c r="BB237" s="40"/>
      <c r="BC237" s="40"/>
      <c r="BE237" s="40"/>
      <c r="BT237" s="40"/>
      <c r="BU237" s="40"/>
    </row>
    <row r="238" spans="16:73" s="20" customFormat="1" ht="9" customHeight="1">
      <c r="P238" s="40"/>
      <c r="AF238" s="40"/>
      <c r="AG238" s="40"/>
      <c r="BB238" s="40"/>
      <c r="BC238" s="40"/>
      <c r="BE238" s="40"/>
      <c r="BT238" s="40"/>
      <c r="BU238" s="40"/>
    </row>
    <row r="239" spans="16:73" s="20" customFormat="1" ht="9" customHeight="1">
      <c r="P239" s="40"/>
      <c r="AF239" s="40"/>
      <c r="AG239" s="40"/>
      <c r="BB239" s="40"/>
      <c r="BC239" s="40"/>
      <c r="BE239" s="40"/>
      <c r="BT239" s="40"/>
      <c r="BU239" s="40"/>
    </row>
    <row r="240" spans="16:73" s="20" customFormat="1" ht="9" customHeight="1">
      <c r="P240" s="40"/>
      <c r="AF240" s="40"/>
      <c r="AG240" s="40"/>
      <c r="BB240" s="40"/>
      <c r="BC240" s="40"/>
      <c r="BE240" s="40"/>
      <c r="BT240" s="40"/>
      <c r="BU240" s="40"/>
    </row>
    <row r="241" spans="16:73" s="20" customFormat="1" ht="9" customHeight="1">
      <c r="P241" s="40"/>
      <c r="AF241" s="40"/>
      <c r="AG241" s="40"/>
      <c r="BB241" s="40"/>
      <c r="BC241" s="40"/>
      <c r="BE241" s="40"/>
      <c r="BT241" s="40"/>
      <c r="BU241" s="40"/>
    </row>
    <row r="242" spans="16:73" s="20" customFormat="1" ht="9" customHeight="1">
      <c r="P242" s="40"/>
      <c r="AF242" s="40"/>
      <c r="AG242" s="40"/>
      <c r="BB242" s="40"/>
      <c r="BC242" s="40"/>
      <c r="BE242" s="40"/>
      <c r="BT242" s="40"/>
      <c r="BU242" s="40"/>
    </row>
    <row r="243" spans="16:73" s="20" customFormat="1" ht="9" customHeight="1">
      <c r="P243" s="40"/>
      <c r="AF243" s="40"/>
      <c r="AG243" s="40"/>
      <c r="BB243" s="40"/>
      <c r="BC243" s="40"/>
      <c r="BE243" s="40"/>
      <c r="BT243" s="40"/>
      <c r="BU243" s="40"/>
    </row>
    <row r="244" spans="16:73" s="20" customFormat="1" ht="9" customHeight="1">
      <c r="P244" s="40"/>
      <c r="AF244" s="40"/>
      <c r="AG244" s="40"/>
      <c r="BB244" s="40"/>
      <c r="BC244" s="40"/>
      <c r="BE244" s="40"/>
      <c r="BT244" s="40"/>
      <c r="BU244" s="40"/>
    </row>
    <row r="245" spans="16:73" s="20" customFormat="1" ht="9" customHeight="1">
      <c r="P245" s="40"/>
      <c r="AF245" s="40"/>
      <c r="AG245" s="40"/>
      <c r="BB245" s="40"/>
      <c r="BC245" s="40"/>
      <c r="BE245" s="40"/>
      <c r="BT245" s="40"/>
      <c r="BU245" s="40"/>
    </row>
    <row r="246" spans="16:73" s="20" customFormat="1" ht="9" customHeight="1">
      <c r="P246" s="40"/>
      <c r="AF246" s="40"/>
      <c r="AG246" s="40"/>
      <c r="BB246" s="40"/>
      <c r="BC246" s="40"/>
      <c r="BE246" s="40"/>
      <c r="BT246" s="40"/>
      <c r="BU246" s="40"/>
    </row>
    <row r="247" spans="16:73" s="20" customFormat="1" ht="9" customHeight="1">
      <c r="P247" s="40"/>
      <c r="AF247" s="40"/>
      <c r="AG247" s="40"/>
      <c r="BB247" s="40"/>
      <c r="BC247" s="40"/>
      <c r="BE247" s="40"/>
      <c r="BT247" s="40"/>
      <c r="BU247" s="40"/>
    </row>
    <row r="248" spans="16:73" s="20" customFormat="1" ht="9" customHeight="1">
      <c r="P248" s="40"/>
      <c r="AF248" s="40"/>
      <c r="AG248" s="40"/>
      <c r="BB248" s="40"/>
      <c r="BC248" s="40"/>
      <c r="BE248" s="40"/>
      <c r="BT248" s="40"/>
      <c r="BU248" s="40"/>
    </row>
    <row r="249" spans="16:73" s="20" customFormat="1" ht="9" customHeight="1">
      <c r="P249" s="40"/>
      <c r="AF249" s="40"/>
      <c r="AG249" s="40"/>
      <c r="BB249" s="40"/>
      <c r="BC249" s="40"/>
      <c r="BE249" s="40"/>
      <c r="BT249" s="40"/>
      <c r="BU249" s="40"/>
    </row>
    <row r="250" spans="16:73" s="20" customFormat="1" ht="9" customHeight="1">
      <c r="P250" s="40"/>
      <c r="AF250" s="40"/>
      <c r="AG250" s="40"/>
      <c r="BB250" s="40"/>
      <c r="BC250" s="40"/>
      <c r="BE250" s="40"/>
      <c r="BT250" s="40"/>
      <c r="BU250" s="40"/>
    </row>
    <row r="251" spans="16:73" s="20" customFormat="1" ht="9" customHeight="1">
      <c r="P251" s="40"/>
      <c r="AF251" s="40"/>
      <c r="AG251" s="40"/>
      <c r="BB251" s="40"/>
      <c r="BC251" s="40"/>
      <c r="BE251" s="40"/>
      <c r="BT251" s="40"/>
      <c r="BU251" s="40"/>
    </row>
    <row r="252" spans="16:73" s="20" customFormat="1" ht="9" customHeight="1">
      <c r="P252" s="40"/>
      <c r="AF252" s="40"/>
      <c r="AG252" s="40"/>
      <c r="BB252" s="40"/>
      <c r="BC252" s="40"/>
      <c r="BE252" s="40"/>
      <c r="BT252" s="40"/>
      <c r="BU252" s="40"/>
    </row>
    <row r="253" spans="16:73" s="20" customFormat="1" ht="9" customHeight="1">
      <c r="P253" s="40"/>
      <c r="AF253" s="40"/>
      <c r="AG253" s="40"/>
      <c r="BB253" s="40"/>
      <c r="BC253" s="40"/>
      <c r="BE253" s="40"/>
      <c r="BT253" s="40"/>
      <c r="BU253" s="40"/>
    </row>
    <row r="254" spans="16:73" s="20" customFormat="1" ht="9" customHeight="1">
      <c r="P254" s="40"/>
      <c r="AF254" s="40"/>
      <c r="AG254" s="40"/>
      <c r="BB254" s="40"/>
      <c r="BC254" s="40"/>
      <c r="BE254" s="40"/>
      <c r="BT254" s="40"/>
      <c r="BU254" s="40"/>
    </row>
    <row r="255" spans="16:73" s="20" customFormat="1" ht="9" customHeight="1">
      <c r="P255" s="40"/>
      <c r="AF255" s="40"/>
      <c r="AG255" s="40"/>
      <c r="BB255" s="40"/>
      <c r="BC255" s="40"/>
      <c r="BE255" s="40"/>
      <c r="BT255" s="40"/>
      <c r="BU255" s="40"/>
    </row>
    <row r="256" spans="16:73" s="20" customFormat="1" ht="9" customHeight="1">
      <c r="P256" s="40"/>
      <c r="AF256" s="40"/>
      <c r="AG256" s="40"/>
      <c r="BB256" s="40"/>
      <c r="BC256" s="40"/>
      <c r="BE256" s="40"/>
      <c r="BT256" s="40"/>
      <c r="BU256" s="40"/>
    </row>
    <row r="257" spans="16:73" s="20" customFormat="1" ht="9" customHeight="1">
      <c r="P257" s="40"/>
      <c r="AF257" s="40"/>
      <c r="AG257" s="40"/>
      <c r="BB257" s="40"/>
      <c r="BC257" s="40"/>
      <c r="BE257" s="40"/>
      <c r="BT257" s="40"/>
      <c r="BU257" s="40"/>
    </row>
    <row r="258" spans="16:73" s="20" customFormat="1" ht="9" customHeight="1">
      <c r="P258" s="40"/>
      <c r="AF258" s="40"/>
      <c r="AG258" s="40"/>
      <c r="BB258" s="40"/>
      <c r="BC258" s="40"/>
      <c r="BE258" s="40"/>
      <c r="BT258" s="40"/>
      <c r="BU258" s="40"/>
    </row>
    <row r="259" spans="16:73" s="20" customFormat="1" ht="9" customHeight="1">
      <c r="P259" s="40"/>
      <c r="AF259" s="40"/>
      <c r="AG259" s="40"/>
      <c r="BB259" s="40"/>
      <c r="BC259" s="40"/>
      <c r="BE259" s="40"/>
      <c r="BT259" s="40"/>
      <c r="BU259" s="40"/>
    </row>
    <row r="260" spans="16:73" s="20" customFormat="1" ht="9" customHeight="1">
      <c r="P260" s="40"/>
      <c r="AF260" s="40"/>
      <c r="AG260" s="40"/>
      <c r="BB260" s="40"/>
      <c r="BC260" s="40"/>
      <c r="BE260" s="40"/>
      <c r="BT260" s="40"/>
      <c r="BU260" s="40"/>
    </row>
    <row r="261" spans="16:73" s="20" customFormat="1" ht="9" customHeight="1">
      <c r="P261" s="40"/>
      <c r="AF261" s="40"/>
      <c r="AG261" s="40"/>
      <c r="BB261" s="40"/>
      <c r="BC261" s="40"/>
      <c r="BE261" s="40"/>
      <c r="BT261" s="40"/>
      <c r="BU261" s="40"/>
    </row>
    <row r="262" spans="16:73" s="20" customFormat="1" ht="9" customHeight="1">
      <c r="P262" s="40"/>
      <c r="AF262" s="40"/>
      <c r="AG262" s="40"/>
      <c r="BB262" s="40"/>
      <c r="BC262" s="40"/>
      <c r="BE262" s="40"/>
      <c r="BT262" s="40"/>
      <c r="BU262" s="40"/>
    </row>
    <row r="263" spans="16:73" s="20" customFormat="1" ht="9" customHeight="1">
      <c r="P263" s="40"/>
      <c r="AF263" s="40"/>
      <c r="AG263" s="40"/>
      <c r="BB263" s="40"/>
      <c r="BC263" s="40"/>
      <c r="BE263" s="40"/>
      <c r="BT263" s="40"/>
      <c r="BU263" s="40"/>
    </row>
    <row r="264" spans="16:73" s="20" customFormat="1" ht="9" customHeight="1">
      <c r="P264" s="40"/>
      <c r="AF264" s="40"/>
      <c r="AG264" s="40"/>
      <c r="BB264" s="40"/>
      <c r="BC264" s="40"/>
      <c r="BE264" s="40"/>
      <c r="BT264" s="40"/>
      <c r="BU264" s="40"/>
    </row>
    <row r="265" spans="16:73" s="20" customFormat="1" ht="9" customHeight="1">
      <c r="P265" s="40"/>
      <c r="AF265" s="40"/>
      <c r="AG265" s="40"/>
      <c r="BB265" s="40"/>
      <c r="BC265" s="40"/>
      <c r="BE265" s="40"/>
      <c r="BT265" s="40"/>
      <c r="BU265" s="40"/>
    </row>
    <row r="266" spans="16:73" s="20" customFormat="1" ht="9" customHeight="1">
      <c r="P266" s="40"/>
      <c r="AF266" s="40"/>
      <c r="AG266" s="40"/>
      <c r="BB266" s="40"/>
      <c r="BC266" s="40"/>
      <c r="BE266" s="40"/>
      <c r="BT266" s="40"/>
      <c r="BU266" s="40"/>
    </row>
    <row r="267" spans="16:73" s="20" customFormat="1" ht="9" customHeight="1">
      <c r="P267" s="40"/>
      <c r="AF267" s="40"/>
      <c r="AG267" s="40"/>
      <c r="BB267" s="40"/>
      <c r="BC267" s="40"/>
      <c r="BE267" s="40"/>
      <c r="BT267" s="40"/>
      <c r="BU267" s="40"/>
    </row>
    <row r="268" spans="16:73" s="20" customFormat="1" ht="9" customHeight="1">
      <c r="P268" s="40"/>
      <c r="AF268" s="40"/>
      <c r="AG268" s="40"/>
      <c r="BB268" s="40"/>
      <c r="BC268" s="40"/>
      <c r="BE268" s="40"/>
      <c r="BT268" s="40"/>
      <c r="BU268" s="40"/>
    </row>
    <row r="269" spans="16:73" s="20" customFormat="1" ht="9" customHeight="1">
      <c r="P269" s="40"/>
      <c r="AF269" s="40"/>
      <c r="AG269" s="40"/>
      <c r="BB269" s="40"/>
      <c r="BC269" s="40"/>
      <c r="BE269" s="40"/>
      <c r="BT269" s="40"/>
      <c r="BU269" s="40"/>
    </row>
    <row r="270" spans="16:73" s="20" customFormat="1" ht="9" customHeight="1">
      <c r="P270" s="40"/>
      <c r="AF270" s="40"/>
      <c r="AG270" s="40"/>
      <c r="BB270" s="40"/>
      <c r="BC270" s="40"/>
      <c r="BE270" s="40"/>
      <c r="BT270" s="40"/>
      <c r="BU270" s="40"/>
    </row>
    <row r="271" spans="16:73" s="20" customFormat="1" ht="9" customHeight="1">
      <c r="P271" s="40"/>
      <c r="AF271" s="40"/>
      <c r="AG271" s="40"/>
      <c r="BB271" s="40"/>
      <c r="BC271" s="40"/>
      <c r="BE271" s="40"/>
      <c r="BT271" s="40"/>
      <c r="BU271" s="40"/>
    </row>
    <row r="272" spans="16:73" s="20" customFormat="1" ht="9" customHeight="1">
      <c r="P272" s="40"/>
      <c r="AF272" s="40"/>
      <c r="AG272" s="40"/>
      <c r="BB272" s="40"/>
      <c r="BC272" s="40"/>
      <c r="BE272" s="40"/>
      <c r="BT272" s="40"/>
      <c r="BU272" s="40"/>
    </row>
    <row r="273" spans="14:73" s="20" customFormat="1" ht="9" customHeight="1">
      <c r="P273" s="40"/>
      <c r="AF273" s="40"/>
      <c r="AG273" s="40"/>
      <c r="BB273" s="40"/>
      <c r="BC273" s="40"/>
      <c r="BE273" s="40"/>
      <c r="BT273" s="40"/>
      <c r="BU273" s="40"/>
    </row>
    <row r="274" spans="14:73" s="20" customFormat="1" ht="9" customHeight="1">
      <c r="P274" s="40"/>
      <c r="AF274" s="40"/>
      <c r="AG274" s="40"/>
      <c r="BB274" s="40"/>
      <c r="BC274" s="40"/>
      <c r="BE274" s="40"/>
      <c r="BT274" s="40"/>
      <c r="BU274" s="40"/>
    </row>
    <row r="275" spans="14:73" s="20" customFormat="1" ht="9" customHeight="1">
      <c r="P275" s="40"/>
      <c r="AF275" s="40"/>
      <c r="AG275" s="40"/>
      <c r="BB275" s="40"/>
      <c r="BC275" s="40"/>
      <c r="BE275" s="40"/>
      <c r="BT275" s="40"/>
      <c r="BU275" s="40"/>
    </row>
    <row r="276" spans="14:73" s="20" customFormat="1" ht="9" customHeight="1">
      <c r="P276" s="40"/>
      <c r="AF276" s="40"/>
      <c r="AG276" s="40"/>
      <c r="BB276" s="40"/>
      <c r="BC276" s="40"/>
      <c r="BE276" s="40"/>
      <c r="BT276" s="40"/>
      <c r="BU276" s="40"/>
    </row>
    <row r="277" spans="14:73" s="20" customFormat="1" ht="9" customHeight="1">
      <c r="P277" s="40"/>
      <c r="AF277" s="40"/>
      <c r="AG277" s="40"/>
      <c r="BB277" s="40"/>
      <c r="BC277" s="40"/>
      <c r="BE277" s="40"/>
      <c r="BT277" s="40"/>
      <c r="BU277" s="40"/>
    </row>
    <row r="278" spans="14:73" s="20" customFormat="1" ht="9" customHeight="1">
      <c r="P278" s="40"/>
      <c r="AF278" s="40"/>
      <c r="AG278" s="40"/>
      <c r="BB278" s="40"/>
      <c r="BC278" s="40"/>
      <c r="BE278" s="40"/>
      <c r="BT278" s="40"/>
      <c r="BU278" s="40"/>
    </row>
    <row r="279" spans="14:73" s="20" customFormat="1" ht="9" customHeight="1">
      <c r="P279" s="40"/>
      <c r="AF279" s="40"/>
      <c r="AG279" s="40"/>
      <c r="BB279" s="40"/>
      <c r="BC279" s="40"/>
      <c r="BE279" s="40"/>
      <c r="BT279" s="40"/>
      <c r="BU279" s="40"/>
    </row>
    <row r="280" spans="14:73" s="20" customFormat="1" ht="9" customHeight="1">
      <c r="P280" s="40"/>
      <c r="AF280" s="40"/>
      <c r="AG280" s="40"/>
      <c r="BB280" s="40"/>
      <c r="BC280" s="40"/>
      <c r="BE280" s="40"/>
      <c r="BT280" s="40"/>
      <c r="BU280" s="40"/>
    </row>
    <row r="281" spans="14:73" s="20" customFormat="1" ht="9" customHeight="1">
      <c r="P281" s="40"/>
      <c r="AF281" s="40"/>
      <c r="AG281" s="40"/>
      <c r="BB281" s="40"/>
      <c r="BC281" s="40"/>
      <c r="BE281" s="40"/>
      <c r="BT281" s="40"/>
      <c r="BU281" s="40"/>
    </row>
    <row r="282" spans="14:73" s="20" customFormat="1" ht="9" customHeight="1">
      <c r="P282" s="40"/>
      <c r="AF282" s="40"/>
      <c r="AG282" s="40"/>
      <c r="BB282" s="40"/>
      <c r="BC282" s="40"/>
      <c r="BE282" s="40"/>
      <c r="BT282" s="40"/>
      <c r="BU282" s="40"/>
    </row>
    <row r="283" spans="14:73" s="5" customFormat="1" ht="9" customHeight="1">
      <c r="N283" s="20"/>
      <c r="O283" s="20"/>
      <c r="P283" s="40"/>
      <c r="Q283" s="20"/>
      <c r="AD283" s="20"/>
      <c r="AF283" s="41"/>
      <c r="AG283" s="40"/>
      <c r="BB283" s="40"/>
      <c r="BC283" s="40"/>
      <c r="BE283" s="40"/>
      <c r="BR283" s="20"/>
      <c r="BT283" s="40"/>
      <c r="BU283" s="40"/>
    </row>
    <row r="284" spans="14:73" s="5" customFormat="1" ht="9" customHeight="1">
      <c r="N284" s="20"/>
      <c r="O284" s="20"/>
      <c r="P284" s="40"/>
      <c r="Q284" s="20"/>
      <c r="AD284" s="20"/>
      <c r="AF284" s="41"/>
      <c r="AG284" s="40"/>
      <c r="BB284" s="40"/>
      <c r="BC284" s="40"/>
      <c r="BE284" s="40"/>
      <c r="BR284" s="20"/>
      <c r="BT284" s="40"/>
      <c r="BU284" s="40"/>
    </row>
    <row r="285" spans="14:73" s="5" customFormat="1" ht="9" customHeight="1">
      <c r="N285" s="20"/>
      <c r="O285" s="20"/>
      <c r="P285" s="40"/>
      <c r="Q285" s="20"/>
      <c r="AD285" s="20"/>
      <c r="AF285" s="41"/>
      <c r="AG285" s="40"/>
      <c r="BB285" s="40"/>
      <c r="BC285" s="40"/>
      <c r="BE285" s="40"/>
      <c r="BR285" s="20"/>
      <c r="BT285" s="40"/>
      <c r="BU285" s="40"/>
    </row>
    <row r="286" spans="14:73" s="5" customFormat="1" ht="9" customHeight="1">
      <c r="N286" s="20"/>
      <c r="O286" s="20"/>
      <c r="P286" s="40"/>
      <c r="Q286" s="20"/>
      <c r="AD286" s="20"/>
      <c r="AF286" s="41"/>
      <c r="AG286" s="40"/>
      <c r="BB286" s="40"/>
      <c r="BC286" s="40"/>
      <c r="BE286" s="40"/>
      <c r="BR286" s="20"/>
      <c r="BT286" s="40"/>
      <c r="BU286" s="40"/>
    </row>
    <row r="287" spans="14:73" s="5" customFormat="1" ht="9" customHeight="1">
      <c r="N287" s="20"/>
      <c r="O287" s="20"/>
      <c r="P287" s="40"/>
      <c r="Q287" s="20"/>
      <c r="AD287" s="20"/>
      <c r="AF287" s="41"/>
      <c r="AG287" s="40"/>
      <c r="BB287" s="40"/>
      <c r="BC287" s="40"/>
      <c r="BE287" s="40"/>
      <c r="BR287" s="20"/>
      <c r="BT287" s="40"/>
      <c r="BU287" s="40"/>
    </row>
    <row r="288" spans="14:73" s="5" customFormat="1" ht="9" customHeight="1">
      <c r="N288" s="20"/>
      <c r="O288" s="20"/>
      <c r="P288" s="40"/>
      <c r="Q288" s="20"/>
      <c r="AD288" s="20"/>
      <c r="AF288" s="41"/>
      <c r="AG288" s="40"/>
      <c r="BB288" s="40"/>
      <c r="BC288" s="40"/>
      <c r="BE288" s="40"/>
      <c r="BR288" s="20"/>
      <c r="BT288" s="40"/>
      <c r="BU288" s="40"/>
    </row>
    <row r="289" spans="14:73" s="5" customFormat="1" ht="9" customHeight="1">
      <c r="N289" s="20"/>
      <c r="O289" s="20"/>
      <c r="P289" s="40"/>
      <c r="Q289" s="20"/>
      <c r="AD289" s="20"/>
      <c r="AF289" s="41"/>
      <c r="AG289" s="40"/>
      <c r="BB289" s="40"/>
      <c r="BC289" s="40"/>
      <c r="BE289" s="40"/>
      <c r="BR289" s="20"/>
      <c r="BT289" s="40"/>
      <c r="BU289" s="40"/>
    </row>
    <row r="290" spans="14:73" s="5" customFormat="1" ht="9" customHeight="1">
      <c r="N290" s="20"/>
      <c r="O290" s="20"/>
      <c r="P290" s="40"/>
      <c r="Q290" s="20"/>
      <c r="AD290" s="20"/>
      <c r="AF290" s="41"/>
      <c r="AG290" s="40"/>
      <c r="BB290" s="40"/>
      <c r="BC290" s="40"/>
      <c r="BE290" s="40"/>
      <c r="BR290" s="20"/>
      <c r="BT290" s="40"/>
      <c r="BU290" s="40"/>
    </row>
    <row r="291" spans="14:73" s="5" customFormat="1" ht="9" customHeight="1">
      <c r="N291" s="20"/>
      <c r="O291" s="20"/>
      <c r="P291" s="40"/>
      <c r="Q291" s="20"/>
      <c r="AD291" s="20"/>
      <c r="AF291" s="41"/>
      <c r="AG291" s="40"/>
      <c r="BB291" s="40"/>
      <c r="BC291" s="40"/>
      <c r="BE291" s="40"/>
      <c r="BR291" s="20"/>
      <c r="BT291" s="40"/>
      <c r="BU291" s="40"/>
    </row>
    <row r="292" spans="14:73" s="5" customFormat="1" ht="9" customHeight="1">
      <c r="N292" s="20"/>
      <c r="O292" s="20"/>
      <c r="P292" s="40"/>
      <c r="Q292" s="20"/>
      <c r="AD292" s="20"/>
      <c r="AF292" s="41"/>
      <c r="AG292" s="40"/>
      <c r="BB292" s="40"/>
      <c r="BC292" s="40"/>
      <c r="BE292" s="40"/>
      <c r="BR292" s="20"/>
      <c r="BT292" s="40"/>
      <c r="BU292" s="40"/>
    </row>
    <row r="293" spans="14:73" s="5" customFormat="1" ht="9" customHeight="1">
      <c r="N293" s="20"/>
      <c r="O293" s="20"/>
      <c r="P293" s="40"/>
      <c r="Q293" s="20"/>
      <c r="AD293" s="20"/>
      <c r="AF293" s="41"/>
      <c r="AG293" s="40"/>
      <c r="BB293" s="40"/>
      <c r="BC293" s="40"/>
      <c r="BE293" s="40"/>
      <c r="BR293" s="20"/>
      <c r="BT293" s="40"/>
      <c r="BU293" s="40"/>
    </row>
    <row r="294" spans="14:73" s="5" customFormat="1" ht="9" customHeight="1">
      <c r="N294" s="20"/>
      <c r="O294" s="20"/>
      <c r="P294" s="40"/>
      <c r="Q294" s="20"/>
      <c r="AD294" s="20"/>
      <c r="AF294" s="41"/>
      <c r="AG294" s="40"/>
      <c r="BB294" s="40"/>
      <c r="BC294" s="40"/>
      <c r="BE294" s="40"/>
      <c r="BR294" s="20"/>
      <c r="BT294" s="40"/>
      <c r="BU294" s="40"/>
    </row>
    <row r="295" spans="14:73" s="5" customFormat="1" ht="9" customHeight="1">
      <c r="N295" s="20"/>
      <c r="O295" s="20"/>
      <c r="P295" s="40"/>
      <c r="Q295" s="20"/>
      <c r="AD295" s="20"/>
      <c r="AF295" s="41"/>
      <c r="AG295" s="40"/>
      <c r="BB295" s="40"/>
      <c r="BC295" s="40"/>
      <c r="BE295" s="40"/>
      <c r="BR295" s="20"/>
      <c r="BT295" s="40"/>
      <c r="BU295" s="40"/>
    </row>
    <row r="296" spans="14:73" s="5" customFormat="1" ht="9" customHeight="1">
      <c r="N296" s="20"/>
      <c r="O296" s="20"/>
      <c r="P296" s="40"/>
      <c r="Q296" s="20"/>
      <c r="AD296" s="20"/>
      <c r="AF296" s="41"/>
      <c r="AG296" s="40"/>
      <c r="BB296" s="40"/>
      <c r="BC296" s="40"/>
      <c r="BE296" s="40"/>
      <c r="BR296" s="20"/>
      <c r="BT296" s="40"/>
      <c r="BU296" s="40"/>
    </row>
    <row r="297" spans="14:73" s="5" customFormat="1" ht="9" customHeight="1">
      <c r="N297" s="20"/>
      <c r="O297" s="20"/>
      <c r="P297" s="40"/>
      <c r="Q297" s="20"/>
      <c r="AD297" s="20"/>
      <c r="AF297" s="41"/>
      <c r="AG297" s="40"/>
      <c r="BB297" s="40"/>
      <c r="BC297" s="40"/>
      <c r="BE297" s="40"/>
      <c r="BR297" s="20"/>
      <c r="BT297" s="40"/>
      <c r="BU297" s="40"/>
    </row>
    <row r="298" spans="14:73" s="5" customFormat="1" ht="9" customHeight="1">
      <c r="N298" s="20"/>
      <c r="O298" s="20"/>
      <c r="P298" s="40"/>
      <c r="Q298" s="20"/>
      <c r="AD298" s="20"/>
      <c r="AF298" s="41"/>
      <c r="AG298" s="40"/>
      <c r="BB298" s="40"/>
      <c r="BC298" s="40"/>
      <c r="BE298" s="40"/>
      <c r="BR298" s="20"/>
      <c r="BT298" s="40"/>
      <c r="BU298" s="40"/>
    </row>
    <row r="299" spans="14:73" s="5" customFormat="1" ht="9" customHeight="1">
      <c r="N299" s="20"/>
      <c r="O299" s="20"/>
      <c r="P299" s="40"/>
      <c r="Q299" s="20"/>
      <c r="AD299" s="20"/>
      <c r="AF299" s="41"/>
      <c r="AG299" s="40"/>
      <c r="BB299" s="40"/>
      <c r="BC299" s="40"/>
      <c r="BE299" s="40"/>
      <c r="BR299" s="20"/>
      <c r="BT299" s="40"/>
      <c r="BU299" s="40"/>
    </row>
    <row r="300" spans="14:73" s="5" customFormat="1" ht="9" customHeight="1">
      <c r="N300" s="20"/>
      <c r="O300" s="20"/>
      <c r="P300" s="40"/>
      <c r="Q300" s="20"/>
      <c r="AD300" s="20"/>
      <c r="AF300" s="41"/>
      <c r="AG300" s="40"/>
      <c r="BB300" s="40"/>
      <c r="BC300" s="40"/>
      <c r="BE300" s="40"/>
      <c r="BR300" s="20"/>
      <c r="BT300" s="40"/>
      <c r="BU300" s="40"/>
    </row>
    <row r="301" spans="14:73" s="5" customFormat="1" ht="9" customHeight="1">
      <c r="N301" s="20"/>
      <c r="O301" s="20"/>
      <c r="P301" s="40"/>
      <c r="Q301" s="20"/>
      <c r="AD301" s="20"/>
      <c r="AF301" s="41"/>
      <c r="AG301" s="40"/>
      <c r="BB301" s="40"/>
      <c r="BC301" s="40"/>
      <c r="BE301" s="40"/>
      <c r="BR301" s="20"/>
      <c r="BT301" s="40"/>
      <c r="BU301" s="40"/>
    </row>
    <row r="302" spans="14:73" s="5" customFormat="1" ht="9" customHeight="1">
      <c r="N302" s="20"/>
      <c r="O302" s="20"/>
      <c r="P302" s="40"/>
      <c r="Q302" s="20"/>
      <c r="AD302" s="20"/>
      <c r="AF302" s="41"/>
      <c r="AG302" s="40"/>
      <c r="BB302" s="40"/>
      <c r="BC302" s="40"/>
      <c r="BE302" s="40"/>
      <c r="BR302" s="20"/>
      <c r="BT302" s="40"/>
      <c r="BU302" s="40"/>
    </row>
    <row r="303" spans="14:73" s="5" customFormat="1" ht="9" customHeight="1">
      <c r="N303" s="20"/>
      <c r="O303" s="20"/>
      <c r="P303" s="40"/>
      <c r="Q303" s="20"/>
      <c r="AD303" s="20"/>
      <c r="AF303" s="41"/>
      <c r="AG303" s="40"/>
      <c r="BB303" s="40"/>
      <c r="BC303" s="40"/>
      <c r="BE303" s="40"/>
      <c r="BR303" s="20"/>
      <c r="BT303" s="40"/>
      <c r="BU303" s="40"/>
    </row>
    <row r="304" spans="14:73" s="5" customFormat="1" ht="9" customHeight="1">
      <c r="N304" s="20"/>
      <c r="O304" s="20"/>
      <c r="P304" s="40"/>
      <c r="Q304" s="20"/>
      <c r="AD304" s="20"/>
      <c r="AF304" s="41"/>
      <c r="AG304" s="40"/>
      <c r="BB304" s="40"/>
      <c r="BC304" s="40"/>
      <c r="BE304" s="40"/>
      <c r="BR304" s="20"/>
      <c r="BT304" s="40"/>
      <c r="BU304" s="40"/>
    </row>
    <row r="305" spans="14:73" s="5" customFormat="1" ht="9" customHeight="1">
      <c r="N305" s="20"/>
      <c r="O305" s="20"/>
      <c r="P305" s="40"/>
      <c r="Q305" s="20"/>
      <c r="AD305" s="20"/>
      <c r="AF305" s="41"/>
      <c r="AG305" s="40"/>
      <c r="BB305" s="40"/>
      <c r="BC305" s="40"/>
      <c r="BE305" s="40"/>
      <c r="BR305" s="20"/>
      <c r="BT305" s="40"/>
      <c r="BU305" s="40"/>
    </row>
    <row r="306" spans="14:73" s="5" customFormat="1" ht="9" customHeight="1">
      <c r="N306" s="20"/>
      <c r="O306" s="20"/>
      <c r="P306" s="40"/>
      <c r="Q306" s="20"/>
      <c r="AD306" s="20"/>
      <c r="AF306" s="41"/>
      <c r="AG306" s="40"/>
      <c r="BB306" s="40"/>
      <c r="BC306" s="40"/>
      <c r="BE306" s="40"/>
      <c r="BR306" s="20"/>
      <c r="BT306" s="40"/>
      <c r="BU306" s="40"/>
    </row>
    <row r="307" spans="14:73" s="5" customFormat="1" ht="9" customHeight="1">
      <c r="N307" s="20"/>
      <c r="O307" s="20"/>
      <c r="P307" s="40"/>
      <c r="Q307" s="20"/>
      <c r="AD307" s="20"/>
      <c r="AF307" s="41"/>
      <c r="AG307" s="40"/>
      <c r="BB307" s="40"/>
      <c r="BC307" s="40"/>
      <c r="BE307" s="40"/>
      <c r="BR307" s="20"/>
      <c r="BT307" s="40"/>
      <c r="BU307" s="40"/>
    </row>
    <row r="308" spans="14:73" s="5" customFormat="1" ht="9" customHeight="1">
      <c r="N308" s="20"/>
      <c r="O308" s="20"/>
      <c r="P308" s="40"/>
      <c r="Q308" s="20"/>
      <c r="AD308" s="20"/>
      <c r="AF308" s="41"/>
      <c r="AG308" s="40"/>
      <c r="BB308" s="40"/>
      <c r="BC308" s="40"/>
      <c r="BE308" s="40"/>
      <c r="BR308" s="20"/>
      <c r="BT308" s="40"/>
      <c r="BU308" s="40"/>
    </row>
    <row r="309" spans="14:73" s="5" customFormat="1" ht="9" customHeight="1">
      <c r="N309" s="20"/>
      <c r="O309" s="20"/>
      <c r="P309" s="40"/>
      <c r="Q309" s="20"/>
      <c r="AD309" s="20"/>
      <c r="AF309" s="41"/>
      <c r="AG309" s="40"/>
      <c r="BB309" s="40"/>
      <c r="BC309" s="40"/>
      <c r="BE309" s="40"/>
      <c r="BR309" s="20"/>
      <c r="BT309" s="40"/>
      <c r="BU309" s="40"/>
    </row>
    <row r="310" spans="14:73" s="5" customFormat="1" ht="9" customHeight="1">
      <c r="N310" s="20"/>
      <c r="O310" s="20"/>
      <c r="P310" s="40"/>
      <c r="Q310" s="20"/>
      <c r="AD310" s="20"/>
      <c r="AF310" s="41"/>
      <c r="AG310" s="40"/>
      <c r="BB310" s="40"/>
      <c r="BC310" s="40"/>
      <c r="BE310" s="40"/>
      <c r="BR310" s="20"/>
      <c r="BT310" s="40"/>
      <c r="BU310" s="40"/>
    </row>
    <row r="311" spans="14:73" s="5" customFormat="1" ht="9" customHeight="1">
      <c r="N311" s="20"/>
      <c r="O311" s="20"/>
      <c r="P311" s="40"/>
      <c r="Q311" s="20"/>
      <c r="AD311" s="20"/>
      <c r="AF311" s="41"/>
      <c r="AG311" s="40"/>
      <c r="BB311" s="40"/>
      <c r="BC311" s="40"/>
      <c r="BE311" s="40"/>
      <c r="BR311" s="20"/>
      <c r="BT311" s="40"/>
      <c r="BU311" s="40"/>
    </row>
    <row r="312" spans="14:73" s="5" customFormat="1" ht="9" customHeight="1">
      <c r="N312" s="20"/>
      <c r="O312" s="20"/>
      <c r="P312" s="40"/>
      <c r="Q312" s="20"/>
      <c r="AD312" s="20"/>
      <c r="AF312" s="41"/>
      <c r="AG312" s="40"/>
      <c r="BB312" s="40"/>
      <c r="BC312" s="40"/>
      <c r="BE312" s="40"/>
      <c r="BR312" s="20"/>
      <c r="BT312" s="40"/>
      <c r="BU312" s="40"/>
    </row>
    <row r="313" spans="14:73" s="5" customFormat="1" ht="9" customHeight="1">
      <c r="N313" s="20"/>
      <c r="O313" s="20"/>
      <c r="P313" s="40"/>
      <c r="Q313" s="20"/>
      <c r="AD313" s="20"/>
      <c r="AF313" s="41"/>
      <c r="AG313" s="40"/>
      <c r="BB313" s="40"/>
      <c r="BC313" s="40"/>
      <c r="BE313" s="40"/>
      <c r="BR313" s="20"/>
      <c r="BT313" s="40"/>
      <c r="BU313" s="40"/>
    </row>
    <row r="314" spans="14:73" s="5" customFormat="1" ht="9" customHeight="1">
      <c r="N314" s="20"/>
      <c r="O314" s="20"/>
      <c r="P314" s="40"/>
      <c r="Q314" s="20"/>
      <c r="AD314" s="20"/>
      <c r="AF314" s="41"/>
      <c r="AG314" s="40"/>
      <c r="BB314" s="40"/>
      <c r="BC314" s="40"/>
      <c r="BE314" s="40"/>
      <c r="BR314" s="20"/>
      <c r="BT314" s="40"/>
      <c r="BU314" s="40"/>
    </row>
    <row r="315" spans="14:73" s="5" customFormat="1" ht="9" customHeight="1">
      <c r="N315" s="20"/>
      <c r="O315" s="20"/>
      <c r="P315" s="40"/>
      <c r="Q315" s="20"/>
      <c r="AD315" s="20"/>
      <c r="AF315" s="41"/>
      <c r="AG315" s="40"/>
      <c r="BB315" s="40"/>
      <c r="BC315" s="40"/>
      <c r="BE315" s="40"/>
      <c r="BR315" s="20"/>
      <c r="BT315" s="40"/>
      <c r="BU315" s="40"/>
    </row>
    <row r="316" spans="14:73" s="5" customFormat="1" ht="9" customHeight="1">
      <c r="N316" s="20"/>
      <c r="O316" s="20"/>
      <c r="P316" s="40"/>
      <c r="Q316" s="20"/>
      <c r="AD316" s="20"/>
      <c r="AF316" s="41"/>
      <c r="AG316" s="40"/>
      <c r="BB316" s="40"/>
      <c r="BC316" s="40"/>
      <c r="BE316" s="40"/>
      <c r="BR316" s="20"/>
      <c r="BT316" s="40"/>
      <c r="BU316" s="40"/>
    </row>
    <row r="317" spans="14:73" s="5" customFormat="1" ht="9" customHeight="1">
      <c r="N317" s="20"/>
      <c r="O317" s="20"/>
      <c r="P317" s="40"/>
      <c r="Q317" s="20"/>
      <c r="AD317" s="20"/>
      <c r="AF317" s="41"/>
      <c r="AG317" s="40"/>
      <c r="BB317" s="40"/>
      <c r="BC317" s="40"/>
      <c r="BE317" s="40"/>
      <c r="BR317" s="20"/>
      <c r="BT317" s="40"/>
      <c r="BU317" s="40"/>
    </row>
    <row r="318" spans="14:73" s="5" customFormat="1" ht="9" customHeight="1">
      <c r="N318" s="20"/>
      <c r="O318" s="20"/>
      <c r="P318" s="40"/>
      <c r="Q318" s="20"/>
      <c r="AD318" s="20"/>
      <c r="AF318" s="41"/>
      <c r="AG318" s="40"/>
      <c r="BB318" s="40"/>
      <c r="BC318" s="40"/>
      <c r="BE318" s="40"/>
      <c r="BR318" s="20"/>
      <c r="BT318" s="40"/>
      <c r="BU318" s="40"/>
    </row>
    <row r="319" spans="14:73" s="5" customFormat="1" ht="9" customHeight="1">
      <c r="N319" s="20"/>
      <c r="O319" s="20"/>
      <c r="P319" s="40"/>
      <c r="Q319" s="20"/>
      <c r="AD319" s="20"/>
      <c r="AF319" s="41"/>
      <c r="AG319" s="40"/>
      <c r="BB319" s="40"/>
      <c r="BC319" s="40"/>
      <c r="BE319" s="40"/>
      <c r="BR319" s="20"/>
      <c r="BT319" s="40"/>
      <c r="BU319" s="40"/>
    </row>
    <row r="320" spans="14:73" s="5" customFormat="1" ht="9" customHeight="1">
      <c r="N320" s="20"/>
      <c r="O320" s="20"/>
      <c r="P320" s="40"/>
      <c r="Q320" s="20"/>
      <c r="AD320" s="20"/>
      <c r="AF320" s="41"/>
      <c r="AG320" s="40"/>
      <c r="BB320" s="40"/>
      <c r="BC320" s="40"/>
      <c r="BE320" s="40"/>
      <c r="BR320" s="20"/>
      <c r="BT320" s="40"/>
      <c r="BU320" s="40"/>
    </row>
    <row r="321" spans="14:73" s="5" customFormat="1" ht="9" customHeight="1">
      <c r="N321" s="20"/>
      <c r="O321" s="20"/>
      <c r="P321" s="40"/>
      <c r="Q321" s="20"/>
      <c r="AD321" s="20"/>
      <c r="AF321" s="41"/>
      <c r="AG321" s="40"/>
      <c r="BB321" s="40"/>
      <c r="BC321" s="40"/>
      <c r="BE321" s="40"/>
      <c r="BR321" s="20"/>
      <c r="BT321" s="40"/>
      <c r="BU321" s="40"/>
    </row>
    <row r="322" spans="14:73" s="5" customFormat="1" ht="9" customHeight="1">
      <c r="N322" s="20"/>
      <c r="O322" s="20"/>
      <c r="P322" s="40"/>
      <c r="Q322" s="20"/>
      <c r="AD322" s="20"/>
      <c r="AF322" s="41"/>
      <c r="AG322" s="40"/>
      <c r="BB322" s="40"/>
      <c r="BC322" s="40"/>
      <c r="BE322" s="40"/>
      <c r="BR322" s="20"/>
      <c r="BT322" s="40"/>
      <c r="BU322" s="40"/>
    </row>
    <row r="323" spans="14:73" s="5" customFormat="1" ht="9" customHeight="1">
      <c r="N323" s="20"/>
      <c r="O323" s="20"/>
      <c r="P323" s="40"/>
      <c r="Q323" s="20"/>
      <c r="AD323" s="20"/>
      <c r="AF323" s="41"/>
      <c r="AG323" s="40"/>
      <c r="BB323" s="40"/>
      <c r="BC323" s="40"/>
      <c r="BE323" s="40"/>
      <c r="BR323" s="20"/>
      <c r="BT323" s="40"/>
      <c r="BU323" s="40"/>
    </row>
    <row r="324" spans="14:73" s="5" customFormat="1" ht="9" customHeight="1">
      <c r="N324" s="20"/>
      <c r="O324" s="20"/>
      <c r="P324" s="40"/>
      <c r="Q324" s="20"/>
      <c r="AD324" s="20"/>
      <c r="AF324" s="41"/>
      <c r="AG324" s="40"/>
      <c r="BB324" s="40"/>
      <c r="BC324" s="40"/>
      <c r="BE324" s="40"/>
      <c r="BR324" s="20"/>
      <c r="BT324" s="40"/>
      <c r="BU324" s="40"/>
    </row>
    <row r="325" spans="14:73" s="5" customFormat="1" ht="9" customHeight="1">
      <c r="N325" s="20"/>
      <c r="O325" s="20"/>
      <c r="P325" s="40"/>
      <c r="Q325" s="20"/>
      <c r="AD325" s="20"/>
      <c r="AF325" s="41"/>
      <c r="AG325" s="40"/>
      <c r="BB325" s="40"/>
      <c r="BC325" s="40"/>
      <c r="BE325" s="40"/>
      <c r="BR325" s="20"/>
      <c r="BT325" s="40"/>
      <c r="BU325" s="40"/>
    </row>
    <row r="326" spans="14:73" s="5" customFormat="1" ht="9" customHeight="1">
      <c r="N326" s="20"/>
      <c r="O326" s="20"/>
      <c r="P326" s="40"/>
      <c r="Q326" s="20"/>
      <c r="AD326" s="20"/>
      <c r="AF326" s="41"/>
      <c r="AG326" s="40"/>
      <c r="BB326" s="40"/>
      <c r="BC326" s="40"/>
      <c r="BE326" s="40"/>
      <c r="BR326" s="20"/>
      <c r="BT326" s="40"/>
      <c r="BU326" s="40"/>
    </row>
    <row r="327" spans="14:73" s="5" customFormat="1" ht="9" customHeight="1">
      <c r="N327" s="20"/>
      <c r="O327" s="20"/>
      <c r="P327" s="40"/>
      <c r="Q327" s="20"/>
      <c r="AD327" s="20"/>
      <c r="AF327" s="41"/>
      <c r="AG327" s="40"/>
      <c r="BB327" s="40"/>
      <c r="BC327" s="40"/>
      <c r="BE327" s="40"/>
      <c r="BR327" s="20"/>
      <c r="BT327" s="40"/>
      <c r="BU327" s="40"/>
    </row>
    <row r="328" spans="14:73" s="5" customFormat="1" ht="9" customHeight="1">
      <c r="N328" s="20"/>
      <c r="O328" s="20"/>
      <c r="P328" s="40"/>
      <c r="Q328" s="20"/>
      <c r="AD328" s="20"/>
      <c r="AF328" s="41"/>
      <c r="AG328" s="40"/>
      <c r="BB328" s="40"/>
      <c r="BC328" s="40"/>
      <c r="BE328" s="40"/>
      <c r="BR328" s="20"/>
      <c r="BT328" s="40"/>
      <c r="BU328" s="40"/>
    </row>
    <row r="329" spans="14:73" s="5" customFormat="1" ht="9" customHeight="1">
      <c r="N329" s="20"/>
      <c r="O329" s="20"/>
      <c r="P329" s="40"/>
      <c r="Q329" s="20"/>
      <c r="AD329" s="20"/>
      <c r="AF329" s="41"/>
      <c r="AG329" s="40"/>
      <c r="BB329" s="40"/>
      <c r="BC329" s="40"/>
      <c r="BE329" s="40"/>
      <c r="BR329" s="20"/>
      <c r="BT329" s="40"/>
      <c r="BU329" s="40"/>
    </row>
    <row r="330" spans="14:73" s="5" customFormat="1" ht="9" customHeight="1">
      <c r="N330" s="20"/>
      <c r="O330" s="20"/>
      <c r="P330" s="40"/>
      <c r="Q330" s="20"/>
      <c r="AD330" s="20"/>
      <c r="AF330" s="41"/>
      <c r="AG330" s="40"/>
      <c r="BB330" s="40"/>
      <c r="BC330" s="40"/>
      <c r="BE330" s="40"/>
      <c r="BR330" s="20"/>
      <c r="BT330" s="40"/>
      <c r="BU330" s="40"/>
    </row>
    <row r="331" spans="14:73" s="5" customFormat="1" ht="9" customHeight="1">
      <c r="N331" s="20"/>
      <c r="O331" s="20"/>
      <c r="P331" s="40"/>
      <c r="Q331" s="20"/>
      <c r="AD331" s="20"/>
      <c r="AF331" s="41"/>
      <c r="AG331" s="40"/>
      <c r="BB331" s="40"/>
      <c r="BC331" s="40"/>
      <c r="BE331" s="40"/>
      <c r="BR331" s="20"/>
      <c r="BT331" s="40"/>
      <c r="BU331" s="40"/>
    </row>
    <row r="332" spans="14:73" s="5" customFormat="1" ht="9" customHeight="1">
      <c r="N332" s="20"/>
      <c r="O332" s="20"/>
      <c r="P332" s="40"/>
      <c r="Q332" s="20"/>
      <c r="AD332" s="20"/>
      <c r="AF332" s="41"/>
      <c r="AG332" s="40"/>
      <c r="BB332" s="40"/>
      <c r="BC332" s="40"/>
      <c r="BE332" s="40"/>
      <c r="BR332" s="20"/>
      <c r="BT332" s="40"/>
      <c r="BU332" s="40"/>
    </row>
    <row r="333" spans="14:73" s="5" customFormat="1" ht="9" customHeight="1">
      <c r="N333" s="20"/>
      <c r="O333" s="20"/>
      <c r="P333" s="40"/>
      <c r="Q333" s="20"/>
      <c r="AD333" s="20"/>
      <c r="AF333" s="41"/>
      <c r="AG333" s="40"/>
      <c r="BB333" s="40"/>
      <c r="BC333" s="40"/>
      <c r="BE333" s="40"/>
      <c r="BR333" s="20"/>
      <c r="BT333" s="40"/>
      <c r="BU333" s="40"/>
    </row>
    <row r="334" spans="14:73" s="5" customFormat="1" ht="9" customHeight="1">
      <c r="N334" s="20"/>
      <c r="O334" s="20"/>
      <c r="P334" s="40"/>
      <c r="Q334" s="20"/>
      <c r="AD334" s="20"/>
      <c r="AF334" s="41"/>
      <c r="AG334" s="40"/>
      <c r="BB334" s="40"/>
      <c r="BC334" s="40"/>
      <c r="BE334" s="40"/>
      <c r="BR334" s="20"/>
      <c r="BT334" s="40"/>
      <c r="BU334" s="40"/>
    </row>
    <row r="335" spans="14:73" s="5" customFormat="1" ht="9" customHeight="1">
      <c r="N335" s="20"/>
      <c r="O335" s="20"/>
      <c r="P335" s="40"/>
      <c r="Q335" s="20"/>
      <c r="AD335" s="20"/>
      <c r="AF335" s="41"/>
      <c r="AG335" s="40"/>
      <c r="BB335" s="40"/>
      <c r="BC335" s="40"/>
      <c r="BE335" s="40"/>
      <c r="BR335" s="20"/>
      <c r="BT335" s="40"/>
      <c r="BU335" s="40"/>
    </row>
    <row r="336" spans="14:73" s="5" customFormat="1" ht="9" customHeight="1">
      <c r="N336" s="20"/>
      <c r="O336" s="20"/>
      <c r="P336" s="40"/>
      <c r="Q336" s="20"/>
      <c r="AD336" s="20"/>
      <c r="AF336" s="41"/>
      <c r="AG336" s="40"/>
      <c r="BB336" s="40"/>
      <c r="BC336" s="40"/>
      <c r="BE336" s="40"/>
      <c r="BR336" s="20"/>
      <c r="BT336" s="40"/>
      <c r="BU336" s="40"/>
    </row>
    <row r="337" spans="14:73" s="5" customFormat="1" ht="9" customHeight="1">
      <c r="N337" s="20"/>
      <c r="O337" s="20"/>
      <c r="P337" s="40"/>
      <c r="Q337" s="20"/>
      <c r="AD337" s="20"/>
      <c r="AF337" s="41"/>
      <c r="AG337" s="40"/>
      <c r="BB337" s="40"/>
      <c r="BC337" s="40"/>
      <c r="BE337" s="40"/>
      <c r="BR337" s="20"/>
      <c r="BT337" s="40"/>
      <c r="BU337" s="40"/>
    </row>
    <row r="338" spans="14:73" s="5" customFormat="1" ht="9" customHeight="1">
      <c r="N338" s="20"/>
      <c r="O338" s="20"/>
      <c r="P338" s="40"/>
      <c r="Q338" s="20"/>
      <c r="AD338" s="20"/>
      <c r="AF338" s="41"/>
      <c r="AG338" s="40"/>
      <c r="BB338" s="40"/>
      <c r="BC338" s="40"/>
      <c r="BE338" s="40"/>
      <c r="BR338" s="20"/>
      <c r="BT338" s="40"/>
      <c r="BU338" s="40"/>
    </row>
    <row r="339" spans="14:73" s="5" customFormat="1" ht="9" customHeight="1">
      <c r="N339" s="20"/>
      <c r="O339" s="20"/>
      <c r="P339" s="40"/>
      <c r="Q339" s="20"/>
      <c r="AD339" s="20"/>
      <c r="AF339" s="41"/>
      <c r="AG339" s="40"/>
      <c r="BB339" s="40"/>
      <c r="BC339" s="40"/>
      <c r="BE339" s="40"/>
      <c r="BR339" s="20"/>
      <c r="BT339" s="40"/>
      <c r="BU339" s="40"/>
    </row>
    <row r="340" spans="14:73" s="5" customFormat="1" ht="9" customHeight="1">
      <c r="N340" s="20"/>
      <c r="O340" s="20"/>
      <c r="P340" s="40"/>
      <c r="Q340" s="20"/>
      <c r="AD340" s="20"/>
      <c r="AF340" s="41"/>
      <c r="AG340" s="40"/>
      <c r="BB340" s="40"/>
      <c r="BC340" s="40"/>
      <c r="BE340" s="40"/>
      <c r="BR340" s="20"/>
      <c r="BT340" s="40"/>
      <c r="BU340" s="40"/>
    </row>
    <row r="341" spans="14:73" s="5" customFormat="1" ht="9" customHeight="1">
      <c r="N341" s="20"/>
      <c r="O341" s="20"/>
      <c r="P341" s="40"/>
      <c r="Q341" s="20"/>
      <c r="AD341" s="20"/>
      <c r="AF341" s="41"/>
      <c r="AG341" s="40"/>
      <c r="BB341" s="40"/>
      <c r="BC341" s="40"/>
      <c r="BE341" s="40"/>
      <c r="BR341" s="20"/>
      <c r="BT341" s="40"/>
      <c r="BU341" s="40"/>
    </row>
    <row r="342" spans="14:73" s="5" customFormat="1" ht="9" customHeight="1">
      <c r="N342" s="20"/>
      <c r="O342" s="20"/>
      <c r="P342" s="40"/>
      <c r="Q342" s="20"/>
      <c r="AD342" s="20"/>
      <c r="AF342" s="41"/>
      <c r="AG342" s="40"/>
      <c r="BB342" s="40"/>
      <c r="BC342" s="40"/>
      <c r="BE342" s="40"/>
      <c r="BR342" s="20"/>
      <c r="BT342" s="40"/>
      <c r="BU342" s="40"/>
    </row>
    <row r="343" spans="14:73" s="5" customFormat="1" ht="9" customHeight="1">
      <c r="N343" s="20"/>
      <c r="O343" s="20"/>
      <c r="P343" s="40"/>
      <c r="Q343" s="20"/>
      <c r="AD343" s="20"/>
      <c r="AF343" s="41"/>
      <c r="AG343" s="40"/>
      <c r="BB343" s="40"/>
      <c r="BC343" s="40"/>
      <c r="BE343" s="40"/>
      <c r="BR343" s="20"/>
      <c r="BT343" s="40"/>
      <c r="BU343" s="40"/>
    </row>
    <row r="344" spans="14:73" s="5" customFormat="1" ht="9" customHeight="1">
      <c r="N344" s="20"/>
      <c r="O344" s="20"/>
      <c r="P344" s="40"/>
      <c r="Q344" s="20"/>
      <c r="AD344" s="20"/>
      <c r="AF344" s="41"/>
      <c r="AG344" s="40"/>
      <c r="BB344" s="40"/>
      <c r="BC344" s="40"/>
      <c r="BE344" s="40"/>
      <c r="BR344" s="20"/>
      <c r="BT344" s="40"/>
      <c r="BU344" s="40"/>
    </row>
    <row r="345" spans="14:73" s="5" customFormat="1" ht="9" customHeight="1">
      <c r="N345" s="20"/>
      <c r="O345" s="20"/>
      <c r="P345" s="40"/>
      <c r="Q345" s="20"/>
      <c r="AD345" s="20"/>
      <c r="AF345" s="41"/>
      <c r="AG345" s="40"/>
      <c r="BB345" s="40"/>
      <c r="BC345" s="40"/>
      <c r="BE345" s="40"/>
      <c r="BR345" s="20"/>
      <c r="BT345" s="40"/>
      <c r="BU345" s="40"/>
    </row>
    <row r="346" spans="14:73" s="5" customFormat="1" ht="9" customHeight="1">
      <c r="N346" s="20"/>
      <c r="O346" s="20"/>
      <c r="P346" s="40"/>
      <c r="Q346" s="20"/>
      <c r="AD346" s="20"/>
      <c r="AF346" s="41"/>
      <c r="AG346" s="40"/>
      <c r="BB346" s="40"/>
      <c r="BC346" s="40"/>
      <c r="BE346" s="40"/>
      <c r="BR346" s="20"/>
      <c r="BT346" s="40"/>
      <c r="BU346" s="40"/>
    </row>
    <row r="347" spans="14:73" s="5" customFormat="1" ht="9" customHeight="1">
      <c r="N347" s="20"/>
      <c r="O347" s="20"/>
      <c r="P347" s="40"/>
      <c r="Q347" s="20"/>
      <c r="AD347" s="20"/>
      <c r="AF347" s="41"/>
      <c r="AG347" s="40"/>
      <c r="BB347" s="40"/>
      <c r="BC347" s="40"/>
      <c r="BE347" s="40"/>
      <c r="BR347" s="20"/>
      <c r="BT347" s="40"/>
      <c r="BU347" s="40"/>
    </row>
    <row r="348" spans="14:73" s="5" customFormat="1" ht="9" customHeight="1">
      <c r="N348" s="20"/>
      <c r="O348" s="20"/>
      <c r="P348" s="40"/>
      <c r="Q348" s="20"/>
      <c r="AD348" s="20"/>
      <c r="AF348" s="41"/>
      <c r="AG348" s="40"/>
      <c r="BB348" s="40"/>
      <c r="BC348" s="40"/>
      <c r="BE348" s="40"/>
      <c r="BR348" s="20"/>
      <c r="BT348" s="40"/>
      <c r="BU348" s="40"/>
    </row>
    <row r="349" spans="14:73" s="5" customFormat="1" ht="9" customHeight="1">
      <c r="N349" s="20"/>
      <c r="O349" s="20"/>
      <c r="P349" s="40"/>
      <c r="Q349" s="20"/>
      <c r="AD349" s="20"/>
      <c r="AF349" s="41"/>
      <c r="AG349" s="40"/>
      <c r="BB349" s="40"/>
      <c r="BC349" s="40"/>
      <c r="BE349" s="40"/>
      <c r="BR349" s="20"/>
      <c r="BT349" s="40"/>
      <c r="BU349" s="40"/>
    </row>
    <row r="350" spans="14:73" s="5" customFormat="1" ht="9" customHeight="1">
      <c r="N350" s="20"/>
      <c r="O350" s="20"/>
      <c r="P350" s="40"/>
      <c r="Q350" s="20"/>
      <c r="AD350" s="20"/>
      <c r="AF350" s="41"/>
      <c r="AG350" s="40"/>
      <c r="BB350" s="40"/>
      <c r="BC350" s="40"/>
      <c r="BE350" s="40"/>
      <c r="BR350" s="20"/>
      <c r="BT350" s="40"/>
      <c r="BU350" s="40"/>
    </row>
    <row r="351" spans="14:73" s="5" customFormat="1" ht="9" customHeight="1">
      <c r="N351" s="20"/>
      <c r="O351" s="20"/>
      <c r="P351" s="40"/>
      <c r="Q351" s="20"/>
      <c r="AD351" s="20"/>
      <c r="AF351" s="41"/>
      <c r="AG351" s="40"/>
      <c r="BB351" s="40"/>
      <c r="BC351" s="40"/>
      <c r="BE351" s="40"/>
      <c r="BR351" s="20"/>
      <c r="BT351" s="40"/>
      <c r="BU351" s="40"/>
    </row>
    <row r="352" spans="14:73" s="5" customFormat="1" ht="9" customHeight="1">
      <c r="N352" s="20"/>
      <c r="O352" s="20"/>
      <c r="P352" s="40"/>
      <c r="Q352" s="20"/>
      <c r="AD352" s="20"/>
      <c r="AF352" s="41"/>
      <c r="AG352" s="40"/>
      <c r="BB352" s="40"/>
      <c r="BC352" s="40"/>
      <c r="BE352" s="40"/>
      <c r="BR352" s="20"/>
      <c r="BT352" s="40"/>
      <c r="BU352" s="40"/>
    </row>
    <row r="353" spans="14:73" s="5" customFormat="1" ht="9" customHeight="1">
      <c r="N353" s="20"/>
      <c r="O353" s="20"/>
      <c r="P353" s="40"/>
      <c r="Q353" s="20"/>
      <c r="AD353" s="20"/>
      <c r="AF353" s="41"/>
      <c r="AG353" s="40"/>
      <c r="BB353" s="40"/>
      <c r="BC353" s="40"/>
      <c r="BE353" s="40"/>
      <c r="BR353" s="20"/>
      <c r="BT353" s="40"/>
      <c r="BU353" s="40"/>
    </row>
    <row r="354" spans="14:73" s="5" customFormat="1" ht="9" customHeight="1">
      <c r="N354" s="20"/>
      <c r="O354" s="20"/>
      <c r="P354" s="40"/>
      <c r="Q354" s="20"/>
      <c r="AD354" s="20"/>
      <c r="AF354" s="41"/>
      <c r="AG354" s="40"/>
      <c r="BB354" s="40"/>
      <c r="BC354" s="40"/>
      <c r="BE354" s="40"/>
      <c r="BR354" s="20"/>
      <c r="BT354" s="40"/>
      <c r="BU354" s="40"/>
    </row>
    <row r="355" spans="14:73" s="5" customFormat="1" ht="9" customHeight="1">
      <c r="N355" s="20"/>
      <c r="O355" s="20"/>
      <c r="P355" s="40"/>
      <c r="Q355" s="20"/>
      <c r="AD355" s="20"/>
      <c r="AF355" s="41"/>
      <c r="AG355" s="40"/>
      <c r="BB355" s="40"/>
      <c r="BC355" s="40"/>
      <c r="BE355" s="40"/>
      <c r="BR355" s="20"/>
      <c r="BT355" s="40"/>
      <c r="BU355" s="40"/>
    </row>
    <row r="356" spans="14:73" s="5" customFormat="1" ht="9" customHeight="1">
      <c r="N356" s="20"/>
      <c r="O356" s="20"/>
      <c r="P356" s="40"/>
      <c r="Q356" s="20"/>
      <c r="AD356" s="20"/>
      <c r="AF356" s="41"/>
      <c r="AG356" s="40"/>
      <c r="BB356" s="40"/>
      <c r="BC356" s="40"/>
      <c r="BE356" s="40"/>
      <c r="BR356" s="20"/>
      <c r="BT356" s="40"/>
      <c r="BU356" s="40"/>
    </row>
    <row r="357" spans="14:73" s="5" customFormat="1" ht="9" customHeight="1">
      <c r="N357" s="20"/>
      <c r="O357" s="20"/>
      <c r="P357" s="40"/>
      <c r="Q357" s="20"/>
      <c r="AD357" s="20"/>
      <c r="AF357" s="41"/>
      <c r="AG357" s="40"/>
      <c r="BB357" s="40"/>
      <c r="BC357" s="40"/>
      <c r="BE357" s="40"/>
      <c r="BR357" s="20"/>
      <c r="BT357" s="40"/>
      <c r="BU357" s="40"/>
    </row>
    <row r="358" spans="14:73" s="5" customFormat="1" ht="9" customHeight="1">
      <c r="N358" s="20"/>
      <c r="O358" s="20"/>
      <c r="P358" s="40"/>
      <c r="Q358" s="20"/>
      <c r="AD358" s="20"/>
      <c r="AF358" s="41"/>
      <c r="AG358" s="40"/>
      <c r="BB358" s="40"/>
      <c r="BC358" s="40"/>
      <c r="BE358" s="40"/>
      <c r="BR358" s="20"/>
      <c r="BT358" s="40"/>
      <c r="BU358" s="40"/>
    </row>
    <row r="359" spans="14:73" s="5" customFormat="1" ht="9" customHeight="1">
      <c r="N359" s="20"/>
      <c r="O359" s="20"/>
      <c r="P359" s="40"/>
      <c r="Q359" s="20"/>
      <c r="AD359" s="20"/>
      <c r="AF359" s="41"/>
      <c r="AG359" s="40"/>
      <c r="BB359" s="40"/>
      <c r="BC359" s="40"/>
      <c r="BE359" s="40"/>
      <c r="BR359" s="20"/>
      <c r="BT359" s="40"/>
      <c r="BU359" s="40"/>
    </row>
    <row r="360" spans="14:73" s="5" customFormat="1" ht="9" customHeight="1">
      <c r="N360" s="20"/>
      <c r="O360" s="20"/>
      <c r="P360" s="40"/>
      <c r="Q360" s="20"/>
      <c r="AD360" s="20"/>
      <c r="AF360" s="41"/>
      <c r="AG360" s="40"/>
      <c r="BB360" s="40"/>
      <c r="BC360" s="40"/>
      <c r="BE360" s="40"/>
      <c r="BR360" s="20"/>
      <c r="BT360" s="40"/>
      <c r="BU360" s="40"/>
    </row>
    <row r="361" spans="14:73" s="5" customFormat="1" ht="9" customHeight="1">
      <c r="N361" s="20"/>
      <c r="O361" s="20"/>
      <c r="P361" s="40"/>
      <c r="Q361" s="20"/>
      <c r="AD361" s="20"/>
      <c r="AF361" s="41"/>
      <c r="AG361" s="40"/>
      <c r="BB361" s="40"/>
      <c r="BC361" s="40"/>
      <c r="BE361" s="40"/>
      <c r="BR361" s="20"/>
      <c r="BT361" s="40"/>
      <c r="BU361" s="40"/>
    </row>
    <row r="362" spans="14:73" s="5" customFormat="1" ht="9" customHeight="1">
      <c r="N362" s="20"/>
      <c r="O362" s="20"/>
      <c r="P362" s="40"/>
      <c r="Q362" s="20"/>
      <c r="AD362" s="20"/>
      <c r="AF362" s="41"/>
      <c r="AG362" s="40"/>
      <c r="BB362" s="40"/>
      <c r="BC362" s="40"/>
      <c r="BE362" s="40"/>
      <c r="BR362" s="20"/>
      <c r="BT362" s="40"/>
      <c r="BU362" s="40"/>
    </row>
    <row r="363" spans="14:73" s="5" customFormat="1" ht="9" customHeight="1">
      <c r="N363" s="20"/>
      <c r="O363" s="20"/>
      <c r="P363" s="40"/>
      <c r="Q363" s="20"/>
      <c r="AD363" s="20"/>
      <c r="AF363" s="41"/>
      <c r="AG363" s="40"/>
      <c r="BB363" s="40"/>
      <c r="BC363" s="40"/>
      <c r="BE363" s="40"/>
      <c r="BR363" s="20"/>
      <c r="BT363" s="40"/>
      <c r="BU363" s="40"/>
    </row>
    <row r="364" spans="14:73" s="5" customFormat="1" ht="9" customHeight="1">
      <c r="N364" s="20"/>
      <c r="O364" s="20"/>
      <c r="P364" s="40"/>
      <c r="Q364" s="20"/>
      <c r="AD364" s="20"/>
      <c r="AF364" s="41"/>
      <c r="AG364" s="40"/>
      <c r="BB364" s="40"/>
      <c r="BC364" s="40"/>
      <c r="BE364" s="40"/>
      <c r="BR364" s="20"/>
      <c r="BT364" s="40"/>
      <c r="BU364" s="40"/>
    </row>
    <row r="365" spans="14:73" s="5" customFormat="1" ht="9" customHeight="1">
      <c r="N365" s="20"/>
      <c r="O365" s="20"/>
      <c r="P365" s="40"/>
      <c r="Q365" s="20"/>
      <c r="AD365" s="20"/>
      <c r="AF365" s="41"/>
      <c r="AG365" s="40"/>
      <c r="BB365" s="40"/>
      <c r="BC365" s="40"/>
      <c r="BE365" s="40"/>
      <c r="BR365" s="20"/>
      <c r="BT365" s="40"/>
      <c r="BU365" s="40"/>
    </row>
    <row r="366" spans="14:73" s="5" customFormat="1" ht="9" customHeight="1">
      <c r="N366" s="20"/>
      <c r="O366" s="20"/>
      <c r="P366" s="40"/>
      <c r="Q366" s="20"/>
      <c r="AD366" s="20"/>
      <c r="AF366" s="41"/>
      <c r="AG366" s="40"/>
      <c r="BB366" s="40"/>
      <c r="BC366" s="40"/>
      <c r="BE366" s="40"/>
      <c r="BR366" s="20"/>
      <c r="BT366" s="40"/>
      <c r="BU366" s="40"/>
    </row>
    <row r="367" spans="14:73" s="5" customFormat="1" ht="9" customHeight="1">
      <c r="N367" s="20"/>
      <c r="O367" s="20"/>
      <c r="P367" s="40"/>
      <c r="Q367" s="20"/>
      <c r="AD367" s="20"/>
      <c r="AF367" s="41"/>
      <c r="AG367" s="40"/>
      <c r="BB367" s="40"/>
      <c r="BC367" s="40"/>
      <c r="BE367" s="40"/>
      <c r="BR367" s="20"/>
      <c r="BT367" s="40"/>
      <c r="BU367" s="40"/>
    </row>
    <row r="368" spans="14:73" s="5" customFormat="1" ht="9" customHeight="1">
      <c r="N368" s="20"/>
      <c r="O368" s="20"/>
      <c r="P368" s="40"/>
      <c r="Q368" s="20"/>
      <c r="AD368" s="20"/>
      <c r="AF368" s="41"/>
      <c r="AG368" s="40"/>
      <c r="BB368" s="40"/>
      <c r="BC368" s="40"/>
      <c r="BE368" s="40"/>
      <c r="BR368" s="20"/>
      <c r="BT368" s="40"/>
      <c r="BU368" s="40"/>
    </row>
    <row r="369" spans="14:73" s="5" customFormat="1" ht="9" customHeight="1">
      <c r="N369" s="20"/>
      <c r="O369" s="20"/>
      <c r="P369" s="40"/>
      <c r="Q369" s="20"/>
      <c r="AD369" s="20"/>
      <c r="AF369" s="41"/>
      <c r="AG369" s="40"/>
      <c r="BB369" s="40"/>
      <c r="BC369" s="40"/>
      <c r="BE369" s="40"/>
      <c r="BR369" s="20"/>
      <c r="BT369" s="40"/>
      <c r="BU369" s="40"/>
    </row>
    <row r="370" spans="14:73" s="5" customFormat="1" ht="9" customHeight="1">
      <c r="N370" s="20"/>
      <c r="O370" s="20"/>
      <c r="P370" s="40"/>
      <c r="Q370" s="20"/>
      <c r="AD370" s="20"/>
      <c r="AF370" s="41"/>
      <c r="AG370" s="40"/>
      <c r="BB370" s="40"/>
      <c r="BC370" s="40"/>
      <c r="BE370" s="40"/>
      <c r="BR370" s="20"/>
      <c r="BT370" s="40"/>
      <c r="BU370" s="40"/>
    </row>
    <row r="371" spans="14:73" s="5" customFormat="1" ht="9" customHeight="1">
      <c r="N371" s="20"/>
      <c r="O371" s="20"/>
      <c r="P371" s="40"/>
      <c r="Q371" s="20"/>
      <c r="AD371" s="20"/>
      <c r="AF371" s="41"/>
      <c r="AG371" s="40"/>
      <c r="BB371" s="40"/>
      <c r="BC371" s="40"/>
      <c r="BE371" s="40"/>
      <c r="BR371" s="20"/>
      <c r="BT371" s="40"/>
      <c r="BU371" s="40"/>
    </row>
    <row r="372" spans="14:73" s="5" customFormat="1" ht="9" customHeight="1">
      <c r="N372" s="20"/>
      <c r="O372" s="20"/>
      <c r="P372" s="40"/>
      <c r="Q372" s="20"/>
      <c r="AD372" s="20"/>
      <c r="AF372" s="41"/>
      <c r="AG372" s="40"/>
      <c r="BB372" s="40"/>
      <c r="BC372" s="40"/>
      <c r="BE372" s="40"/>
      <c r="BR372" s="20"/>
      <c r="BT372" s="40"/>
      <c r="BU372" s="40"/>
    </row>
    <row r="373" spans="14:73" s="5" customFormat="1" ht="9" customHeight="1">
      <c r="N373" s="20"/>
      <c r="O373" s="20"/>
      <c r="P373" s="40"/>
      <c r="Q373" s="20"/>
      <c r="AD373" s="20"/>
      <c r="AF373" s="41"/>
      <c r="AG373" s="40"/>
      <c r="BB373" s="40"/>
      <c r="BC373" s="40"/>
      <c r="BE373" s="40"/>
      <c r="BR373" s="20"/>
      <c r="BT373" s="40"/>
      <c r="BU373" s="40"/>
    </row>
    <row r="374" spans="14:73" s="5" customFormat="1" ht="9" customHeight="1">
      <c r="N374" s="20"/>
      <c r="O374" s="20"/>
      <c r="P374" s="40"/>
      <c r="Q374" s="20"/>
      <c r="AD374" s="20"/>
      <c r="AF374" s="41"/>
      <c r="AG374" s="40"/>
      <c r="BB374" s="40"/>
      <c r="BC374" s="40"/>
      <c r="BE374" s="40"/>
      <c r="BR374" s="20"/>
      <c r="BT374" s="40"/>
      <c r="BU374" s="40"/>
    </row>
    <row r="375" spans="14:73" s="5" customFormat="1" ht="9" customHeight="1">
      <c r="N375" s="20"/>
      <c r="O375" s="20"/>
      <c r="P375" s="40"/>
      <c r="Q375" s="20"/>
      <c r="AD375" s="20"/>
      <c r="AF375" s="41"/>
      <c r="AG375" s="40"/>
      <c r="BB375" s="40"/>
      <c r="BC375" s="40"/>
      <c r="BE375" s="40"/>
      <c r="BR375" s="20"/>
      <c r="BT375" s="40"/>
      <c r="BU375" s="40"/>
    </row>
    <row r="376" spans="14:73" s="5" customFormat="1" ht="9" customHeight="1">
      <c r="N376" s="20"/>
      <c r="O376" s="20"/>
      <c r="P376" s="40"/>
      <c r="Q376" s="20"/>
      <c r="AD376" s="20"/>
      <c r="AF376" s="41"/>
      <c r="AG376" s="40"/>
      <c r="BB376" s="40"/>
      <c r="BC376" s="40"/>
      <c r="BE376" s="40"/>
      <c r="BR376" s="20"/>
      <c r="BT376" s="40"/>
      <c r="BU376" s="40"/>
    </row>
    <row r="377" spans="14:73" s="5" customFormat="1" ht="9" customHeight="1">
      <c r="N377" s="20"/>
      <c r="O377" s="20"/>
      <c r="P377" s="40"/>
      <c r="Q377" s="20"/>
      <c r="AD377" s="20"/>
      <c r="AF377" s="41"/>
      <c r="AG377" s="40"/>
      <c r="BB377" s="40"/>
      <c r="BC377" s="40"/>
      <c r="BE377" s="40"/>
      <c r="BR377" s="20"/>
      <c r="BT377" s="40"/>
      <c r="BU377" s="40"/>
    </row>
    <row r="378" spans="14:73" s="5" customFormat="1" ht="9" customHeight="1">
      <c r="N378" s="20"/>
      <c r="O378" s="20"/>
      <c r="P378" s="40"/>
      <c r="Q378" s="20"/>
      <c r="AD378" s="20"/>
      <c r="AF378" s="41"/>
      <c r="AG378" s="40"/>
      <c r="BB378" s="40"/>
      <c r="BC378" s="40"/>
      <c r="BE378" s="40"/>
      <c r="BR378" s="20"/>
      <c r="BT378" s="40"/>
      <c r="BU378" s="40"/>
    </row>
    <row r="379" spans="14:73" s="5" customFormat="1" ht="9" customHeight="1">
      <c r="N379" s="20"/>
      <c r="O379" s="20"/>
      <c r="P379" s="40"/>
      <c r="Q379" s="20"/>
      <c r="AD379" s="20"/>
      <c r="AF379" s="41"/>
      <c r="AG379" s="40"/>
      <c r="BB379" s="40"/>
      <c r="BC379" s="40"/>
      <c r="BE379" s="40"/>
      <c r="BR379" s="20"/>
      <c r="BT379" s="40"/>
      <c r="BU379" s="40"/>
    </row>
    <row r="380" spans="14:73" s="5" customFormat="1" ht="9" customHeight="1">
      <c r="N380" s="20"/>
      <c r="O380" s="20"/>
      <c r="P380" s="40"/>
      <c r="Q380" s="20"/>
      <c r="AD380" s="20"/>
      <c r="AF380" s="41"/>
      <c r="AG380" s="40"/>
      <c r="BB380" s="40"/>
      <c r="BC380" s="40"/>
      <c r="BE380" s="40"/>
      <c r="BR380" s="20"/>
      <c r="BT380" s="40"/>
      <c r="BU380" s="40"/>
    </row>
    <row r="381" spans="14:73" s="5" customFormat="1" ht="9" customHeight="1">
      <c r="N381" s="20"/>
      <c r="O381" s="20"/>
      <c r="P381" s="40"/>
      <c r="Q381" s="20"/>
      <c r="AD381" s="20"/>
      <c r="AF381" s="41"/>
      <c r="AG381" s="40"/>
      <c r="BB381" s="40"/>
      <c r="BC381" s="40"/>
      <c r="BE381" s="40"/>
      <c r="BR381" s="20"/>
      <c r="BT381" s="40"/>
      <c r="BU381" s="40"/>
    </row>
    <row r="382" spans="14:73" s="5" customFormat="1" ht="9" customHeight="1">
      <c r="N382" s="20"/>
      <c r="O382" s="20"/>
      <c r="P382" s="40"/>
      <c r="Q382" s="20"/>
      <c r="AD382" s="20"/>
      <c r="AF382" s="41"/>
      <c r="AG382" s="40"/>
      <c r="BB382" s="40"/>
      <c r="BC382" s="40"/>
      <c r="BE382" s="40"/>
      <c r="BR382" s="20"/>
      <c r="BT382" s="40"/>
      <c r="BU382" s="40"/>
    </row>
    <row r="383" spans="14:73" s="5" customFormat="1" ht="9" customHeight="1">
      <c r="N383" s="20"/>
      <c r="O383" s="20"/>
      <c r="P383" s="40"/>
      <c r="Q383" s="20"/>
      <c r="AD383" s="20"/>
      <c r="AF383" s="41"/>
      <c r="AG383" s="40"/>
      <c r="BB383" s="40"/>
      <c r="BC383" s="40"/>
      <c r="BE383" s="40"/>
      <c r="BR383" s="20"/>
      <c r="BT383" s="40"/>
      <c r="BU383" s="40"/>
    </row>
    <row r="384" spans="14:73" s="5" customFormat="1" ht="9" customHeight="1">
      <c r="N384" s="20"/>
      <c r="O384" s="20"/>
      <c r="P384" s="40"/>
      <c r="Q384" s="20"/>
      <c r="AD384" s="20"/>
      <c r="AF384" s="41"/>
      <c r="AG384" s="40"/>
      <c r="BB384" s="40"/>
      <c r="BC384" s="40"/>
      <c r="BE384" s="40"/>
      <c r="BR384" s="20"/>
      <c r="BT384" s="40"/>
      <c r="BU384" s="40"/>
    </row>
    <row r="385" spans="14:73" s="5" customFormat="1" ht="9" customHeight="1">
      <c r="N385" s="20"/>
      <c r="O385" s="20"/>
      <c r="P385" s="40"/>
      <c r="Q385" s="20"/>
      <c r="AD385" s="20"/>
      <c r="AF385" s="41"/>
      <c r="AG385" s="40"/>
      <c r="BB385" s="40"/>
      <c r="BC385" s="40"/>
      <c r="BE385" s="40"/>
      <c r="BR385" s="20"/>
      <c r="BT385" s="40"/>
      <c r="BU385" s="40"/>
    </row>
    <row r="386" spans="14:73" s="5" customFormat="1" ht="9" customHeight="1">
      <c r="N386" s="20"/>
      <c r="O386" s="20"/>
      <c r="P386" s="40"/>
      <c r="Q386" s="20"/>
      <c r="AD386" s="20"/>
      <c r="AF386" s="41"/>
      <c r="AG386" s="40"/>
      <c r="BB386" s="40"/>
      <c r="BC386" s="40"/>
      <c r="BE386" s="40"/>
      <c r="BR386" s="20"/>
      <c r="BT386" s="40"/>
      <c r="BU386" s="40"/>
    </row>
    <row r="387" spans="14:73" s="5" customFormat="1" ht="9" customHeight="1">
      <c r="N387" s="20"/>
      <c r="O387" s="20"/>
      <c r="P387" s="40"/>
      <c r="Q387" s="20"/>
      <c r="AD387" s="20"/>
      <c r="AF387" s="41"/>
      <c r="AG387" s="40"/>
      <c r="BB387" s="40"/>
      <c r="BC387" s="40"/>
      <c r="BE387" s="40"/>
      <c r="BR387" s="20"/>
      <c r="BT387" s="40"/>
      <c r="BU387" s="40"/>
    </row>
    <row r="388" spans="14:73" s="5" customFormat="1" ht="9" customHeight="1">
      <c r="N388" s="20"/>
      <c r="O388" s="20"/>
      <c r="P388" s="40"/>
      <c r="Q388" s="20"/>
      <c r="AD388" s="20"/>
      <c r="AF388" s="41"/>
      <c r="AG388" s="40"/>
      <c r="BB388" s="40"/>
      <c r="BC388" s="40"/>
      <c r="BE388" s="40"/>
      <c r="BR388" s="20"/>
      <c r="BT388" s="40"/>
      <c r="BU388" s="40"/>
    </row>
    <row r="389" spans="14:73" s="5" customFormat="1" ht="9" customHeight="1">
      <c r="N389" s="20"/>
      <c r="O389" s="20"/>
      <c r="P389" s="40"/>
      <c r="Q389" s="20"/>
      <c r="AD389" s="20"/>
      <c r="AF389" s="41"/>
      <c r="AG389" s="40"/>
      <c r="BB389" s="40"/>
      <c r="BC389" s="40"/>
      <c r="BE389" s="40"/>
      <c r="BR389" s="20"/>
      <c r="BT389" s="40"/>
      <c r="BU389" s="40"/>
    </row>
    <row r="390" spans="14:73" s="5" customFormat="1" ht="9" customHeight="1">
      <c r="N390" s="20"/>
      <c r="O390" s="20"/>
      <c r="P390" s="40"/>
      <c r="Q390" s="20"/>
      <c r="AD390" s="20"/>
      <c r="AF390" s="41"/>
      <c r="AG390" s="40"/>
      <c r="BB390" s="40"/>
      <c r="BC390" s="40"/>
      <c r="BE390" s="40"/>
      <c r="BR390" s="20"/>
      <c r="BT390" s="40"/>
      <c r="BU390" s="40"/>
    </row>
    <row r="391" spans="14:73" s="5" customFormat="1" ht="9" customHeight="1">
      <c r="N391" s="20"/>
      <c r="O391" s="20"/>
      <c r="P391" s="40"/>
      <c r="Q391" s="20"/>
      <c r="AD391" s="20"/>
      <c r="AF391" s="41"/>
      <c r="AG391" s="40"/>
      <c r="BB391" s="40"/>
      <c r="BC391" s="40"/>
      <c r="BE391" s="40"/>
      <c r="BR391" s="20"/>
      <c r="BT391" s="40"/>
      <c r="BU391" s="40"/>
    </row>
    <row r="392" spans="14:73" s="5" customFormat="1" ht="9" customHeight="1">
      <c r="N392" s="20"/>
      <c r="O392" s="20"/>
      <c r="P392" s="40"/>
      <c r="Q392" s="20"/>
      <c r="AD392" s="20"/>
      <c r="AF392" s="41"/>
      <c r="AG392" s="40"/>
      <c r="BB392" s="40"/>
      <c r="BC392" s="40"/>
      <c r="BE392" s="40"/>
      <c r="BR392" s="20"/>
      <c r="BT392" s="40"/>
      <c r="BU392" s="40"/>
    </row>
    <row r="393" spans="14:73" s="5" customFormat="1" ht="9" customHeight="1">
      <c r="N393" s="20"/>
      <c r="O393" s="20"/>
      <c r="P393" s="40"/>
      <c r="Q393" s="20"/>
      <c r="AD393" s="20"/>
      <c r="AF393" s="41"/>
      <c r="AG393" s="40"/>
      <c r="BB393" s="40"/>
      <c r="BC393" s="40"/>
      <c r="BE393" s="40"/>
      <c r="BR393" s="20"/>
      <c r="BT393" s="40"/>
      <c r="BU393" s="40"/>
    </row>
    <row r="394" spans="14:73" s="5" customFormat="1" ht="9" customHeight="1">
      <c r="N394" s="20"/>
      <c r="O394" s="20"/>
      <c r="P394" s="40"/>
      <c r="Q394" s="20"/>
      <c r="AD394" s="20"/>
      <c r="AF394" s="41"/>
      <c r="AG394" s="40"/>
      <c r="BB394" s="40"/>
      <c r="BC394" s="40"/>
      <c r="BE394" s="40"/>
      <c r="BR394" s="20"/>
      <c r="BT394" s="40"/>
      <c r="BU394" s="40"/>
    </row>
    <row r="395" spans="14:73" s="5" customFormat="1" ht="9" customHeight="1">
      <c r="N395" s="20"/>
      <c r="O395" s="20"/>
      <c r="P395" s="40"/>
      <c r="Q395" s="20"/>
      <c r="AD395" s="20"/>
      <c r="AF395" s="41"/>
      <c r="AG395" s="40"/>
      <c r="BB395" s="40"/>
      <c r="BC395" s="40"/>
      <c r="BE395" s="40"/>
      <c r="BR395" s="20"/>
      <c r="BT395" s="40"/>
      <c r="BU395" s="40"/>
    </row>
    <row r="396" spans="14:73" s="5" customFormat="1" ht="9" customHeight="1">
      <c r="N396" s="20"/>
      <c r="O396" s="20"/>
      <c r="P396" s="40"/>
      <c r="Q396" s="20"/>
      <c r="AD396" s="20"/>
      <c r="AF396" s="41"/>
      <c r="AG396" s="40"/>
      <c r="BB396" s="40"/>
      <c r="BC396" s="40"/>
      <c r="BE396" s="40"/>
      <c r="BR396" s="20"/>
      <c r="BT396" s="40"/>
      <c r="BU396" s="40"/>
    </row>
    <row r="397" spans="14:73" s="5" customFormat="1" ht="9" customHeight="1">
      <c r="N397" s="20"/>
      <c r="O397" s="20"/>
      <c r="P397" s="40"/>
      <c r="Q397" s="20"/>
      <c r="AD397" s="20"/>
      <c r="AF397" s="41"/>
      <c r="AG397" s="40"/>
      <c r="BB397" s="40"/>
      <c r="BC397" s="40"/>
      <c r="BE397" s="40"/>
      <c r="BR397" s="20"/>
      <c r="BT397" s="40"/>
      <c r="BU397" s="40"/>
    </row>
    <row r="398" spans="14:73" s="5" customFormat="1" ht="9" customHeight="1">
      <c r="N398" s="20"/>
      <c r="O398" s="20"/>
      <c r="P398" s="40"/>
      <c r="Q398" s="20"/>
      <c r="AD398" s="20"/>
      <c r="AF398" s="41"/>
      <c r="AG398" s="40"/>
      <c r="BB398" s="40"/>
      <c r="BC398" s="40"/>
      <c r="BE398" s="40"/>
      <c r="BR398" s="20"/>
      <c r="BT398" s="40"/>
      <c r="BU398" s="40"/>
    </row>
    <row r="399" spans="14:73" s="5" customFormat="1" ht="9" customHeight="1">
      <c r="N399" s="20"/>
      <c r="O399" s="20"/>
      <c r="P399" s="40"/>
      <c r="Q399" s="20"/>
      <c r="AD399" s="20"/>
      <c r="AF399" s="41"/>
      <c r="AG399" s="40"/>
      <c r="BB399" s="40"/>
      <c r="BC399" s="40"/>
      <c r="BE399" s="40"/>
      <c r="BR399" s="20"/>
      <c r="BT399" s="40"/>
      <c r="BU399" s="40"/>
    </row>
    <row r="400" spans="14:73" s="5" customFormat="1" ht="9" customHeight="1">
      <c r="N400" s="20"/>
      <c r="O400" s="20"/>
      <c r="P400" s="40"/>
      <c r="Q400" s="20"/>
      <c r="AD400" s="20"/>
      <c r="AF400" s="41"/>
      <c r="AG400" s="40"/>
      <c r="BB400" s="40"/>
      <c r="BC400" s="40"/>
      <c r="BE400" s="40"/>
      <c r="BR400" s="20"/>
      <c r="BT400" s="40"/>
      <c r="BU400" s="40"/>
    </row>
    <row r="401" spans="14:73" s="5" customFormat="1" ht="9" customHeight="1">
      <c r="N401" s="20"/>
      <c r="O401" s="20"/>
      <c r="P401" s="40"/>
      <c r="Q401" s="20"/>
      <c r="AD401" s="20"/>
      <c r="AF401" s="41"/>
      <c r="AG401" s="40"/>
      <c r="BB401" s="40"/>
      <c r="BC401" s="40"/>
      <c r="BE401" s="40"/>
      <c r="BR401" s="20"/>
      <c r="BT401" s="40"/>
      <c r="BU401" s="40"/>
    </row>
    <row r="402" spans="14:73" s="5" customFormat="1" ht="9" customHeight="1">
      <c r="N402" s="20"/>
      <c r="O402" s="20"/>
      <c r="P402" s="40"/>
      <c r="Q402" s="20"/>
      <c r="AD402" s="20"/>
      <c r="AF402" s="41"/>
      <c r="AG402" s="40"/>
      <c r="BB402" s="40"/>
      <c r="BC402" s="40"/>
      <c r="BE402" s="40"/>
      <c r="BR402" s="20"/>
      <c r="BT402" s="40"/>
      <c r="BU402" s="40"/>
    </row>
    <row r="403" spans="14:73" s="5" customFormat="1" ht="9" customHeight="1">
      <c r="N403" s="20"/>
      <c r="O403" s="20"/>
      <c r="P403" s="40"/>
      <c r="Q403" s="20"/>
      <c r="AD403" s="20"/>
      <c r="AF403" s="41"/>
      <c r="AG403" s="40"/>
      <c r="BB403" s="40"/>
      <c r="BC403" s="40"/>
      <c r="BE403" s="40"/>
      <c r="BR403" s="20"/>
      <c r="BT403" s="40"/>
      <c r="BU403" s="40"/>
    </row>
    <row r="404" spans="14:73" s="5" customFormat="1" ht="9" customHeight="1">
      <c r="N404" s="20"/>
      <c r="O404" s="20"/>
      <c r="P404" s="40"/>
      <c r="Q404" s="20"/>
      <c r="AD404" s="20"/>
      <c r="AF404" s="41"/>
      <c r="AG404" s="40"/>
      <c r="BB404" s="40"/>
      <c r="BC404" s="40"/>
      <c r="BE404" s="40"/>
      <c r="BR404" s="20"/>
      <c r="BT404" s="40"/>
      <c r="BU404" s="40"/>
    </row>
    <row r="405" spans="14:73" s="5" customFormat="1" ht="9" customHeight="1">
      <c r="N405" s="20"/>
      <c r="O405" s="20"/>
      <c r="P405" s="40"/>
      <c r="Q405" s="20"/>
      <c r="AD405" s="20"/>
      <c r="AF405" s="41"/>
      <c r="AG405" s="40"/>
      <c r="BB405" s="40"/>
      <c r="BC405" s="40"/>
      <c r="BE405" s="40"/>
      <c r="BR405" s="20"/>
      <c r="BT405" s="40"/>
      <c r="BU405" s="40"/>
    </row>
    <row r="406" spans="14:73" s="5" customFormat="1" ht="9" customHeight="1">
      <c r="N406" s="20"/>
      <c r="O406" s="20"/>
      <c r="P406" s="40"/>
      <c r="Q406" s="20"/>
      <c r="AD406" s="20"/>
      <c r="AF406" s="41"/>
      <c r="AG406" s="40"/>
      <c r="BB406" s="40"/>
      <c r="BC406" s="40"/>
      <c r="BE406" s="40"/>
      <c r="BR406" s="20"/>
      <c r="BT406" s="40"/>
      <c r="BU406" s="40"/>
    </row>
    <row r="407" spans="14:73" s="5" customFormat="1" ht="9" customHeight="1">
      <c r="N407" s="20"/>
      <c r="O407" s="20"/>
      <c r="P407" s="40"/>
      <c r="Q407" s="20"/>
      <c r="AD407" s="20"/>
      <c r="AF407" s="41"/>
      <c r="AG407" s="40"/>
      <c r="BB407" s="40"/>
      <c r="BC407" s="40"/>
      <c r="BE407" s="40"/>
      <c r="BR407" s="20"/>
      <c r="BT407" s="40"/>
      <c r="BU407" s="40"/>
    </row>
    <row r="408" spans="14:73" s="5" customFormat="1" ht="9" customHeight="1">
      <c r="N408" s="20"/>
      <c r="O408" s="20"/>
      <c r="P408" s="40"/>
      <c r="Q408" s="20"/>
      <c r="AD408" s="20"/>
      <c r="AF408" s="41"/>
      <c r="AG408" s="40"/>
      <c r="BB408" s="40"/>
      <c r="BC408" s="40"/>
      <c r="BE408" s="40"/>
      <c r="BR408" s="20"/>
      <c r="BT408" s="40"/>
      <c r="BU408" s="40"/>
    </row>
    <row r="409" spans="14:73" s="5" customFormat="1" ht="9" customHeight="1">
      <c r="N409" s="20"/>
      <c r="O409" s="20"/>
      <c r="P409" s="40"/>
      <c r="Q409" s="20"/>
      <c r="AD409" s="20"/>
      <c r="AF409" s="41"/>
      <c r="AG409" s="40"/>
      <c r="BB409" s="40"/>
      <c r="BC409" s="40"/>
      <c r="BE409" s="40"/>
      <c r="BR409" s="20"/>
      <c r="BT409" s="40"/>
      <c r="BU409" s="40"/>
    </row>
    <row r="410" spans="14:73" s="5" customFormat="1" ht="9" customHeight="1">
      <c r="N410" s="20"/>
      <c r="O410" s="20"/>
      <c r="P410" s="40"/>
      <c r="Q410" s="20"/>
      <c r="AD410" s="20"/>
      <c r="AF410" s="41"/>
      <c r="AG410" s="40"/>
      <c r="BB410" s="40"/>
      <c r="BC410" s="40"/>
      <c r="BE410" s="40"/>
      <c r="BR410" s="20"/>
      <c r="BT410" s="40"/>
      <c r="BU410" s="40"/>
    </row>
    <row r="411" spans="14:73" s="5" customFormat="1" ht="9" customHeight="1">
      <c r="N411" s="20"/>
      <c r="O411" s="20"/>
      <c r="P411" s="40"/>
      <c r="Q411" s="20"/>
      <c r="AD411" s="20"/>
      <c r="AF411" s="41"/>
      <c r="AG411" s="40"/>
      <c r="BB411" s="40"/>
      <c r="BC411" s="40"/>
      <c r="BE411" s="40"/>
      <c r="BR411" s="20"/>
      <c r="BT411" s="40"/>
      <c r="BU411" s="40"/>
    </row>
    <row r="412" spans="14:73" s="5" customFormat="1" ht="9" customHeight="1">
      <c r="N412" s="20"/>
      <c r="O412" s="20"/>
      <c r="P412" s="40"/>
      <c r="Q412" s="20"/>
      <c r="AD412" s="20"/>
      <c r="AF412" s="41"/>
      <c r="AG412" s="40"/>
      <c r="BB412" s="40"/>
      <c r="BC412" s="40"/>
      <c r="BE412" s="40"/>
      <c r="BR412" s="20"/>
      <c r="BT412" s="40"/>
      <c r="BU412" s="40"/>
    </row>
    <row r="413" spans="14:73" s="5" customFormat="1" ht="9" customHeight="1">
      <c r="N413" s="20"/>
      <c r="O413" s="20"/>
      <c r="P413" s="40"/>
      <c r="Q413" s="20"/>
      <c r="AD413" s="20"/>
      <c r="AF413" s="41"/>
      <c r="AG413" s="40"/>
      <c r="BB413" s="40"/>
      <c r="BC413" s="40"/>
      <c r="BE413" s="40"/>
      <c r="BR413" s="20"/>
      <c r="BT413" s="40"/>
      <c r="BU413" s="40"/>
    </row>
    <row r="414" spans="14:73" s="5" customFormat="1" ht="9" customHeight="1">
      <c r="N414" s="20"/>
      <c r="O414" s="20"/>
      <c r="P414" s="40"/>
      <c r="Q414" s="20"/>
      <c r="AD414" s="20"/>
      <c r="AF414" s="41"/>
      <c r="AG414" s="40"/>
      <c r="BB414" s="40"/>
      <c r="BC414" s="40"/>
      <c r="BE414" s="40"/>
      <c r="BR414" s="20"/>
      <c r="BT414" s="40"/>
      <c r="BU414" s="40"/>
    </row>
    <row r="415" spans="14:73" s="5" customFormat="1" ht="9" customHeight="1">
      <c r="N415" s="20"/>
      <c r="O415" s="20"/>
      <c r="P415" s="40"/>
      <c r="Q415" s="20"/>
      <c r="AD415" s="20"/>
      <c r="AF415" s="41"/>
      <c r="AG415" s="40"/>
      <c r="BB415" s="40"/>
      <c r="BC415" s="40"/>
      <c r="BE415" s="40"/>
      <c r="BR415" s="20"/>
      <c r="BT415" s="40"/>
      <c r="BU415" s="40"/>
    </row>
    <row r="416" spans="14:73" s="5" customFormat="1" ht="9" customHeight="1">
      <c r="N416" s="20"/>
      <c r="O416" s="20"/>
      <c r="P416" s="40"/>
      <c r="Q416" s="20"/>
      <c r="AD416" s="20"/>
      <c r="AF416" s="41"/>
      <c r="AG416" s="40"/>
      <c r="BB416" s="40"/>
      <c r="BC416" s="40"/>
      <c r="BE416" s="40"/>
      <c r="BR416" s="20"/>
      <c r="BT416" s="40"/>
      <c r="BU416" s="40"/>
    </row>
    <row r="417" spans="14:73" s="5" customFormat="1" ht="9" customHeight="1">
      <c r="N417" s="20"/>
      <c r="O417" s="20"/>
      <c r="P417" s="40"/>
      <c r="Q417" s="20"/>
      <c r="AD417" s="20"/>
      <c r="AF417" s="41"/>
      <c r="AG417" s="40"/>
      <c r="BB417" s="40"/>
      <c r="BC417" s="40"/>
      <c r="BE417" s="40"/>
      <c r="BR417" s="20"/>
      <c r="BT417" s="40"/>
      <c r="BU417" s="40"/>
    </row>
    <row r="418" spans="14:73" s="5" customFormat="1" ht="9" customHeight="1">
      <c r="N418" s="20"/>
      <c r="O418" s="20"/>
      <c r="P418" s="40"/>
      <c r="Q418" s="20"/>
      <c r="AD418" s="20"/>
      <c r="AF418" s="41"/>
      <c r="AG418" s="40"/>
      <c r="BB418" s="40"/>
      <c r="BC418" s="40"/>
      <c r="BE418" s="40"/>
      <c r="BR418" s="20"/>
      <c r="BT418" s="40"/>
      <c r="BU418" s="40"/>
    </row>
    <row r="419" spans="14:73" s="5" customFormat="1" ht="9" customHeight="1">
      <c r="N419" s="20"/>
      <c r="O419" s="20"/>
      <c r="P419" s="40"/>
      <c r="Q419" s="20"/>
      <c r="AD419" s="20"/>
      <c r="AF419" s="41"/>
      <c r="AG419" s="40"/>
      <c r="BB419" s="40"/>
      <c r="BC419" s="40"/>
      <c r="BE419" s="40"/>
      <c r="BR419" s="20"/>
      <c r="BT419" s="40"/>
      <c r="BU419" s="40"/>
    </row>
    <row r="420" spans="14:73" s="5" customFormat="1" ht="9" customHeight="1">
      <c r="N420" s="20"/>
      <c r="O420" s="20"/>
      <c r="P420" s="40"/>
      <c r="Q420" s="20"/>
      <c r="AD420" s="20"/>
      <c r="AF420" s="41"/>
      <c r="AG420" s="40"/>
      <c r="BB420" s="40"/>
      <c r="BC420" s="40"/>
      <c r="BE420" s="40"/>
      <c r="BR420" s="20"/>
      <c r="BT420" s="40"/>
      <c r="BU420" s="40"/>
    </row>
    <row r="421" spans="14:73" s="5" customFormat="1" ht="9" customHeight="1">
      <c r="N421" s="20"/>
      <c r="O421" s="20"/>
      <c r="P421" s="40"/>
      <c r="Q421" s="20"/>
      <c r="AD421" s="20"/>
      <c r="AF421" s="41"/>
      <c r="AG421" s="40"/>
      <c r="BB421" s="40"/>
      <c r="BC421" s="40"/>
      <c r="BE421" s="40"/>
      <c r="BR421" s="20"/>
      <c r="BT421" s="40"/>
      <c r="BU421" s="40"/>
    </row>
    <row r="422" spans="14:73" s="5" customFormat="1" ht="9" customHeight="1">
      <c r="N422" s="20"/>
      <c r="O422" s="20"/>
      <c r="P422" s="40"/>
      <c r="Q422" s="20"/>
      <c r="AD422" s="20"/>
      <c r="AF422" s="41"/>
      <c r="AG422" s="40"/>
      <c r="BB422" s="40"/>
      <c r="BC422" s="40"/>
      <c r="BE422" s="40"/>
      <c r="BR422" s="20"/>
      <c r="BT422" s="40"/>
      <c r="BU422" s="40"/>
    </row>
    <row r="423" spans="14:73" s="5" customFormat="1" ht="9" customHeight="1">
      <c r="N423" s="20"/>
      <c r="O423" s="20"/>
      <c r="P423" s="40"/>
      <c r="Q423" s="20"/>
      <c r="AD423" s="20"/>
      <c r="AF423" s="41"/>
      <c r="AG423" s="40"/>
      <c r="BB423" s="40"/>
      <c r="BC423" s="40"/>
      <c r="BE423" s="40"/>
      <c r="BR423" s="20"/>
      <c r="BT423" s="40"/>
      <c r="BU423" s="40"/>
    </row>
    <row r="424" spans="14:73" s="5" customFormat="1" ht="9" customHeight="1">
      <c r="N424" s="20"/>
      <c r="O424" s="20"/>
      <c r="P424" s="40"/>
      <c r="Q424" s="20"/>
      <c r="AD424" s="20"/>
      <c r="AF424" s="41"/>
      <c r="AG424" s="40"/>
      <c r="BB424" s="40"/>
      <c r="BC424" s="40"/>
      <c r="BE424" s="40"/>
      <c r="BR424" s="20"/>
      <c r="BT424" s="40"/>
      <c r="BU424" s="40"/>
    </row>
    <row r="425" spans="14:73" s="5" customFormat="1" ht="9" customHeight="1">
      <c r="N425" s="20"/>
      <c r="O425" s="20"/>
      <c r="P425" s="40"/>
      <c r="Q425" s="20"/>
      <c r="AD425" s="20"/>
      <c r="AF425" s="41"/>
      <c r="AG425" s="40"/>
      <c r="BB425" s="40"/>
      <c r="BC425" s="40"/>
      <c r="BE425" s="40"/>
      <c r="BR425" s="20"/>
      <c r="BT425" s="40"/>
      <c r="BU425" s="40"/>
    </row>
    <row r="426" spans="14:73" s="5" customFormat="1" ht="9" customHeight="1">
      <c r="N426" s="20"/>
      <c r="O426" s="20"/>
      <c r="P426" s="40"/>
      <c r="Q426" s="20"/>
      <c r="AD426" s="20"/>
      <c r="AF426" s="41"/>
      <c r="AG426" s="40"/>
      <c r="BB426" s="40"/>
      <c r="BC426" s="40"/>
      <c r="BE426" s="40"/>
      <c r="BR426" s="20"/>
      <c r="BT426" s="40"/>
      <c r="BU426" s="40"/>
    </row>
    <row r="427" spans="14:73" s="5" customFormat="1" ht="9" customHeight="1">
      <c r="N427" s="20"/>
      <c r="O427" s="20"/>
      <c r="P427" s="40"/>
      <c r="Q427" s="20"/>
      <c r="AD427" s="20"/>
      <c r="AF427" s="41"/>
      <c r="AG427" s="40"/>
      <c r="BB427" s="40"/>
      <c r="BC427" s="40"/>
      <c r="BE427" s="40"/>
      <c r="BR427" s="20"/>
      <c r="BT427" s="40"/>
      <c r="BU427" s="40"/>
    </row>
    <row r="428" spans="14:73" s="5" customFormat="1" ht="9" customHeight="1">
      <c r="N428" s="20"/>
      <c r="O428" s="20"/>
      <c r="P428" s="40"/>
      <c r="Q428" s="20"/>
      <c r="AD428" s="20"/>
      <c r="AF428" s="41"/>
      <c r="AG428" s="40"/>
      <c r="BB428" s="40"/>
      <c r="BC428" s="40"/>
      <c r="BE428" s="40"/>
      <c r="BR428" s="20"/>
      <c r="BT428" s="40"/>
      <c r="BU428" s="40"/>
    </row>
    <row r="429" spans="14:73" s="5" customFormat="1" ht="9" customHeight="1">
      <c r="N429" s="20"/>
      <c r="O429" s="20"/>
      <c r="P429" s="40"/>
      <c r="Q429" s="20"/>
      <c r="AD429" s="20"/>
      <c r="AF429" s="41"/>
      <c r="AG429" s="40"/>
      <c r="BB429" s="40"/>
      <c r="BC429" s="40"/>
      <c r="BE429" s="40"/>
      <c r="BR429" s="20"/>
      <c r="BT429" s="40"/>
      <c r="BU429" s="40"/>
    </row>
    <row r="430" spans="14:73" s="5" customFormat="1" ht="9" customHeight="1">
      <c r="N430" s="20"/>
      <c r="O430" s="20"/>
      <c r="P430" s="40"/>
      <c r="Q430" s="20"/>
      <c r="AD430" s="20"/>
      <c r="AF430" s="41"/>
      <c r="AG430" s="40"/>
      <c r="BB430" s="40"/>
      <c r="BC430" s="40"/>
      <c r="BE430" s="40"/>
      <c r="BR430" s="20"/>
      <c r="BT430" s="40"/>
      <c r="BU430" s="40"/>
    </row>
    <row r="431" spans="14:73" s="5" customFormat="1" ht="9" customHeight="1">
      <c r="N431" s="20"/>
      <c r="O431" s="20"/>
      <c r="P431" s="40"/>
      <c r="Q431" s="20"/>
      <c r="AD431" s="20"/>
      <c r="AF431" s="41"/>
      <c r="AG431" s="40"/>
      <c r="BB431" s="40"/>
      <c r="BC431" s="40"/>
      <c r="BE431" s="40"/>
      <c r="BR431" s="20"/>
      <c r="BT431" s="40"/>
      <c r="BU431" s="40"/>
    </row>
    <row r="432" spans="14:73" s="5" customFormat="1" ht="9" customHeight="1">
      <c r="N432" s="20"/>
      <c r="O432" s="20"/>
      <c r="P432" s="40"/>
      <c r="Q432" s="20"/>
      <c r="AD432" s="20"/>
      <c r="AF432" s="41"/>
      <c r="AG432" s="40"/>
      <c r="BB432" s="40"/>
      <c r="BC432" s="40"/>
      <c r="BE432" s="40"/>
      <c r="BR432" s="20"/>
      <c r="BT432" s="40"/>
      <c r="BU432" s="40"/>
    </row>
    <row r="433" spans="14:73" s="5" customFormat="1" ht="9" customHeight="1">
      <c r="N433" s="20"/>
      <c r="O433" s="20"/>
      <c r="P433" s="40"/>
      <c r="Q433" s="20"/>
      <c r="AD433" s="20"/>
      <c r="AF433" s="41"/>
      <c r="AG433" s="40"/>
      <c r="BB433" s="40"/>
      <c r="BC433" s="40"/>
      <c r="BE433" s="40"/>
      <c r="BR433" s="20"/>
      <c r="BT433" s="40"/>
      <c r="BU433" s="40"/>
    </row>
    <row r="434" spans="14:73" s="5" customFormat="1" ht="9" customHeight="1">
      <c r="N434" s="20"/>
      <c r="O434" s="20"/>
      <c r="P434" s="40"/>
      <c r="Q434" s="20"/>
      <c r="AD434" s="20"/>
      <c r="AF434" s="41"/>
      <c r="AG434" s="40"/>
      <c r="BB434" s="40"/>
      <c r="BC434" s="40"/>
      <c r="BE434" s="40"/>
      <c r="BR434" s="20"/>
      <c r="BT434" s="40"/>
      <c r="BU434" s="40"/>
    </row>
    <row r="435" spans="14:73" s="5" customFormat="1" ht="9" customHeight="1">
      <c r="N435" s="20"/>
      <c r="O435" s="20"/>
      <c r="P435" s="40"/>
      <c r="Q435" s="20"/>
      <c r="AD435" s="20"/>
      <c r="AF435" s="41"/>
      <c r="AG435" s="40"/>
      <c r="BB435" s="40"/>
      <c r="BC435" s="40"/>
      <c r="BE435" s="40"/>
      <c r="BR435" s="20"/>
      <c r="BT435" s="40"/>
      <c r="BU435" s="40"/>
    </row>
    <row r="436" spans="14:73" s="5" customFormat="1" ht="9" customHeight="1">
      <c r="N436" s="20"/>
      <c r="O436" s="20"/>
      <c r="P436" s="40"/>
      <c r="Q436" s="20"/>
      <c r="AD436" s="20"/>
      <c r="AF436" s="41"/>
      <c r="AG436" s="40"/>
      <c r="BB436" s="40"/>
      <c r="BC436" s="40"/>
      <c r="BE436" s="40"/>
      <c r="BR436" s="20"/>
      <c r="BT436" s="40"/>
      <c r="BU436" s="40"/>
    </row>
    <row r="437" spans="14:73" s="5" customFormat="1" ht="9" customHeight="1">
      <c r="N437" s="20"/>
      <c r="O437" s="20"/>
      <c r="P437" s="40"/>
      <c r="Q437" s="20"/>
      <c r="AD437" s="20"/>
      <c r="AF437" s="41"/>
      <c r="AG437" s="40"/>
      <c r="BB437" s="40"/>
      <c r="BC437" s="40"/>
      <c r="BE437" s="40"/>
      <c r="BR437" s="20"/>
      <c r="BT437" s="40"/>
      <c r="BU437" s="40"/>
    </row>
    <row r="438" spans="14:73" s="5" customFormat="1" ht="9" customHeight="1">
      <c r="N438" s="20"/>
      <c r="O438" s="20"/>
      <c r="P438" s="40"/>
      <c r="Q438" s="20"/>
      <c r="AD438" s="20"/>
      <c r="AF438" s="41"/>
      <c r="AG438" s="40"/>
      <c r="BB438" s="40"/>
      <c r="BC438" s="40"/>
      <c r="BE438" s="40"/>
      <c r="BR438" s="20"/>
      <c r="BT438" s="40"/>
      <c r="BU438" s="40"/>
    </row>
    <row r="439" spans="14:73" s="5" customFormat="1" ht="9" customHeight="1">
      <c r="N439" s="20"/>
      <c r="O439" s="20"/>
      <c r="P439" s="40"/>
      <c r="Q439" s="20"/>
      <c r="AD439" s="20"/>
      <c r="AF439" s="41"/>
      <c r="AG439" s="40"/>
      <c r="BB439" s="40"/>
      <c r="BC439" s="40"/>
      <c r="BE439" s="40"/>
      <c r="BR439" s="20"/>
      <c r="BT439" s="40"/>
      <c r="BU439" s="40"/>
    </row>
    <row r="440" spans="14:73" s="5" customFormat="1" ht="9" customHeight="1">
      <c r="N440" s="20"/>
      <c r="O440" s="20"/>
      <c r="P440" s="40"/>
      <c r="Q440" s="20"/>
      <c r="AD440" s="20"/>
      <c r="AF440" s="41"/>
      <c r="AG440" s="40"/>
      <c r="BB440" s="40"/>
      <c r="BC440" s="40"/>
      <c r="BE440" s="40"/>
      <c r="BR440" s="20"/>
      <c r="BT440" s="40"/>
      <c r="BU440" s="40"/>
    </row>
    <row r="441" spans="14:73" s="5" customFormat="1" ht="9" customHeight="1">
      <c r="N441" s="20"/>
      <c r="O441" s="20"/>
      <c r="P441" s="40"/>
      <c r="Q441" s="20"/>
      <c r="AD441" s="20"/>
      <c r="AF441" s="41"/>
      <c r="AG441" s="40"/>
      <c r="BB441" s="40"/>
      <c r="BC441" s="40"/>
      <c r="BE441" s="40"/>
      <c r="BR441" s="20"/>
      <c r="BT441" s="40"/>
      <c r="BU441" s="40"/>
    </row>
    <row r="442" spans="14:73" s="5" customFormat="1" ht="9" customHeight="1">
      <c r="N442" s="20"/>
      <c r="O442" s="20"/>
      <c r="P442" s="40"/>
      <c r="Q442" s="20"/>
      <c r="AD442" s="20"/>
      <c r="AF442" s="41"/>
      <c r="AG442" s="40"/>
      <c r="BB442" s="40"/>
      <c r="BC442" s="40"/>
      <c r="BE442" s="40"/>
      <c r="BR442" s="20"/>
      <c r="BT442" s="40"/>
      <c r="BU442" s="40"/>
    </row>
    <row r="443" spans="14:73" s="5" customFormat="1" ht="9" customHeight="1">
      <c r="N443" s="20"/>
      <c r="O443" s="20"/>
      <c r="P443" s="40"/>
      <c r="Q443" s="20"/>
      <c r="AD443" s="20"/>
      <c r="AF443" s="41"/>
      <c r="AG443" s="40"/>
      <c r="BB443" s="40"/>
      <c r="BC443" s="40"/>
      <c r="BE443" s="40"/>
      <c r="BR443" s="20"/>
      <c r="BT443" s="40"/>
      <c r="BU443" s="40"/>
    </row>
    <row r="444" spans="14:73" s="5" customFormat="1" ht="9" customHeight="1">
      <c r="N444" s="20"/>
      <c r="O444" s="20"/>
      <c r="P444" s="40"/>
      <c r="Q444" s="20"/>
      <c r="AD444" s="20"/>
      <c r="AF444" s="41"/>
      <c r="AG444" s="40"/>
      <c r="BB444" s="40"/>
      <c r="BC444" s="40"/>
      <c r="BE444" s="40"/>
      <c r="BR444" s="20"/>
      <c r="BT444" s="40"/>
      <c r="BU444" s="40"/>
    </row>
    <row r="445" spans="14:73" s="5" customFormat="1" ht="9" customHeight="1">
      <c r="N445" s="20"/>
      <c r="O445" s="20"/>
      <c r="P445" s="40"/>
      <c r="Q445" s="20"/>
      <c r="AD445" s="20"/>
      <c r="AF445" s="41"/>
      <c r="AG445" s="40"/>
      <c r="BB445" s="40"/>
      <c r="BC445" s="40"/>
      <c r="BE445" s="40"/>
      <c r="BR445" s="20"/>
      <c r="BT445" s="40"/>
      <c r="BU445" s="40"/>
    </row>
    <row r="446" spans="14:73" s="5" customFormat="1" ht="9" customHeight="1">
      <c r="N446" s="20"/>
      <c r="O446" s="20"/>
      <c r="P446" s="40"/>
      <c r="Q446" s="20"/>
      <c r="AD446" s="20"/>
      <c r="AF446" s="41"/>
      <c r="AG446" s="40"/>
      <c r="BB446" s="40"/>
      <c r="BC446" s="40"/>
      <c r="BE446" s="40"/>
      <c r="BR446" s="20"/>
      <c r="BT446" s="40"/>
      <c r="BU446" s="40"/>
    </row>
    <row r="447" spans="14:73" s="5" customFormat="1" ht="9" customHeight="1">
      <c r="N447" s="20"/>
      <c r="O447" s="20"/>
      <c r="P447" s="40"/>
      <c r="Q447" s="20"/>
      <c r="AD447" s="20"/>
      <c r="AF447" s="41"/>
      <c r="AG447" s="40"/>
      <c r="BB447" s="40"/>
      <c r="BC447" s="40"/>
      <c r="BE447" s="40"/>
      <c r="BR447" s="20"/>
      <c r="BT447" s="40"/>
      <c r="BU447" s="40"/>
    </row>
    <row r="448" spans="14:73" s="5" customFormat="1" ht="9" customHeight="1">
      <c r="N448" s="20"/>
      <c r="O448" s="20"/>
      <c r="P448" s="40"/>
      <c r="Q448" s="20"/>
      <c r="AD448" s="20"/>
      <c r="AF448" s="41"/>
      <c r="AG448" s="40"/>
      <c r="BB448" s="40"/>
      <c r="BC448" s="40"/>
      <c r="BE448" s="40"/>
      <c r="BR448" s="20"/>
      <c r="BT448" s="40"/>
      <c r="BU448" s="40"/>
    </row>
    <row r="449" spans="14:73" s="5" customFormat="1" ht="9" customHeight="1">
      <c r="N449" s="20"/>
      <c r="O449" s="20"/>
      <c r="P449" s="40"/>
      <c r="Q449" s="20"/>
      <c r="AD449" s="20"/>
      <c r="AF449" s="41"/>
      <c r="AG449" s="40"/>
      <c r="BB449" s="40"/>
      <c r="BC449" s="40"/>
      <c r="BE449" s="40"/>
      <c r="BR449" s="20"/>
      <c r="BT449" s="40"/>
      <c r="BU449" s="40"/>
    </row>
    <row r="450" spans="14:73" s="5" customFormat="1" ht="9" customHeight="1">
      <c r="N450" s="20"/>
      <c r="O450" s="20"/>
      <c r="P450" s="40"/>
      <c r="Q450" s="20"/>
      <c r="AD450" s="20"/>
      <c r="AF450" s="41"/>
      <c r="AG450" s="40"/>
      <c r="BB450" s="40"/>
      <c r="BC450" s="40"/>
      <c r="BE450" s="40"/>
      <c r="BR450" s="20"/>
      <c r="BT450" s="40"/>
      <c r="BU450" s="40"/>
    </row>
    <row r="451" spans="14:73" s="5" customFormat="1" ht="9" customHeight="1">
      <c r="N451" s="20"/>
      <c r="O451" s="20"/>
      <c r="P451" s="40"/>
      <c r="Q451" s="20"/>
      <c r="AD451" s="20"/>
      <c r="AF451" s="41"/>
      <c r="AG451" s="40"/>
      <c r="BB451" s="40"/>
      <c r="BC451" s="40"/>
      <c r="BE451" s="40"/>
      <c r="BR451" s="20"/>
      <c r="BT451" s="40"/>
      <c r="BU451" s="40"/>
    </row>
    <row r="452" spans="14:73" s="5" customFormat="1" ht="9" customHeight="1">
      <c r="N452" s="20"/>
      <c r="O452" s="20"/>
      <c r="P452" s="40"/>
      <c r="Q452" s="20"/>
      <c r="AD452" s="20"/>
      <c r="AF452" s="41"/>
      <c r="AG452" s="40"/>
      <c r="BB452" s="40"/>
      <c r="BC452" s="40"/>
      <c r="BE452" s="40"/>
      <c r="BR452" s="20"/>
      <c r="BT452" s="40"/>
      <c r="BU452" s="40"/>
    </row>
    <row r="453" spans="14:73" s="5" customFormat="1" ht="9" customHeight="1">
      <c r="N453" s="20"/>
      <c r="O453" s="20"/>
      <c r="P453" s="40"/>
      <c r="Q453" s="20"/>
      <c r="AD453" s="20"/>
      <c r="AF453" s="41"/>
      <c r="AG453" s="40"/>
      <c r="BB453" s="40"/>
      <c r="BC453" s="40"/>
      <c r="BE453" s="40"/>
      <c r="BR453" s="20"/>
      <c r="BT453" s="40"/>
      <c r="BU453" s="40"/>
    </row>
    <row r="454" spans="14:73" s="5" customFormat="1" ht="9" customHeight="1">
      <c r="N454" s="20"/>
      <c r="O454" s="20"/>
      <c r="P454" s="40"/>
      <c r="Q454" s="20"/>
      <c r="AD454" s="20"/>
      <c r="AF454" s="41"/>
      <c r="AG454" s="40"/>
      <c r="BB454" s="40"/>
      <c r="BC454" s="40"/>
      <c r="BE454" s="40"/>
      <c r="BR454" s="20"/>
      <c r="BT454" s="40"/>
      <c r="BU454" s="40"/>
    </row>
    <row r="455" spans="14:73" s="5" customFormat="1" ht="9" customHeight="1">
      <c r="N455" s="20"/>
      <c r="O455" s="20"/>
      <c r="P455" s="40"/>
      <c r="Q455" s="20"/>
      <c r="AD455" s="20"/>
      <c r="AF455" s="41"/>
      <c r="AG455" s="40"/>
      <c r="BB455" s="40"/>
      <c r="BC455" s="40"/>
      <c r="BE455" s="40"/>
      <c r="BR455" s="20"/>
      <c r="BT455" s="40"/>
      <c r="BU455" s="40"/>
    </row>
    <row r="456" spans="14:73" s="5" customFormat="1" ht="9" customHeight="1">
      <c r="N456" s="20"/>
      <c r="O456" s="20"/>
      <c r="P456" s="40"/>
      <c r="Q456" s="20"/>
      <c r="AD456" s="20"/>
      <c r="AF456" s="41"/>
      <c r="AG456" s="40"/>
      <c r="BB456" s="40"/>
      <c r="BC456" s="40"/>
      <c r="BE456" s="40"/>
      <c r="BR456" s="20"/>
      <c r="BT456" s="40"/>
      <c r="BU456" s="40"/>
    </row>
    <row r="457" spans="14:73" s="5" customFormat="1" ht="9" customHeight="1">
      <c r="N457" s="20"/>
      <c r="O457" s="20"/>
      <c r="P457" s="40"/>
      <c r="Q457" s="20"/>
      <c r="AD457" s="20"/>
      <c r="AF457" s="41"/>
      <c r="AG457" s="40"/>
      <c r="BB457" s="40"/>
      <c r="BC457" s="40"/>
      <c r="BE457" s="40"/>
      <c r="BR457" s="20"/>
      <c r="BT457" s="40"/>
      <c r="BU457" s="40"/>
    </row>
    <row r="458" spans="14:73" s="5" customFormat="1" ht="9" customHeight="1">
      <c r="N458" s="20"/>
      <c r="O458" s="20"/>
      <c r="P458" s="40"/>
      <c r="Q458" s="20"/>
      <c r="AD458" s="20"/>
      <c r="AF458" s="41"/>
      <c r="AG458" s="40"/>
      <c r="BB458" s="40"/>
      <c r="BC458" s="40"/>
      <c r="BE458" s="40"/>
      <c r="BR458" s="20"/>
      <c r="BT458" s="40"/>
      <c r="BU458" s="40"/>
    </row>
    <row r="459" spans="14:73" s="5" customFormat="1" ht="9" customHeight="1">
      <c r="N459" s="20"/>
      <c r="O459" s="20"/>
      <c r="P459" s="40"/>
      <c r="Q459" s="20"/>
      <c r="AD459" s="20"/>
      <c r="AF459" s="41"/>
      <c r="AG459" s="40"/>
      <c r="BB459" s="40"/>
      <c r="BC459" s="40"/>
      <c r="BE459" s="40"/>
      <c r="BR459" s="20"/>
      <c r="BT459" s="40"/>
      <c r="BU459" s="40"/>
    </row>
    <row r="460" spans="14:73" s="5" customFormat="1" ht="9" customHeight="1">
      <c r="N460" s="20"/>
      <c r="O460" s="20"/>
      <c r="P460" s="40"/>
      <c r="Q460" s="20"/>
      <c r="AD460" s="20"/>
      <c r="AF460" s="41"/>
      <c r="AG460" s="40"/>
      <c r="BB460" s="40"/>
      <c r="BC460" s="40"/>
      <c r="BE460" s="40"/>
      <c r="BR460" s="20"/>
      <c r="BT460" s="40"/>
      <c r="BU460" s="40"/>
    </row>
    <row r="461" spans="14:73" s="5" customFormat="1" ht="9" customHeight="1">
      <c r="N461" s="20"/>
      <c r="O461" s="20"/>
      <c r="P461" s="40"/>
      <c r="Q461" s="20"/>
      <c r="AD461" s="20"/>
      <c r="AF461" s="41"/>
      <c r="AG461" s="40"/>
      <c r="BB461" s="40"/>
      <c r="BC461" s="40"/>
      <c r="BE461" s="40"/>
      <c r="BR461" s="20"/>
      <c r="BT461" s="40"/>
      <c r="BU461" s="40"/>
    </row>
    <row r="462" spans="14:73" s="5" customFormat="1" ht="9" customHeight="1">
      <c r="N462" s="20"/>
      <c r="O462" s="20"/>
      <c r="P462" s="40"/>
      <c r="Q462" s="20"/>
      <c r="AD462" s="20"/>
      <c r="AF462" s="41"/>
      <c r="AG462" s="40"/>
      <c r="BB462" s="40"/>
      <c r="BC462" s="40"/>
      <c r="BE462" s="40"/>
      <c r="BR462" s="20"/>
      <c r="BT462" s="40"/>
      <c r="BU462" s="40"/>
    </row>
    <row r="463" spans="14:73" s="5" customFormat="1" ht="9" customHeight="1">
      <c r="N463" s="20"/>
      <c r="O463" s="20"/>
      <c r="P463" s="40"/>
      <c r="Q463" s="20"/>
      <c r="AD463" s="20"/>
      <c r="AF463" s="41"/>
      <c r="AG463" s="40"/>
      <c r="BB463" s="40"/>
      <c r="BC463" s="40"/>
      <c r="BE463" s="40"/>
      <c r="BR463" s="20"/>
      <c r="BT463" s="40"/>
      <c r="BU463" s="40"/>
    </row>
    <row r="464" spans="14:73" s="5" customFormat="1" ht="9" customHeight="1">
      <c r="N464" s="20"/>
      <c r="O464" s="20"/>
      <c r="P464" s="40"/>
      <c r="Q464" s="20"/>
      <c r="AD464" s="20"/>
      <c r="AF464" s="41"/>
      <c r="AG464" s="40"/>
      <c r="BB464" s="40"/>
      <c r="BC464" s="40"/>
      <c r="BE464" s="40"/>
      <c r="BR464" s="20"/>
      <c r="BT464" s="40"/>
      <c r="BU464" s="40"/>
    </row>
    <row r="465" spans="14:73" s="5" customFormat="1" ht="9" customHeight="1">
      <c r="N465" s="20"/>
      <c r="O465" s="20"/>
      <c r="P465" s="40"/>
      <c r="Q465" s="20"/>
      <c r="AD465" s="20"/>
      <c r="AF465" s="41"/>
      <c r="AG465" s="40"/>
      <c r="BB465" s="40"/>
      <c r="BC465" s="40"/>
      <c r="BE465" s="40"/>
      <c r="BR465" s="20"/>
      <c r="BT465" s="40"/>
      <c r="BU465" s="40"/>
    </row>
    <row r="466" spans="14:73" s="5" customFormat="1" ht="9" customHeight="1">
      <c r="N466" s="20"/>
      <c r="O466" s="20"/>
      <c r="P466" s="40"/>
      <c r="Q466" s="20"/>
      <c r="AD466" s="20"/>
      <c r="AF466" s="41"/>
      <c r="AG466" s="40"/>
      <c r="BB466" s="40"/>
      <c r="BC466" s="40"/>
      <c r="BE466" s="40"/>
      <c r="BR466" s="20"/>
      <c r="BT466" s="40"/>
      <c r="BU466" s="40"/>
    </row>
    <row r="467" spans="14:73" s="5" customFormat="1" ht="9" customHeight="1">
      <c r="N467" s="20"/>
      <c r="O467" s="20"/>
      <c r="P467" s="40"/>
      <c r="Q467" s="20"/>
      <c r="AD467" s="20"/>
      <c r="AF467" s="41"/>
      <c r="AG467" s="40"/>
      <c r="BB467" s="40"/>
      <c r="BC467" s="40"/>
      <c r="BE467" s="40"/>
      <c r="BR467" s="20"/>
      <c r="BT467" s="40"/>
      <c r="BU467" s="40"/>
    </row>
    <row r="468" spans="14:73" s="5" customFormat="1" ht="9" customHeight="1">
      <c r="N468" s="20"/>
      <c r="O468" s="20"/>
      <c r="P468" s="40"/>
      <c r="Q468" s="20"/>
      <c r="AD468" s="20"/>
      <c r="AF468" s="41"/>
      <c r="AG468" s="40"/>
      <c r="BB468" s="40"/>
      <c r="BC468" s="40"/>
      <c r="BE468" s="40"/>
      <c r="BR468" s="20"/>
      <c r="BT468" s="40"/>
      <c r="BU468" s="40"/>
    </row>
    <row r="469" spans="14:73" s="5" customFormat="1" ht="9" customHeight="1">
      <c r="N469" s="20"/>
      <c r="O469" s="20"/>
      <c r="P469" s="40"/>
      <c r="Q469" s="20"/>
      <c r="AD469" s="20"/>
      <c r="AF469" s="41"/>
      <c r="AG469" s="40"/>
      <c r="BB469" s="40"/>
      <c r="BC469" s="40"/>
      <c r="BE469" s="40"/>
      <c r="BR469" s="20"/>
      <c r="BT469" s="40"/>
      <c r="BU469" s="40"/>
    </row>
    <row r="470" spans="14:73" s="5" customFormat="1" ht="9" customHeight="1">
      <c r="N470" s="20"/>
      <c r="O470" s="20"/>
      <c r="P470" s="40"/>
      <c r="Q470" s="20"/>
      <c r="AD470" s="20"/>
      <c r="AF470" s="41"/>
      <c r="AG470" s="40"/>
      <c r="BB470" s="40"/>
      <c r="BC470" s="40"/>
      <c r="BE470" s="40"/>
      <c r="BR470" s="20"/>
      <c r="BT470" s="40"/>
      <c r="BU470" s="40"/>
    </row>
    <row r="471" spans="14:73" s="5" customFormat="1" ht="9" customHeight="1">
      <c r="N471" s="20"/>
      <c r="O471" s="20"/>
      <c r="P471" s="40"/>
      <c r="Q471" s="20"/>
      <c r="AD471" s="20"/>
      <c r="AF471" s="41"/>
      <c r="AG471" s="40"/>
      <c r="BB471" s="40"/>
      <c r="BC471" s="40"/>
      <c r="BE471" s="40"/>
      <c r="BR471" s="20"/>
      <c r="BT471" s="40"/>
      <c r="BU471" s="40"/>
    </row>
    <row r="472" spans="14:73" s="5" customFormat="1" ht="9" customHeight="1">
      <c r="N472" s="20"/>
      <c r="O472" s="20"/>
      <c r="P472" s="40"/>
      <c r="Q472" s="20"/>
      <c r="AD472" s="20"/>
      <c r="AF472" s="41"/>
      <c r="AG472" s="40"/>
      <c r="BB472" s="40"/>
      <c r="BC472" s="40"/>
      <c r="BE472" s="40"/>
      <c r="BR472" s="20"/>
      <c r="BT472" s="40"/>
      <c r="BU472" s="40"/>
    </row>
    <row r="473" spans="14:73" s="5" customFormat="1" ht="9" customHeight="1">
      <c r="N473" s="20"/>
      <c r="O473" s="20"/>
      <c r="P473" s="40"/>
      <c r="Q473" s="20"/>
      <c r="AD473" s="20"/>
      <c r="AF473" s="41"/>
      <c r="AG473" s="40"/>
      <c r="BB473" s="40"/>
      <c r="BC473" s="40"/>
      <c r="BE473" s="40"/>
      <c r="BR473" s="20"/>
      <c r="BT473" s="40"/>
      <c r="BU473" s="40"/>
    </row>
    <row r="474" spans="14:73" s="5" customFormat="1" ht="9" customHeight="1">
      <c r="N474" s="20"/>
      <c r="O474" s="20"/>
      <c r="P474" s="40"/>
      <c r="Q474" s="20"/>
      <c r="AD474" s="20"/>
      <c r="AF474" s="41"/>
      <c r="AG474" s="40"/>
      <c r="BB474" s="40"/>
      <c r="BC474" s="40"/>
      <c r="BE474" s="40"/>
      <c r="BR474" s="20"/>
      <c r="BT474" s="40"/>
      <c r="BU474" s="40"/>
    </row>
    <row r="475" spans="14:73" s="5" customFormat="1" ht="9" customHeight="1">
      <c r="N475" s="20"/>
      <c r="O475" s="20"/>
      <c r="P475" s="40"/>
      <c r="Q475" s="20"/>
      <c r="AD475" s="20"/>
      <c r="AF475" s="41"/>
      <c r="AG475" s="40"/>
      <c r="BB475" s="40"/>
      <c r="BC475" s="40"/>
      <c r="BE475" s="40"/>
      <c r="BR475" s="20"/>
      <c r="BT475" s="40"/>
      <c r="BU475" s="40"/>
    </row>
    <row r="476" spans="14:73" s="5" customFormat="1" ht="9" customHeight="1">
      <c r="N476" s="20"/>
      <c r="O476" s="20"/>
      <c r="P476" s="40"/>
      <c r="Q476" s="20"/>
      <c r="AD476" s="20"/>
      <c r="AF476" s="41"/>
      <c r="AG476" s="40"/>
      <c r="BB476" s="40"/>
      <c r="BC476" s="40"/>
      <c r="BE476" s="40"/>
      <c r="BR476" s="20"/>
      <c r="BT476" s="40"/>
      <c r="BU476" s="40"/>
    </row>
    <row r="477" spans="14:73" s="5" customFormat="1" ht="9" customHeight="1">
      <c r="N477" s="20"/>
      <c r="O477" s="20"/>
      <c r="P477" s="40"/>
      <c r="Q477" s="20"/>
      <c r="AD477" s="20"/>
      <c r="AF477" s="41"/>
      <c r="AG477" s="40"/>
      <c r="BB477" s="40"/>
      <c r="BC477" s="40"/>
      <c r="BE477" s="40"/>
      <c r="BR477" s="20"/>
      <c r="BT477" s="40"/>
      <c r="BU477" s="40"/>
    </row>
    <row r="478" spans="14:73" s="5" customFormat="1" ht="9" customHeight="1">
      <c r="N478" s="20"/>
      <c r="O478" s="20"/>
      <c r="P478" s="40"/>
      <c r="Q478" s="20"/>
      <c r="AD478" s="20"/>
      <c r="AF478" s="41"/>
      <c r="AG478" s="40"/>
      <c r="BB478" s="40"/>
      <c r="BC478" s="40"/>
      <c r="BE478" s="40"/>
      <c r="BR478" s="20"/>
      <c r="BT478" s="40"/>
      <c r="BU478" s="40"/>
    </row>
    <row r="479" spans="14:73" s="5" customFormat="1" ht="9" customHeight="1">
      <c r="N479" s="20"/>
      <c r="O479" s="20"/>
      <c r="P479" s="40"/>
      <c r="Q479" s="20"/>
      <c r="AD479" s="20"/>
      <c r="AF479" s="41"/>
      <c r="AG479" s="40"/>
      <c r="BB479" s="40"/>
      <c r="BC479" s="40"/>
      <c r="BE479" s="40"/>
      <c r="BR479" s="20"/>
      <c r="BT479" s="40"/>
      <c r="BU479" s="40"/>
    </row>
    <row r="480" spans="14:73" s="5" customFormat="1" ht="9" customHeight="1">
      <c r="N480" s="20"/>
      <c r="O480" s="20"/>
      <c r="P480" s="40"/>
      <c r="Q480" s="20"/>
      <c r="AD480" s="20"/>
      <c r="AF480" s="41"/>
      <c r="AG480" s="40"/>
      <c r="BB480" s="40"/>
      <c r="BC480" s="40"/>
      <c r="BE480" s="40"/>
      <c r="BR480" s="20"/>
      <c r="BT480" s="40"/>
      <c r="BU480" s="40"/>
    </row>
    <row r="481" spans="14:73" s="5" customFormat="1" ht="9" customHeight="1">
      <c r="N481" s="20"/>
      <c r="O481" s="20"/>
      <c r="P481" s="40"/>
      <c r="Q481" s="20"/>
      <c r="AD481" s="20"/>
      <c r="AF481" s="41"/>
      <c r="AG481" s="40"/>
      <c r="BB481" s="40"/>
      <c r="BC481" s="40"/>
      <c r="BE481" s="40"/>
      <c r="BR481" s="20"/>
      <c r="BT481" s="40"/>
      <c r="BU481" s="40"/>
    </row>
    <row r="482" spans="14:73" s="5" customFormat="1" ht="9" customHeight="1">
      <c r="N482" s="20"/>
      <c r="O482" s="20"/>
      <c r="P482" s="40"/>
      <c r="Q482" s="20"/>
      <c r="AD482" s="20"/>
      <c r="AF482" s="41"/>
      <c r="AG482" s="40"/>
      <c r="BB482" s="40"/>
      <c r="BC482" s="40"/>
      <c r="BE482" s="40"/>
      <c r="BR482" s="20"/>
      <c r="BT482" s="40"/>
      <c r="BU482" s="40"/>
    </row>
    <row r="483" spans="14:73" s="5" customFormat="1" ht="9" customHeight="1">
      <c r="N483" s="20"/>
      <c r="O483" s="20"/>
      <c r="P483" s="40"/>
      <c r="Q483" s="20"/>
      <c r="AD483" s="20"/>
      <c r="AF483" s="41"/>
      <c r="AG483" s="40"/>
      <c r="BB483" s="40"/>
      <c r="BC483" s="40"/>
      <c r="BE483" s="40"/>
      <c r="BR483" s="20"/>
      <c r="BT483" s="40"/>
      <c r="BU483" s="40"/>
    </row>
    <row r="484" spans="14:73" s="5" customFormat="1" ht="9" customHeight="1">
      <c r="N484" s="20"/>
      <c r="O484" s="20"/>
      <c r="P484" s="40"/>
      <c r="Q484" s="20"/>
      <c r="AD484" s="20"/>
      <c r="AF484" s="41"/>
      <c r="AG484" s="40"/>
      <c r="BB484" s="40"/>
      <c r="BC484" s="40"/>
      <c r="BE484" s="40"/>
      <c r="BR484" s="20"/>
      <c r="BT484" s="40"/>
      <c r="BU484" s="40"/>
    </row>
    <row r="485" spans="14:73" s="5" customFormat="1" ht="9" customHeight="1">
      <c r="N485" s="20"/>
      <c r="O485" s="20"/>
      <c r="P485" s="40"/>
      <c r="Q485" s="20"/>
      <c r="AD485" s="20"/>
      <c r="AF485" s="41"/>
      <c r="AG485" s="40"/>
      <c r="BB485" s="40"/>
      <c r="BC485" s="40"/>
      <c r="BE485" s="40"/>
      <c r="BR485" s="20"/>
      <c r="BT485" s="40"/>
      <c r="BU485" s="40"/>
    </row>
    <row r="486" spans="14:73" s="5" customFormat="1" ht="9" customHeight="1">
      <c r="N486" s="20"/>
      <c r="O486" s="20"/>
      <c r="P486" s="40"/>
      <c r="Q486" s="20"/>
      <c r="AD486" s="20"/>
      <c r="AF486" s="41"/>
      <c r="AG486" s="40"/>
      <c r="BB486" s="40"/>
      <c r="BC486" s="40"/>
      <c r="BE486" s="40"/>
      <c r="BR486" s="20"/>
      <c r="BT486" s="40"/>
      <c r="BU486" s="40"/>
    </row>
    <row r="487" spans="14:73" s="5" customFormat="1" ht="9" customHeight="1">
      <c r="N487" s="20"/>
      <c r="O487" s="20"/>
      <c r="P487" s="40"/>
      <c r="Q487" s="20"/>
      <c r="AD487" s="20"/>
      <c r="AF487" s="41"/>
      <c r="AG487" s="40"/>
      <c r="BB487" s="40"/>
      <c r="BC487" s="40"/>
      <c r="BE487" s="40"/>
      <c r="BR487" s="20"/>
      <c r="BT487" s="40"/>
      <c r="BU487" s="40"/>
    </row>
    <row r="488" spans="14:73" s="5" customFormat="1" ht="9" customHeight="1">
      <c r="N488" s="20"/>
      <c r="O488" s="20"/>
      <c r="P488" s="40"/>
      <c r="Q488" s="20"/>
      <c r="AD488" s="20"/>
      <c r="AF488" s="41"/>
      <c r="AG488" s="40"/>
      <c r="BB488" s="40"/>
      <c r="BC488" s="40"/>
      <c r="BE488" s="40"/>
      <c r="BR488" s="20"/>
      <c r="BT488" s="40"/>
      <c r="BU488" s="40"/>
    </row>
    <row r="489" spans="14:73" s="5" customFormat="1" ht="9" customHeight="1">
      <c r="N489" s="20"/>
      <c r="O489" s="20"/>
      <c r="P489" s="40"/>
      <c r="Q489" s="20"/>
      <c r="AD489" s="20"/>
      <c r="AF489" s="41"/>
      <c r="AG489" s="40"/>
      <c r="BB489" s="40"/>
      <c r="BC489" s="40"/>
      <c r="BE489" s="40"/>
      <c r="BR489" s="20"/>
      <c r="BT489" s="40"/>
      <c r="BU489" s="40"/>
    </row>
    <row r="490" spans="14:73" s="5" customFormat="1" ht="9" customHeight="1">
      <c r="N490" s="20"/>
      <c r="O490" s="20"/>
      <c r="P490" s="40"/>
      <c r="Q490" s="20"/>
      <c r="AD490" s="20"/>
      <c r="AF490" s="41"/>
      <c r="AG490" s="40"/>
      <c r="BB490" s="40"/>
      <c r="BC490" s="40"/>
      <c r="BE490" s="40"/>
      <c r="BR490" s="20"/>
      <c r="BT490" s="40"/>
      <c r="BU490" s="40"/>
    </row>
    <row r="491" spans="14:73" s="5" customFormat="1" ht="9" customHeight="1">
      <c r="N491" s="20"/>
      <c r="O491" s="20"/>
      <c r="P491" s="40"/>
      <c r="Q491" s="20"/>
      <c r="AD491" s="20"/>
      <c r="AF491" s="41"/>
      <c r="AG491" s="40"/>
      <c r="BB491" s="40"/>
      <c r="BC491" s="40"/>
      <c r="BE491" s="40"/>
      <c r="BR491" s="20"/>
      <c r="BT491" s="40"/>
      <c r="BU491" s="40"/>
    </row>
    <row r="492" spans="14:73" s="5" customFormat="1" ht="9" customHeight="1">
      <c r="N492" s="20"/>
      <c r="O492" s="20"/>
      <c r="P492" s="40"/>
      <c r="Q492" s="20"/>
      <c r="AD492" s="20"/>
      <c r="AF492" s="41"/>
      <c r="AG492" s="40"/>
      <c r="BB492" s="40"/>
      <c r="BC492" s="40"/>
      <c r="BE492" s="40"/>
      <c r="BR492" s="20"/>
      <c r="BT492" s="40"/>
      <c r="BU492" s="40"/>
    </row>
    <row r="493" spans="14:73" s="5" customFormat="1" ht="9" customHeight="1">
      <c r="N493" s="20"/>
      <c r="O493" s="20"/>
      <c r="P493" s="40"/>
      <c r="Q493" s="20"/>
      <c r="AD493" s="20"/>
      <c r="AF493" s="41"/>
      <c r="AG493" s="40"/>
      <c r="BB493" s="40"/>
      <c r="BC493" s="40"/>
      <c r="BE493" s="40"/>
      <c r="BR493" s="20"/>
      <c r="BT493" s="40"/>
      <c r="BU493" s="40"/>
    </row>
    <row r="494" spans="14:73" s="5" customFormat="1" ht="9" customHeight="1">
      <c r="N494" s="20"/>
      <c r="O494" s="20"/>
      <c r="P494" s="40"/>
      <c r="Q494" s="20"/>
      <c r="AD494" s="20"/>
      <c r="AF494" s="41"/>
      <c r="AG494" s="40"/>
      <c r="BB494" s="40"/>
      <c r="BC494" s="40"/>
      <c r="BE494" s="40"/>
      <c r="BR494" s="20"/>
      <c r="BT494" s="40"/>
      <c r="BU494" s="40"/>
    </row>
    <row r="495" spans="14:73" s="5" customFormat="1" ht="9" customHeight="1">
      <c r="N495" s="20"/>
      <c r="O495" s="20"/>
      <c r="P495" s="40"/>
      <c r="Q495" s="20"/>
      <c r="AD495" s="20"/>
      <c r="AF495" s="41"/>
      <c r="AG495" s="40"/>
      <c r="BB495" s="40"/>
      <c r="BC495" s="40"/>
      <c r="BE495" s="40"/>
      <c r="BR495" s="20"/>
      <c r="BT495" s="40"/>
      <c r="BU495" s="40"/>
    </row>
    <row r="496" spans="14:73" s="5" customFormat="1" ht="9" customHeight="1">
      <c r="N496" s="20"/>
      <c r="O496" s="20"/>
      <c r="P496" s="40"/>
      <c r="Q496" s="20"/>
      <c r="AD496" s="20"/>
      <c r="AF496" s="41"/>
      <c r="AG496" s="40"/>
      <c r="BB496" s="40"/>
      <c r="BC496" s="40"/>
      <c r="BE496" s="40"/>
      <c r="BR496" s="20"/>
      <c r="BT496" s="40"/>
      <c r="BU496" s="40"/>
    </row>
    <row r="497" spans="14:73" s="5" customFormat="1" ht="9" customHeight="1">
      <c r="N497" s="20"/>
      <c r="O497" s="20"/>
      <c r="P497" s="40"/>
      <c r="Q497" s="20"/>
      <c r="AD497" s="20"/>
      <c r="AF497" s="41"/>
      <c r="AG497" s="40"/>
      <c r="BB497" s="40"/>
      <c r="BC497" s="40"/>
      <c r="BE497" s="40"/>
      <c r="BR497" s="20"/>
      <c r="BT497" s="40"/>
      <c r="BU497" s="40"/>
    </row>
    <row r="498" spans="14:73" s="5" customFormat="1" ht="9" customHeight="1">
      <c r="N498" s="20"/>
      <c r="O498" s="20"/>
      <c r="P498" s="40"/>
      <c r="Q498" s="20"/>
      <c r="AD498" s="20"/>
      <c r="AF498" s="41"/>
      <c r="AG498" s="40"/>
      <c r="BB498" s="40"/>
      <c r="BC498" s="40"/>
      <c r="BE498" s="40"/>
      <c r="BR498" s="20"/>
      <c r="BT498" s="40"/>
      <c r="BU498" s="40"/>
    </row>
    <row r="499" spans="14:73" s="5" customFormat="1" ht="9" customHeight="1">
      <c r="N499" s="20"/>
      <c r="O499" s="20"/>
      <c r="P499" s="40"/>
      <c r="Q499" s="20"/>
      <c r="AD499" s="20"/>
      <c r="AF499" s="41"/>
      <c r="AG499" s="40"/>
      <c r="BB499" s="40"/>
      <c r="BC499" s="40"/>
      <c r="BE499" s="40"/>
      <c r="BR499" s="20"/>
      <c r="BT499" s="40"/>
      <c r="BU499" s="40"/>
    </row>
    <row r="500" spans="14:73" s="5" customFormat="1" ht="9" customHeight="1">
      <c r="N500" s="20"/>
      <c r="O500" s="20"/>
      <c r="P500" s="40"/>
      <c r="Q500" s="20"/>
      <c r="AD500" s="20"/>
      <c r="AF500" s="41"/>
      <c r="AG500" s="40"/>
      <c r="BB500" s="40"/>
      <c r="BC500" s="40"/>
      <c r="BE500" s="40"/>
      <c r="BR500" s="20"/>
      <c r="BT500" s="40"/>
      <c r="BU500" s="40"/>
    </row>
    <row r="501" spans="14:73" s="5" customFormat="1" ht="9" customHeight="1">
      <c r="N501" s="20"/>
      <c r="O501" s="20"/>
      <c r="P501" s="40"/>
      <c r="Q501" s="20"/>
      <c r="AD501" s="20"/>
      <c r="AF501" s="41"/>
      <c r="AG501" s="40"/>
      <c r="BB501" s="40"/>
      <c r="BC501" s="40"/>
      <c r="BE501" s="40"/>
      <c r="BR501" s="20"/>
      <c r="BT501" s="40"/>
      <c r="BU501" s="40"/>
    </row>
    <row r="502" spans="14:73" s="5" customFormat="1" ht="9" customHeight="1">
      <c r="N502" s="20"/>
      <c r="O502" s="20"/>
      <c r="P502" s="40"/>
      <c r="Q502" s="20"/>
      <c r="AD502" s="20"/>
      <c r="AF502" s="41"/>
      <c r="AG502" s="40"/>
      <c r="BB502" s="40"/>
      <c r="BC502" s="40"/>
      <c r="BE502" s="40"/>
      <c r="BR502" s="20"/>
      <c r="BT502" s="40"/>
      <c r="BU502" s="40"/>
    </row>
    <row r="503" spans="14:73" s="5" customFormat="1" ht="9" customHeight="1">
      <c r="N503" s="20"/>
      <c r="O503" s="20"/>
      <c r="P503" s="40"/>
      <c r="Q503" s="20"/>
      <c r="AD503" s="20"/>
      <c r="AF503" s="41"/>
      <c r="AG503" s="40"/>
      <c r="BB503" s="40"/>
      <c r="BC503" s="40"/>
      <c r="BE503" s="40"/>
      <c r="BR503" s="20"/>
      <c r="BT503" s="40"/>
      <c r="BU503" s="40"/>
    </row>
    <row r="504" spans="14:73" s="5" customFormat="1" ht="9" customHeight="1">
      <c r="N504" s="20"/>
      <c r="O504" s="20"/>
      <c r="P504" s="40"/>
      <c r="Q504" s="20"/>
      <c r="AD504" s="20"/>
      <c r="AF504" s="41"/>
      <c r="AG504" s="40"/>
      <c r="BB504" s="40"/>
      <c r="BC504" s="40"/>
      <c r="BE504" s="40"/>
      <c r="BR504" s="20"/>
      <c r="BT504" s="40"/>
      <c r="BU504" s="40"/>
    </row>
    <row r="505" spans="14:73" s="5" customFormat="1" ht="9" customHeight="1">
      <c r="N505" s="20"/>
      <c r="O505" s="20"/>
      <c r="P505" s="40"/>
      <c r="Q505" s="20"/>
      <c r="AD505" s="20"/>
      <c r="AF505" s="41"/>
      <c r="AG505" s="40"/>
      <c r="BB505" s="40"/>
      <c r="BC505" s="40"/>
      <c r="BE505" s="40"/>
      <c r="BR505" s="20"/>
      <c r="BT505" s="40"/>
      <c r="BU505" s="40"/>
    </row>
    <row r="506" spans="14:73" s="5" customFormat="1" ht="9" customHeight="1">
      <c r="N506" s="20"/>
      <c r="O506" s="20"/>
      <c r="P506" s="40"/>
      <c r="Q506" s="20"/>
      <c r="AD506" s="20"/>
      <c r="AF506" s="41"/>
      <c r="AG506" s="40"/>
      <c r="BB506" s="40"/>
      <c r="BC506" s="40"/>
      <c r="BE506" s="40"/>
      <c r="BR506" s="20"/>
      <c r="BT506" s="40"/>
      <c r="BU506" s="40"/>
    </row>
  </sheetData>
  <mergeCells count="2">
    <mergeCell ref="F4:F5"/>
    <mergeCell ref="G4:G5"/>
  </mergeCells>
  <phoneticPr fontId="2"/>
  <pageMargins left="0.55118110236220474" right="0.19685039370078741" top="0.78740157480314965" bottom="0.39370078740157483" header="0.51181102362204722" footer="0.51181102362204722"/>
  <pageSetup paperSize="9" scale="83" orientation="landscape" r:id="rId1"/>
  <headerFooter alignWithMargins="0"/>
  <colBreaks count="5" manualBreakCount="5">
    <brk id="14" max="50" man="1"/>
    <brk id="30" max="50" man="1"/>
    <brk id="42" max="50" man="1"/>
    <brk id="56" max="50" man="1"/>
    <brk id="71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生産</vt:lpstr>
      <vt:lpstr>分配</vt:lpstr>
      <vt:lpstr>生産!Print_Area</vt:lpstr>
      <vt:lpstr>分配!Print_Area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2022-05-27T00:49:34Z</dcterms:created>
  <dcterms:modified xsi:type="dcterms:W3CDTF">2022-05-27T00:49:43Z</dcterms:modified>
</cp:coreProperties>
</file>