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192.168.100.230\07_建設課\上下水道係\下水道\1下水道\5.決算統計\R05\経営比較分析\"/>
    </mc:Choice>
  </mc:AlternateContent>
  <xr:revisionPtr revIDLastSave="0" documentId="13_ncr:1_{4C62129E-45A8-4E10-B103-BF5E8627286A}" xr6:coauthVersionLast="45" xr6:coauthVersionMax="45" xr10:uidLastSave="{00000000-0000-0000-0000-000000000000}"/>
  <workbookProtection workbookAlgorithmName="SHA-512" workbookHashValue="DWLTxgQWLgXLglNQOBAaZLTXYbRvw3RtHTUSmT8p59PD87bqIEivGbAMC4JGSgP7hcUSRovURCjovaRBG8wwKQ==" workbookSaltValue="9OOmyJ+YcEidM10mcErWu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P8" i="4"/>
  <c r="I8" i="4"/>
</calcChain>
</file>

<file path=xl/sharedStrings.xml><?xml version="1.0" encoding="utf-8"?>
<sst xmlns="http://schemas.openxmlformats.org/spreadsheetml/2006/main" count="250" uniqueCount="118">
  <si>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</si>
  <si>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</si>
  <si>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</si>
  <si>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</si>
  <si>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</si>
  <si>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</si>
  <si>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</si>
  <si>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</si>
  <si>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</si>
  <si>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</si>
  <si>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</si>
  <si>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</si>
  <si>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</si>
  <si>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</si>
  <si>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</si>
  <si>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</si>
  <si>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</si>
  <si>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</si>
  <si>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</si>
  <si>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</si>
  <si>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</si>
  <si>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</si>
  <si>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</si>
  <si>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</si>
  <si>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</si>
  <si>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</si>
  <si>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</si>
  <si>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</si>
  <si>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</si>
  <si>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</si>
  <si>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</si>
  <si>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</si>
  <si>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</si>
  <si>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</si>
  <si>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</si>
  <si>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</si>
  <si>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</si>
  <si>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</si>
  <si>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</si>
  <si>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</si>
  <si>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</si>
  <si>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</si>
  <si>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</si>
  <si>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</si>
  <si>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</si>
  <si>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</si>
  <si>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</si>
  <si>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</si>
  <si>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</si>
  <si>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</si>
  <si>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</si>
  <si>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</si>
  <si>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</si>
  <si>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</si>
  <si>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</si>
  <si>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</si>
  <si>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</si>
  <si>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</si>
  <si>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</si>
  <si>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</si>
  <si>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</si>
  <si>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</si>
  <si>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</si>
  <si>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</si>
  <si>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</si>
  <si>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</si>
  <si>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</si>
  <si>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</si>
  <si>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</si>
  <si>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</si>
  <si>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</si>
  <si>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</si>
  <si>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</si>
  <si>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</si>
  <si>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</si>
  <si>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</si>
  <si>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</si>
  <si>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</si>
  <si>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</si>
  <si>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</si>
  <si>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</si>
  <si>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</si>
  <si>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</si>
  <si>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</si>
  <si>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</si>
  <si>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</si>
  <si>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</si>
  <si>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</si>
  <si>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</si>
  <si>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</si>
  <si>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</si>
  <si>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</si>
  <si>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</si>
  <si>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</si>
  <si>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</si>
  <si>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</si>
  <si>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</si>
  <si>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小国町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</si>
  <si>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</si>
  <si>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</si>
  <si>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</si>
  <si>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</si>
  <si>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</si>
  <si>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</si>
  <si>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</si>
  <si>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</si>
  <si>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</si>
  <si>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</si>
  <si>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</si>
  <si>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</si>
  <si>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</si>
  <si>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</si>
  <si>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</si>
  <si>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</si>
  <si>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</si>
  <si>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①収益的収支比率は、約174.86％となっているが、打切り決算による影響が考えられ、一時的な改善の可能性があるため、今後も経営改善に向けた取組の検討及び実施を行っていく必要がある。
②累積欠損金比率は、該当数値なし。
③流動比率は、該当数値なし。
④企業債残高対事業規模比率は、令和元年度から一般会計負担見込み額を計上した結果、地方債現在高に対し、一般会計負担見込み額が同額であったため、比率0％となっている。
⑤経費回収率は、約38％が使用料収入以外の収入となっている。人口減少により、使用料の増収が厳しい状況であるため、経営改善に向けた取組が必要である。
⑥汚水処理原価は、類似団体平均より安価となった。今後も汚水処理費の削減等に努めていきたい。
⑦施設利用率は、令和3年度から、記入漏れにより数値が出ていないが、各戸整備の浄化槽であり、各世帯人数も減少してきているため、高率にはならないと考えている。
⑧水洗化率は、94.59％であり、各戸に浄化槽を整備しているため早急に100％となるよう接続勧奨していく。</t>
    <rPh sb="1" eb="4">
      <t>シュウエキテキ</t>
    </rPh>
    <rPh sb="10" eb="11">
      <t>ヤク</t>
    </rPh>
    <rPh sb="26" eb="28">
      <t>ウチキ</t>
    </rPh>
    <rPh sb="29" eb="31">
      <t>ケッサン</t>
    </rPh>
    <rPh sb="34" eb="36">
      <t>エイキョウ</t>
    </rPh>
    <rPh sb="37" eb="38">
      <t>カンガ</t>
    </rPh>
    <rPh sb="42" eb="45">
      <t>イチジテキ</t>
    </rPh>
    <rPh sb="46" eb="48">
      <t>カイゼン</t>
    </rPh>
    <rPh sb="49" eb="52">
      <t>カノウセイ</t>
    </rPh>
    <rPh sb="58" eb="60">
      <t>コンゴ</t>
    </rPh>
    <rPh sb="61" eb="63">
      <t>ケイエイ</t>
    </rPh>
    <rPh sb="63" eb="65">
      <t>カイゼン</t>
    </rPh>
    <rPh sb="66" eb="67">
      <t>ム</t>
    </rPh>
    <rPh sb="69" eb="71">
      <t>トリクミ</t>
    </rPh>
    <rPh sb="72" eb="74">
      <t>ケントウ</t>
    </rPh>
    <rPh sb="74" eb="75">
      <t>オヨ</t>
    </rPh>
    <rPh sb="76" eb="78">
      <t>ジッシ</t>
    </rPh>
    <rPh sb="79" eb="80">
      <t>オコナ</t>
    </rPh>
    <rPh sb="84" eb="86">
      <t>ヒツヨウ</t>
    </rPh>
    <rPh sb="92" eb="94">
      <t>ルイセキ</t>
    </rPh>
    <rPh sb="94" eb="97">
      <t>ケッソンキン</t>
    </rPh>
    <rPh sb="97" eb="99">
      <t>ヒリツ</t>
    </rPh>
    <rPh sb="101" eb="103">
      <t>ガイトウ</t>
    </rPh>
    <rPh sb="103" eb="105">
      <t>スウチ</t>
    </rPh>
    <rPh sb="110" eb="112">
      <t>リュウドウ</t>
    </rPh>
    <rPh sb="112" eb="114">
      <t>ヒリツ</t>
    </rPh>
    <rPh sb="116" eb="118">
      <t>ガイトウ</t>
    </rPh>
    <rPh sb="118" eb="120">
      <t>スウチ</t>
    </rPh>
    <rPh sb="139" eb="141">
      <t>レイワ</t>
    </rPh>
    <rPh sb="141" eb="142">
      <t>モト</t>
    </rPh>
    <rPh sb="142" eb="144">
      <t>ネンド</t>
    </rPh>
    <rPh sb="207" eb="209">
      <t>ケイヒ</t>
    </rPh>
    <rPh sb="209" eb="211">
      <t>カイシュウ</t>
    </rPh>
    <rPh sb="211" eb="212">
      <t>リツ</t>
    </rPh>
    <rPh sb="219" eb="221">
      <t>シュウニュウ</t>
    </rPh>
    <rPh sb="228" eb="230">
      <t>ジンコウ</t>
    </rPh>
    <rPh sb="230" eb="232">
      <t>ゲンショウ</t>
    </rPh>
    <rPh sb="236" eb="238">
      <t>シヨウ</t>
    </rPh>
    <rPh sb="238" eb="239">
      <t>リョウ</t>
    </rPh>
    <rPh sb="240" eb="242">
      <t>ゾウシュウ</t>
    </rPh>
    <rPh sb="243" eb="244">
      <t>キビ</t>
    </rPh>
    <rPh sb="246" eb="248">
      <t>ジョウキョウ</t>
    </rPh>
    <rPh sb="254" eb="256">
      <t>ケイエイ</t>
    </rPh>
    <rPh sb="256" eb="258">
      <t>カイゼン</t>
    </rPh>
    <rPh sb="259" eb="260">
      <t>ム</t>
    </rPh>
    <rPh sb="262" eb="264">
      <t>トリクミ</t>
    </rPh>
    <rPh sb="265" eb="267">
      <t>ヒツヨウ</t>
    </rPh>
    <rPh sb="273" eb="275">
      <t>オスイ</t>
    </rPh>
    <rPh sb="275" eb="277">
      <t>ショリ</t>
    </rPh>
    <rPh sb="277" eb="279">
      <t>ゲンカ</t>
    </rPh>
    <rPh sb="281" eb="285">
      <t>ユウシュウスイリョウ</t>
    </rPh>
    <rPh sb="286" eb="287">
      <t>ゲン</t>
    </rPh>
    <rPh sb="289" eb="293">
      <t>ルイジダンタイ</t>
    </rPh>
    <rPh sb="293" eb="295">
      <t>ヘイキン</t>
    </rPh>
    <rPh sb="304" eb="306">
      <t>コンゴ</t>
    </rPh>
    <rPh sb="307" eb="312">
      <t>オスイショリヒ</t>
    </rPh>
    <rPh sb="313" eb="315">
      <t>サクゲン</t>
    </rPh>
    <rPh sb="315" eb="316">
      <t>トウ</t>
    </rPh>
    <rPh sb="317" eb="318">
      <t>ツト</t>
    </rPh>
    <rPh sb="334" eb="336">
      <t>レイワ</t>
    </rPh>
    <rPh sb="337" eb="339">
      <t>ネンド</t>
    </rPh>
    <rPh sb="342" eb="345">
      <t>キニュウモ</t>
    </rPh>
    <rPh sb="349" eb="351">
      <t>スウチ</t>
    </rPh>
    <rPh sb="352" eb="353">
      <t>デ</t>
    </rPh>
    <rPh sb="403" eb="404">
      <t>ヤク</t>
    </rPh>
    <rPh sb="416" eb="419">
      <t>ジョウカソウ</t>
    </rPh>
    <rPh sb="420" eb="422">
      <t>セイビ</t>
    </rPh>
    <rPh sb="428" eb="430">
      <t>ソウキュウ</t>
    </rPh>
    <rPh sb="440" eb="442">
      <t>セツゾク</t>
    </rPh>
    <rPh sb="442" eb="444">
      <t>カンショウ</t>
    </rPh>
    <phoneticPr fontId="4"/>
  </si>
  <si>
    <t>①有形固定資産減価償却費は、該当数値なし。
②管渠老朽化率は、該当数値なし。
③管渠改善率は該当なし。
浄化槽及び付属機器について、不具合が生じた場合に修繕・更新を行っている。</t>
    <rPh sb="1" eb="3">
      <t>ユウケイ</t>
    </rPh>
    <rPh sb="3" eb="5">
      <t>コテイ</t>
    </rPh>
    <rPh sb="5" eb="7">
      <t>シサン</t>
    </rPh>
    <rPh sb="7" eb="9">
      <t>ゲンカ</t>
    </rPh>
    <rPh sb="9" eb="11">
      <t>ショウキャク</t>
    </rPh>
    <rPh sb="11" eb="12">
      <t>ヒ</t>
    </rPh>
    <rPh sb="14" eb="16">
      <t>ガイトウ</t>
    </rPh>
    <rPh sb="16" eb="18">
      <t>スウチ</t>
    </rPh>
    <rPh sb="23" eb="25">
      <t>カンキョ</t>
    </rPh>
    <rPh sb="25" eb="28">
      <t>ロウキュウカ</t>
    </rPh>
    <rPh sb="28" eb="29">
      <t>リツ</t>
    </rPh>
    <rPh sb="31" eb="33">
      <t>ガイトウ</t>
    </rPh>
    <rPh sb="33" eb="35">
      <t>スウチ</t>
    </rPh>
    <rPh sb="40" eb="42">
      <t>カンキョ</t>
    </rPh>
    <rPh sb="42" eb="44">
      <t>カイゼン</t>
    </rPh>
    <rPh sb="44" eb="45">
      <t>リツ</t>
    </rPh>
    <rPh sb="46" eb="48">
      <t>ガイトウ</t>
    </rPh>
    <rPh sb="52" eb="55">
      <t>ジョウカソウ</t>
    </rPh>
    <rPh sb="55" eb="56">
      <t>オヨ</t>
    </rPh>
    <rPh sb="57" eb="59">
      <t>フゾク</t>
    </rPh>
    <rPh sb="59" eb="61">
      <t>キキ</t>
    </rPh>
    <rPh sb="66" eb="69">
      <t>フグアイ</t>
    </rPh>
    <rPh sb="70" eb="71">
      <t>ショウ</t>
    </rPh>
    <rPh sb="73" eb="75">
      <t>バアイ</t>
    </rPh>
    <rPh sb="76" eb="78">
      <t>シュウゼン</t>
    </rPh>
    <rPh sb="79" eb="81">
      <t>コウシン</t>
    </rPh>
    <rPh sb="82" eb="83">
      <t>オコナ</t>
    </rPh>
    <phoneticPr fontId="4"/>
  </si>
  <si>
    <t>小国町において、人口減少及び高齢化は深刻な問題であり、今後人口減少等による減収の一方で、施設の経年劣化による修繕や更新等による経費・投資の増加が懸念される。現在でも、赤字経営が続いており、使用料収入以外の収入によって、事業を行っているため、今後の運営方針の検討や経営改善に向けた取組が重要である。
また、令和６年度から地方公営企業法の適用を行っており、特別会計時とは違った経営状況が見えてくると思われるため、より詳細に経営状況の把握や分析を行い、抜本的な経営改善を行いたい。</t>
    <rPh sb="0" eb="3">
      <t>オグニマチ</t>
    </rPh>
    <rPh sb="8" eb="10">
      <t>ジンコウ</t>
    </rPh>
    <rPh sb="10" eb="12">
      <t>ゲンショウ</t>
    </rPh>
    <rPh sb="12" eb="13">
      <t>オヨ</t>
    </rPh>
    <rPh sb="14" eb="17">
      <t>コウレイカ</t>
    </rPh>
    <rPh sb="18" eb="20">
      <t>シンコク</t>
    </rPh>
    <rPh sb="21" eb="23">
      <t>モンダイ</t>
    </rPh>
    <rPh sb="33" eb="34">
      <t>トウ</t>
    </rPh>
    <rPh sb="152" eb="154">
      <t>レイワ</t>
    </rPh>
    <rPh sb="155" eb="156">
      <t>ネン</t>
    </rPh>
    <rPh sb="156" eb="157">
      <t>ド</t>
    </rPh>
    <rPh sb="159" eb="161">
      <t>チホウ</t>
    </rPh>
    <rPh sb="161" eb="163">
      <t>コウエイ</t>
    </rPh>
    <rPh sb="163" eb="165">
      <t>キギョウ</t>
    </rPh>
    <rPh sb="165" eb="166">
      <t>ホウ</t>
    </rPh>
    <rPh sb="167" eb="169">
      <t>テキヨウ</t>
    </rPh>
    <rPh sb="170" eb="171">
      <t>オコナ</t>
    </rPh>
    <rPh sb="176" eb="178">
      <t>トクベツ</t>
    </rPh>
    <rPh sb="178" eb="180">
      <t>カイケイ</t>
    </rPh>
    <rPh sb="180" eb="181">
      <t>ジ</t>
    </rPh>
    <rPh sb="183" eb="184">
      <t>チガ</t>
    </rPh>
    <rPh sb="186" eb="188">
      <t>ケイエイ</t>
    </rPh>
    <rPh sb="188" eb="190">
      <t>ジョウキョウ</t>
    </rPh>
    <rPh sb="191" eb="192">
      <t>ミ</t>
    </rPh>
    <rPh sb="197" eb="198">
      <t>オモ</t>
    </rPh>
    <rPh sb="209" eb="211">
      <t>ケイエイ</t>
    </rPh>
    <rPh sb="211" eb="213">
      <t>ジョウキョウ</t>
    </rPh>
    <rPh sb="214" eb="216">
      <t>ハアク</t>
    </rPh>
    <rPh sb="217" eb="219">
      <t>ブンセキ</t>
    </rPh>
    <rPh sb="220" eb="221">
      <t>オコナ</t>
    </rPh>
    <rPh sb="223" eb="226">
      <t>バッポンテキ</t>
    </rPh>
    <rPh sb="227" eb="229">
      <t>ケイエイ</t>
    </rPh>
    <rPh sb="229" eb="231">
      <t>カイゼン</t>
    </rPh>
    <rPh sb="232" eb="23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</si>
</sst>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6E-46F2-B611-F6306501F7F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86E-46F2-B611-F6306501F7F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94.82</c:v>
                </c:pt>
                <c:pt idx="1">
                  <c:v>94.68</c:v>
                </c:pt>
                <c:pt idx="2">
                  <c:v>94.92</c:v>
                </c:pt>
                <c:pt idx="3">
                  <c:v>94.72</c:v>
                </c:pt>
                <c:pt idx="4">
                  <c:v>174.86</c:v>
                </c:pt>
              </c:numCache>
            </c:numRef>
          </c:val>
          <c:extLst>
            <c:ext xmlns:c16="http://schemas.microsoft.com/office/drawing/2014/chart" uri="{C3380CC4-5D6E-409C-BE32-E72D297353CC}">
              <c16:uniqueId val="{00000000-D952-479B-8517-A9B5575637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952-479B-8517-A9B5575637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43-4AF3-BAAD-166A9362A26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43-4AF3-BAAD-166A9362A26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2A-456D-84B2-7469C0F695A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2A-456D-84B2-7469C0F695A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6B-4320-9B34-7E959536ABC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6B-4320-9B34-7E959536ABC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9-464E-839A-C182A7EE09D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9-464E-839A-C182A7EE09D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84-4E6E-BCAE-C44F9322F4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CC84-4E6E-BCAE-C44F9322F4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49.05</c:v>
                </c:pt>
                <c:pt idx="1">
                  <c:v>56.05</c:v>
                </c:pt>
                <c:pt idx="2">
                  <c:v>51.22</c:v>
                </c:pt>
                <c:pt idx="3">
                  <c:v>52.06</c:v>
                </c:pt>
                <c:pt idx="4">
                  <c:v>62.08</c:v>
                </c:pt>
              </c:numCache>
            </c:numRef>
          </c:val>
          <c:extLst>
            <c:ext xmlns:c16="http://schemas.microsoft.com/office/drawing/2014/chart" uri="{C3380CC4-5D6E-409C-BE32-E72D297353CC}">
              <c16:uniqueId val="{00000000-9A5B-4EBB-8823-42C1AFC6EF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9A5B-4EBB-8823-42C1AFC6EF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478.66</c:v>
                </c:pt>
                <c:pt idx="1">
                  <c:v>396.04</c:v>
                </c:pt>
                <c:pt idx="2">
                  <c:v>501.95</c:v>
                </c:pt>
                <c:pt idx="3">
                  <c:v>455.42</c:v>
                </c:pt>
                <c:pt idx="4">
                  <c:v>307.45</c:v>
                </c:pt>
              </c:numCache>
            </c:numRef>
          </c:val>
          <c:extLst>
            <c:ext xmlns:c16="http://schemas.microsoft.com/office/drawing/2014/chart" uri="{C3380CC4-5D6E-409C-BE32-E72D297353CC}">
              <c16:uniqueId val="{00000000-BF7D-4394-A563-214DC9BFE98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BF7D-4394-A563-214DC9BFE98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33.33</c:v>
                </c:pt>
                <c:pt idx="1">
                  <c:v>36.67</c:v>
                </c:pt>
                <c:pt idx="2">
                  <c:v>0</c:v>
                </c:pt>
                <c:pt idx="3">
                  <c:v>0</c:v>
                </c:pt>
                <c:pt idx="4">
                  <c:v>0</c:v>
                </c:pt>
              </c:numCache>
            </c:numRef>
          </c:val>
          <c:extLst>
            <c:ext xmlns:c16="http://schemas.microsoft.com/office/drawing/2014/chart" uri="{C3380CC4-5D6E-409C-BE32-E72D297353CC}">
              <c16:uniqueId val="{00000000-E824-4B0C-BE4E-EB1BF12C6BC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E824-4B0C-BE4E-EB1BF12C6BC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94.29</c:v>
                </c:pt>
                <c:pt idx="1">
                  <c:v>94.87</c:v>
                </c:pt>
                <c:pt idx="2">
                  <c:v>94.74</c:v>
                </c:pt>
                <c:pt idx="3">
                  <c:v>94.74</c:v>
                </c:pt>
                <c:pt idx="4">
                  <c:v>94.59</c:v>
                </c:pt>
              </c:numCache>
            </c:numRef>
          </c:val>
          <c:extLst>
            <c:ext xmlns:c16="http://schemas.microsoft.com/office/drawing/2014/chart" uri="{C3380CC4-5D6E-409C-BE32-E72D297353CC}">
              <c16:uniqueId val="{00000000-2EF6-4675-B119-B5B4F1CD3D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2EF6-4675-B119-B5B4F1CD3D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熊本県　小国町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54">
        <f>データ!S6</f>
        <v>6465</v>
      </c>
      <c r="AM8" s="54"/>
      <c r="AN8" s="54"/>
      <c r="AO8" s="54"/>
      <c r="AP8" s="54"/>
      <c r="AQ8" s="54"/>
      <c r="AR8" s="54"/>
      <c r="AS8" s="54"/>
      <c r="AT8" s="53">
        <f>データ!T6</f>
        <v>136.94</v>
      </c>
      <c r="AU8" s="53"/>
      <c r="AV8" s="53"/>
      <c r="AW8" s="53"/>
      <c r="AX8" s="53"/>
      <c r="AY8" s="53"/>
      <c r="AZ8" s="53"/>
      <c r="BA8" s="53"/>
      <c r="BB8" s="53">
        <f>データ!U6</f>
        <v>47.21</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0.57999999999999996</v>
      </c>
      <c r="Q10" s="53"/>
      <c r="R10" s="53"/>
      <c r="S10" s="53"/>
      <c r="T10" s="53"/>
      <c r="U10" s="53"/>
      <c r="V10" s="53"/>
      <c r="W10" s="53">
        <f>データ!Q6</f>
        <v>100</v>
      </c>
      <c r="X10" s="53"/>
      <c r="Y10" s="53"/>
      <c r="Z10" s="53"/>
      <c r="AA10" s="53"/>
      <c r="AB10" s="53"/>
      <c r="AC10" s="53"/>
      <c r="AD10" s="54">
        <f>データ!R6</f>
        <v>4840</v>
      </c>
      <c r="AE10" s="54"/>
      <c r="AF10" s="54"/>
      <c r="AG10" s="54"/>
      <c r="AH10" s="54"/>
      <c r="AI10" s="54"/>
      <c r="AJ10" s="54"/>
      <c r="AK10" s="2"/>
      <c r="AL10" s="54">
        <f>データ!V6</f>
        <v>37</v>
      </c>
      <c r="AM10" s="54"/>
      <c r="AN10" s="54"/>
      <c r="AO10" s="54"/>
      <c r="AP10" s="54"/>
      <c r="AQ10" s="54"/>
      <c r="AR10" s="54"/>
      <c r="AS10" s="54"/>
      <c r="AT10" s="53">
        <f>データ!W6</f>
        <v>0.05</v>
      </c>
      <c r="AU10" s="53"/>
      <c r="AV10" s="53"/>
      <c r="AW10" s="53"/>
      <c r="AX10" s="53"/>
      <c r="AY10" s="53"/>
      <c r="AZ10" s="53"/>
      <c r="BA10" s="53"/>
      <c r="BB10" s="53">
        <f>データ!X6</f>
        <v>740</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43</v>
      </c>
      <c r="N86" s="12" t="s">
        <v>43</v>
      </c>
      <c r="O86" s="12" t="str">
        <f>データ!EO6</f>
        <v>【-】</v>
      </c>
    </row>
  </sheetData>
  <sheetProtection algorithmName="SHA-512" hashValue="f3Nx+94Cbooncde9ary0lqt087XcncoLD20y4UEkOtCwBdwntjArU3/2WWLtSJyXpXbeY3aDCmKD1YK6xJSILw==" saltValue="6JCIx2I3/kUWDcnIuAcW6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55</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2023</v>
      </c>
      <c r="C6" s="19">
        <f t="shared" ref="C6:X6" si="3">C7</f>
        <v>434248</v>
      </c>
      <c r="D6" s="19">
        <f t="shared" si="3"/>
        <v>47</v>
      </c>
      <c r="E6" s="19">
        <f t="shared" si="3"/>
        <v>18</v>
      </c>
      <c r="F6" s="19">
        <f t="shared" si="3"/>
        <v>1</v>
      </c>
      <c r="G6" s="19">
        <f t="shared" si="3"/>
        <v>0</v>
      </c>
      <c r="H6" s="19" t="str">
        <f t="shared" si="3"/>
        <v>熊本県　小国町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0.57999999999999996</v>
      </c>
      <c r="Q6" s="20">
        <f t="shared" si="3"/>
        <v>100</v>
      </c>
      <c r="R6" s="20">
        <f t="shared" si="3"/>
        <v>4840</v>
      </c>
      <c r="S6" s="20">
        <f t="shared" si="3"/>
        <v>6465</v>
      </c>
      <c r="T6" s="20">
        <f t="shared" si="3"/>
        <v>136.94</v>
      </c>
      <c r="U6" s="20">
        <f t="shared" si="3"/>
        <v>47.21</v>
      </c>
      <c r="V6" s="20">
        <f t="shared" si="3"/>
        <v>37</v>
      </c>
      <c r="W6" s="20">
        <f t="shared" si="3"/>
        <v>0.05</v>
      </c>
      <c r="X6" s="20">
        <f t="shared" si="3"/>
        <v>740</v>
      </c>
      <c r="Y6" s="21">
        <f>IF(Y7="",NA(),Y7)</f>
        <v>94.82</v>
      </c>
      <c r="Z6" s="21">
        <f t="shared" ref="Z6:AH6" si="4">IF(Z7="",NA(),Z7)</f>
        <v>94.68</v>
      </c>
      <c r="AA6" s="21">
        <f t="shared" si="4"/>
        <v>94.92</v>
      </c>
      <c r="AB6" s="21">
        <f t="shared" si="4"/>
        <v>94.72</v>
      </c>
      <c r="AC6" s="21">
        <f t="shared" si="4"/>
        <v>174.86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862.99</v>
      </c>
      <c r="BL6" s="21">
        <f t="shared" si="7"/>
        <v>782.91</v>
      </c>
      <c r="BM6" s="21">
        <f t="shared" si="7"/>
        <v>783.21</v>
      </c>
      <c r="BN6" s="21">
        <f t="shared" si="7"/>
        <v>902.04</v>
      </c>
      <c r="BO6" s="21">
        <f t="shared" si="7"/>
        <v>992.16</v>
      </c>
      <c r="BP6" s="20" t="str">
        <f>IF(BP7="","",IF(BP7="-","【-】","【"&amp;SUBSTITUTE(TEXT(BP7,"#,##0.00"),"-","△")&amp;"】"))</f>
        <v>【967.97】</v>
      </c>
      <c r="BQ6" s="21">
        <f>IF(BQ7="",NA(),BQ7)</f>
        <v>49.05</v>
      </c>
      <c r="BR6" s="21">
        <f t="shared" ref="BR6:BZ6" si="8">IF(BR7="",NA(),BR7)</f>
        <v>56.05</v>
      </c>
      <c r="BS6" s="21">
        <f t="shared" si="8"/>
        <v>51.22</v>
      </c>
      <c r="BT6" s="21">
        <f t="shared" si="8"/>
        <v>52.06</v>
      </c>
      <c r="BU6" s="21">
        <f t="shared" si="8"/>
        <v>62.08</v>
      </c>
      <c r="BV6" s="21">
        <f t="shared" si="8"/>
        <v>50.06</v>
      </c>
      <c r="BW6" s="21">
        <f t="shared" si="8"/>
        <v>49.38</v>
      </c>
      <c r="BX6" s="21">
        <f t="shared" si="8"/>
        <v>48.53</v>
      </c>
      <c r="BY6" s="21">
        <f t="shared" si="8"/>
        <v>46.11</v>
      </c>
      <c r="BZ6" s="21">
        <f t="shared" si="8"/>
        <v>45.55</v>
      </c>
      <c r="CA6" s="20" t="str">
        <f>IF(CA7="","",IF(CA7="-","【-】","【"&amp;SUBSTITUTE(TEXT(CA7,"#,##0.00"),"-","△")&amp;"】"))</f>
        <v>【46.20】</v>
      </c>
      <c r="CB6" s="21">
        <f>IF(CB7="",NA(),CB7)</f>
        <v>478.66</v>
      </c>
      <c r="CC6" s="21">
        <f t="shared" ref="CC6:CK6" si="9">IF(CC7="",NA(),CC7)</f>
        <v>396.04</v>
      </c>
      <c r="CD6" s="21">
        <f t="shared" si="9"/>
        <v>501.95</v>
      </c>
      <c r="CE6" s="21">
        <f t="shared" si="9"/>
        <v>455.42</v>
      </c>
      <c r="CF6" s="21">
        <f t="shared" si="9"/>
        <v>307.45</v>
      </c>
      <c r="CG6" s="21">
        <f t="shared" si="9"/>
        <v>309.22000000000003</v>
      </c>
      <c r="CH6" s="21">
        <f t="shared" si="9"/>
        <v>316.97000000000003</v>
      </c>
      <c r="CI6" s="21">
        <f t="shared" si="9"/>
        <v>326.17</v>
      </c>
      <c r="CJ6" s="21">
        <f t="shared" si="9"/>
        <v>336.93</v>
      </c>
      <c r="CK6" s="21">
        <f t="shared" si="9"/>
        <v>331.17</v>
      </c>
      <c r="CL6" s="20" t="str">
        <f>IF(CL7="","",IF(CL7="-","【-】","【"&amp;SUBSTITUTE(TEXT(CL7,"#,##0.00"),"-","△")&amp;"】"))</f>
        <v>【332.82】</v>
      </c>
      <c r="CM6" s="21">
        <f>IF(CM7="",NA(),CM7)</f>
        <v>33.33</v>
      </c>
      <c r="CN6" s="21">
        <f t="shared" ref="CN6:CV6" si="10">IF(CN7="",NA(),CN7)</f>
        <v>36.67</v>
      </c>
      <c r="CO6" s="21" t="str">
        <f t="shared" si="10"/>
        <v>-</v>
      </c>
      <c r="CP6" s="21" t="str">
        <f t="shared" si="10"/>
        <v>-</v>
      </c>
      <c r="CQ6" s="21" t="str">
        <f t="shared" si="10"/>
        <v>-</v>
      </c>
      <c r="CR6" s="21">
        <f t="shared" si="10"/>
        <v>47.35</v>
      </c>
      <c r="CS6" s="21">
        <f t="shared" si="10"/>
        <v>46.36</v>
      </c>
      <c r="CT6" s="21">
        <f t="shared" si="10"/>
        <v>46.45</v>
      </c>
      <c r="CU6" s="21">
        <f t="shared" si="10"/>
        <v>45.36</v>
      </c>
      <c r="CV6" s="21">
        <f t="shared" si="10"/>
        <v>45.93</v>
      </c>
      <c r="CW6" s="20" t="str">
        <f>IF(CW7="","",IF(CW7="-","【-】","【"&amp;SUBSTITUTE(TEXT(CW7,"#,##0.00"),"-","△")&amp;"】"))</f>
        <v>【46.29】</v>
      </c>
      <c r="CX6" s="21">
        <f>IF(CX7="",NA(),CX7)</f>
        <v>94.29</v>
      </c>
      <c r="CY6" s="21">
        <f t="shared" ref="CY6:DG6" si="11">IF(CY7="",NA(),CY7)</f>
        <v>94.87</v>
      </c>
      <c r="CZ6" s="21">
        <f t="shared" si="11"/>
        <v>94.74</v>
      </c>
      <c r="DA6" s="21">
        <f t="shared" si="11"/>
        <v>94.74</v>
      </c>
      <c r="DB6" s="21">
        <f t="shared" si="11"/>
        <v>94.59</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434248</v>
      </c>
      <c r="D7" s="23">
        <v>47</v>
      </c>
      <c r="E7" s="23">
        <v>18</v>
      </c>
      <c r="F7" s="23">
        <v>1</v>
      </c>
      <c r="G7" s="23">
        <v>0</v>
      </c>
      <c r="H7" s="23" t="s">
        <v>97</v>
      </c>
      <c r="I7" s="23" t="s">
        <v>98</v>
      </c>
      <c r="J7" s="23" t="s">
        <v>99</v>
      </c>
      <c r="K7" s="23" t="s">
        <v>100</v>
      </c>
      <c r="L7" s="23" t="s">
        <v>101</v>
      </c>
      <c r="M7" s="23" t="s">
        <v>102</v>
      </c>
      <c r="N7" s="24" t="s">
        <v>103</v>
      </c>
      <c r="O7" s="24" t="s">
        <v>104</v>
      </c>
      <c r="P7" s="24">
        <v>0.57999999999999996</v>
      </c>
      <c r="Q7" s="24">
        <v>100</v>
      </c>
      <c r="R7" s="24">
        <v>4840</v>
      </c>
      <c r="S7" s="24">
        <v>6465</v>
      </c>
      <c r="T7" s="24">
        <v>136.94</v>
      </c>
      <c r="U7" s="24">
        <v>47.21</v>
      </c>
      <c r="V7" s="24">
        <v>37</v>
      </c>
      <c r="W7" s="24">
        <v>0.05</v>
      </c>
      <c r="X7" s="24">
        <v>740</v>
      </c>
      <c r="Y7" s="24">
        <v>94.82</v>
      </c>
      <c r="Z7" s="24">
        <v>94.68</v>
      </c>
      <c r="AA7" s="24">
        <v>94.92</v>
      </c>
      <c r="AB7" s="24">
        <v>94.72</v>
      </c>
      <c r="AC7" s="24">
        <v>174.86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862.99</v>
      </c>
      <c r="BL7" s="24">
        <v>782.91</v>
      </c>
      <c r="BM7" s="24">
        <v>783.21</v>
      </c>
      <c r="BN7" s="24">
        <v>902.04</v>
      </c>
      <c r="BO7" s="24">
        <v>992.16</v>
      </c>
      <c r="BP7" s="24">
        <v>967.97</v>
      </c>
      <c r="BQ7" s="24">
        <v>49.05</v>
      </c>
      <c r="BR7" s="24">
        <v>56.05</v>
      </c>
      <c r="BS7" s="24">
        <v>51.22</v>
      </c>
      <c r="BT7" s="24">
        <v>52.06</v>
      </c>
      <c r="BU7" s="24">
        <v>62.08</v>
      </c>
      <c r="BV7" s="24">
        <v>50.06</v>
      </c>
      <c r="BW7" s="24">
        <v>49.38</v>
      </c>
      <c r="BX7" s="24">
        <v>48.53</v>
      </c>
      <c r="BY7" s="24">
        <v>46.11</v>
      </c>
      <c r="BZ7" s="24">
        <v>45.55</v>
      </c>
      <c r="CA7" s="24">
        <v>46.2</v>
      </c>
      <c r="CB7" s="24">
        <v>478.66</v>
      </c>
      <c r="CC7" s="24">
        <v>396.04</v>
      </c>
      <c r="CD7" s="24">
        <v>501.95</v>
      </c>
      <c r="CE7" s="24">
        <v>455.42</v>
      </c>
      <c r="CF7" s="24">
        <v>307.45</v>
      </c>
      <c r="CG7" s="24">
        <v>309.22000000000003</v>
      </c>
      <c r="CH7" s="24">
        <v>316.97000000000003</v>
      </c>
      <c r="CI7" s="24">
        <v>326.17</v>
      </c>
      <c r="CJ7" s="24">
        <v>336.93</v>
      </c>
      <c r="CK7" s="24">
        <v>331.17</v>
      </c>
      <c r="CL7" s="24">
        <v>332.82</v>
      </c>
      <c r="CM7" s="24">
        <v>33.33</v>
      </c>
      <c r="CN7" s="24">
        <v>36.67</v>
      </c>
      <c r="CO7" s="24" t="s">
        <v>103</v>
      </c>
      <c r="CP7" s="24" t="s">
        <v>103</v>
      </c>
      <c r="CQ7" s="24" t="s">
        <v>103</v>
      </c>
      <c r="CR7" s="24">
        <v>47.35</v>
      </c>
      <c r="CS7" s="24">
        <v>46.36</v>
      </c>
      <c r="CT7" s="24">
        <v>46.45</v>
      </c>
      <c r="CU7" s="24">
        <v>45.36</v>
      </c>
      <c r="CV7" s="24">
        <v>45.93</v>
      </c>
      <c r="CW7" s="24">
        <v>46.29</v>
      </c>
      <c r="CX7" s="24">
        <v>94.29</v>
      </c>
      <c r="CY7" s="24">
        <v>94.87</v>
      </c>
      <c r="CZ7" s="24">
        <v>94.74</v>
      </c>
      <c r="DA7" s="24">
        <v>94.74</v>
      </c>
      <c r="DB7" s="24">
        <v>94.59</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2025-01-24T07:42:36Z</dcterms:created>
  <dcterms:modified xsi:type="dcterms:W3CDTF">2025-01-30T01:38:33Z</dcterms:modified>
  <cp:category/>
</cp:coreProperties>
</file>