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5\経営比較分析\"/>
    </mc:Choice>
  </mc:AlternateContent>
  <xr:revisionPtr revIDLastSave="0" documentId="13_ncr:1_{517E4742-B381-4AE8-9900-BCD97955461E}" xr6:coauthVersionLast="45" xr6:coauthVersionMax="45" xr10:uidLastSave="{00000000-0000-0000-0000-000000000000}"/>
  <workbookProtection workbookAlgorithmName="SHA-512" workbookHashValue="dKLxrUOHvCvazG3WmoiVjb3Wlnk/FtzF+PYYdNJsW02p5MMp2DirZvfH6TKRBxQSlHug/OQYCc6B7rr0KIjlAw==" workbookSaltValue="CL0ldrRazpf5zxuucxh6u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10" i="4"/>
  <c r="AL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<sst xmlns="http://schemas.openxmlformats.org/spreadsheetml/2006/main" count="247" uniqueCount="119">
  <si>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</si>
  <si>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</si>
  <si>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</si>
  <si>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</si>
  <si>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</si>
  <si>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</si>
  <si>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</si>
  <si>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</si>
  <si>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</si>
  <si>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</si>
  <si>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</si>
  <si>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</si>
  <si>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</si>
  <si>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</si>
  <si>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</si>
  <si>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</si>
  <si>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</si>
  <si>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</si>
  <si>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</si>
  <si>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</si>
  <si>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</si>
  <si>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</si>
  <si>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</si>
  <si>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</si>
  <si>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</si>
  <si>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</si>
  <si>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</si>
  <si>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</si>
  <si>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</si>
  <si>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</si>
  <si>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</si>
  <si>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</si>
  <si>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</si>
  <si>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</si>
  <si>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</si>
  <si>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</si>
  <si>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</si>
  <si>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</si>
  <si>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</si>
  <si>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</si>
  <si>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</si>
  <si>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</si>
  <si>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</si>
  <si>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</si>
  <si>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</si>
  <si>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</si>
  <si>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</si>
  <si>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</si>
  <si>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</si>
  <si>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</si>
  <si>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</si>
  <si>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</si>
  <si>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</si>
  <si>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</si>
  <si>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</si>
  <si>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</si>
  <si>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</si>
  <si>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</si>
  <si>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</si>
  <si>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</si>
  <si>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</si>
  <si>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</si>
  <si>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</si>
  <si>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</si>
  <si>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</si>
  <si>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</si>
  <si>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</si>
  <si>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</si>
  <si>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</si>
  <si>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</si>
  <si>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</si>
  <si>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</si>
  <si>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</si>
  <si>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</si>
  <si>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</si>
  <si>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</si>
  <si>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</si>
  <si>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</si>
  <si>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</si>
  <si>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</si>
  <si>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</si>
  <si>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</si>
  <si>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</si>
  <si>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</si>
  <si>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</si>
  <si>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</si>
  <si>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</si>
  <si>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</si>
  <si>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</si>
  <si>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</si>
  <si>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</si>
  <si>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</si>
  <si>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</si>
  <si>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</si>
  <si>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</si>
  <si>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</si>
  <si>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</si>
  <si>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</si>
  <si>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</si>
  <si>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</si>
  <si>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</si>
  <si>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</si>
  <si>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</si>
  <si>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</si>
  <si>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</si>
  <si>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</si>
  <si>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</si>
  <si>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</si>
  <si>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</si>
  <si>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</si>
  <si>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</si>
  <si>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</si>
  <si>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</si>
  <si>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</si>
  <si>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</si>
  <si>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</si>
  <si>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については、141.03％となったが打切決算による影響が考えられる。また経費回収率は約86.29%であり、使用料収入以外の収入で賄っていることがわかる。そのため、今後自己財源での経営が行えるよう経営改善に努めていく必要がある。
②累積欠損金比率は、該当数値なし。
③流動比率は、該当数値なし。
④企業債残高対事業規模比率は、令和元年度から一般会計負担見込み額を計上した結果、地方債現在高に対し、一般会計負担見込み額が同額であったため、比率0％となっている。
⑤経費回収率は、近年改善傾向にあり約86.29％となった。人口減少の影響により使用料の増収が厳しい状況にあるため、今後も経営の効率を上げるために努めていきたい。
⑥汚水処理原価は、類似団体平均と比較し、高額であるため、汚水処理費の削減に努めていく必要がある。
⑦施設利用率は、今後接続件数が増加すれば、利用率も向上すると思われるが、各戸整備の浄化槽であり、各世帯人数も減少してきており、高率にはならないと考えている。
⑧水洗化率は、各戸に浄化槽を整備しているため、早急に100％を目指す。</t>
    <rPh sb="1" eb="4">
      <t>シュウエキテキ</t>
    </rPh>
    <rPh sb="4" eb="6">
      <t>シュウシ</t>
    </rPh>
    <rPh sb="6" eb="8">
      <t>ヒリツ</t>
    </rPh>
    <rPh sb="26" eb="28">
      <t>ウチキ</t>
    </rPh>
    <rPh sb="28" eb="30">
      <t>ケッサン</t>
    </rPh>
    <rPh sb="33" eb="35">
      <t>エイキョウ</t>
    </rPh>
    <rPh sb="36" eb="37">
      <t>カンガ</t>
    </rPh>
    <rPh sb="44" eb="46">
      <t>ケイヒ</t>
    </rPh>
    <rPh sb="46" eb="48">
      <t>カイシュウ</t>
    </rPh>
    <rPh sb="48" eb="49">
      <t>リツ</t>
    </rPh>
    <rPh sb="50" eb="51">
      <t>ヤク</t>
    </rPh>
    <rPh sb="61" eb="63">
      <t>シヨウ</t>
    </rPh>
    <rPh sb="63" eb="64">
      <t>リョウ</t>
    </rPh>
    <rPh sb="64" eb="66">
      <t>シュウニュウ</t>
    </rPh>
    <rPh sb="66" eb="68">
      <t>イガイ</t>
    </rPh>
    <rPh sb="69" eb="71">
      <t>シュウニュウ</t>
    </rPh>
    <rPh sb="72" eb="73">
      <t>マカナ</t>
    </rPh>
    <rPh sb="89" eb="91">
      <t>コンゴ</t>
    </rPh>
    <rPh sb="91" eb="93">
      <t>ジコ</t>
    </rPh>
    <rPh sb="93" eb="95">
      <t>ザイゲン</t>
    </rPh>
    <rPh sb="97" eb="99">
      <t>ケイエイ</t>
    </rPh>
    <rPh sb="100" eb="101">
      <t>オコナ</t>
    </rPh>
    <rPh sb="105" eb="107">
      <t>ケイエイ</t>
    </rPh>
    <rPh sb="107" eb="109">
      <t>カイゼン</t>
    </rPh>
    <rPh sb="110" eb="111">
      <t>ツト</t>
    </rPh>
    <rPh sb="115" eb="117">
      <t>ヒツヨウ</t>
    </rPh>
    <rPh sb="123" eb="125">
      <t>ルイセキ</t>
    </rPh>
    <rPh sb="125" eb="128">
      <t>ケッソンキン</t>
    </rPh>
    <rPh sb="128" eb="130">
      <t>ヒリツ</t>
    </rPh>
    <rPh sb="132" eb="134">
      <t>ガイトウ</t>
    </rPh>
    <rPh sb="134" eb="136">
      <t>スウチ</t>
    </rPh>
    <rPh sb="141" eb="143">
      <t>リュウドウ</t>
    </rPh>
    <rPh sb="143" eb="145">
      <t>ヒリツ</t>
    </rPh>
    <rPh sb="147" eb="149">
      <t>ガイトウ</t>
    </rPh>
    <rPh sb="149" eb="151">
      <t>スウチ</t>
    </rPh>
    <rPh sb="170" eb="172">
      <t>レイワ</t>
    </rPh>
    <rPh sb="172" eb="173">
      <t>モト</t>
    </rPh>
    <rPh sb="173" eb="175">
      <t>ネンド</t>
    </rPh>
    <rPh sb="238" eb="240">
      <t>ケイヒ</t>
    </rPh>
    <rPh sb="240" eb="242">
      <t>カイシュウ</t>
    </rPh>
    <rPh sb="242" eb="243">
      <t>リツ</t>
    </rPh>
    <rPh sb="254" eb="255">
      <t>ヤク</t>
    </rPh>
    <rPh sb="266" eb="268">
      <t>ジンコウ</t>
    </rPh>
    <rPh sb="268" eb="270">
      <t>ゲンショウ</t>
    </rPh>
    <rPh sb="271" eb="273">
      <t>エイキョウ</t>
    </rPh>
    <rPh sb="280" eb="282">
      <t>ゾウシュウ</t>
    </rPh>
    <rPh sb="283" eb="284">
      <t>キビ</t>
    </rPh>
    <rPh sb="286" eb="288">
      <t>ジョウキョウ</t>
    </rPh>
    <rPh sb="294" eb="296">
      <t>コンゴ</t>
    </rPh>
    <rPh sb="297" eb="299">
      <t>ケイエイ</t>
    </rPh>
    <rPh sb="300" eb="302">
      <t>コウリツ</t>
    </rPh>
    <rPh sb="303" eb="304">
      <t>ア</t>
    </rPh>
    <rPh sb="309" eb="310">
      <t>ツト</t>
    </rPh>
    <rPh sb="319" eb="321">
      <t>オスイ</t>
    </rPh>
    <rPh sb="321" eb="323">
      <t>ショリ</t>
    </rPh>
    <rPh sb="323" eb="325">
      <t>ゲンカ</t>
    </rPh>
    <rPh sb="327" eb="329">
      <t>ルイジ</t>
    </rPh>
    <rPh sb="329" eb="331">
      <t>ダンタイ</t>
    </rPh>
    <rPh sb="331" eb="333">
      <t>ヘイキン</t>
    </rPh>
    <rPh sb="334" eb="336">
      <t>ヒカク</t>
    </rPh>
    <rPh sb="338" eb="340">
      <t>コウガク</t>
    </rPh>
    <rPh sb="346" eb="351">
      <t>オスイショリヒ</t>
    </rPh>
    <rPh sb="352" eb="354">
      <t>サクゲン</t>
    </rPh>
    <rPh sb="355" eb="356">
      <t>ツト</t>
    </rPh>
    <rPh sb="360" eb="362">
      <t>ヒツヨウ</t>
    </rPh>
    <rPh sb="368" eb="370">
      <t>シセツ</t>
    </rPh>
    <rPh sb="370" eb="373">
      <t>リヨウリツ</t>
    </rPh>
    <rPh sb="375" eb="377">
      <t>コンゴ</t>
    </rPh>
    <rPh sb="377" eb="379">
      <t>セツゾク</t>
    </rPh>
    <rPh sb="379" eb="381">
      <t>ケンスウ</t>
    </rPh>
    <rPh sb="382" eb="384">
      <t>ゾウカ</t>
    </rPh>
    <rPh sb="388" eb="391">
      <t>リヨウリツ</t>
    </rPh>
    <rPh sb="392" eb="394">
      <t>コウジョウ</t>
    </rPh>
    <rPh sb="397" eb="398">
      <t>オモ</t>
    </rPh>
    <rPh sb="403" eb="405">
      <t>カッコ</t>
    </rPh>
    <rPh sb="405" eb="407">
      <t>セイビ</t>
    </rPh>
    <rPh sb="408" eb="411">
      <t>ジョウカソウ</t>
    </rPh>
    <rPh sb="415" eb="416">
      <t>カク</t>
    </rPh>
    <rPh sb="416" eb="418">
      <t>セタイ</t>
    </rPh>
    <rPh sb="418" eb="420">
      <t>ニンズウ</t>
    </rPh>
    <rPh sb="421" eb="423">
      <t>ゲンショウ</t>
    </rPh>
    <rPh sb="430" eb="432">
      <t>コウリツ</t>
    </rPh>
    <rPh sb="439" eb="440">
      <t>カンガ</t>
    </rPh>
    <rPh sb="447" eb="450">
      <t>スイセンカ</t>
    </rPh>
    <rPh sb="450" eb="451">
      <t>リツ</t>
    </rPh>
    <rPh sb="453" eb="455">
      <t>カッコ</t>
    </rPh>
    <rPh sb="456" eb="459">
      <t>ジョウカソウ</t>
    </rPh>
    <rPh sb="460" eb="462">
      <t>セイビ</t>
    </rPh>
    <rPh sb="469" eb="471">
      <t>ソウキュウ</t>
    </rPh>
    <rPh sb="477" eb="479">
      <t>メザ</t>
    </rPh>
    <phoneticPr fontId="4"/>
  </si>
  <si>
    <t>①有形固定資産減価償却費は、該当数値なし。
②管渠老朽化率は、該当数値なし。
③管渠改善率は該当なし。
浄化槽及び付属機器について、不具合が生じた場合に修繕・更新を行っている。</t>
    <rPh sb="1" eb="3">
      <t>ユウケイ</t>
    </rPh>
    <rPh sb="3" eb="5">
      <t>コテイ</t>
    </rPh>
    <rPh sb="5" eb="7">
      <t>シサン</t>
    </rPh>
    <rPh sb="7" eb="9">
      <t>ゲンカ</t>
    </rPh>
    <rPh sb="9" eb="11">
      <t>ショウキャク</t>
    </rPh>
    <rPh sb="11" eb="12">
      <t>ヒ</t>
    </rPh>
    <rPh sb="14" eb="16">
      <t>ガイトウ</t>
    </rPh>
    <rPh sb="16" eb="18">
      <t>スウチ</t>
    </rPh>
    <rPh sb="23" eb="25">
      <t>カンキョ</t>
    </rPh>
    <rPh sb="25" eb="28">
      <t>ロウキュウカ</t>
    </rPh>
    <rPh sb="28" eb="29">
      <t>リツ</t>
    </rPh>
    <rPh sb="31" eb="33">
      <t>ガイトウ</t>
    </rPh>
    <rPh sb="33" eb="35">
      <t>スウチ</t>
    </rPh>
    <rPh sb="40" eb="42">
      <t>カンキョ</t>
    </rPh>
    <rPh sb="42" eb="44">
      <t>カイゼン</t>
    </rPh>
    <rPh sb="44" eb="45">
      <t>リツ</t>
    </rPh>
    <rPh sb="46" eb="48">
      <t>ガイトウ</t>
    </rPh>
    <rPh sb="52" eb="55">
      <t>ジョウカソウ</t>
    </rPh>
    <rPh sb="55" eb="56">
      <t>オヨ</t>
    </rPh>
    <rPh sb="57" eb="59">
      <t>フゾク</t>
    </rPh>
    <rPh sb="59" eb="61">
      <t>キキ</t>
    </rPh>
    <rPh sb="66" eb="69">
      <t>フグアイ</t>
    </rPh>
    <rPh sb="70" eb="71">
      <t>ショウ</t>
    </rPh>
    <rPh sb="73" eb="75">
      <t>バアイ</t>
    </rPh>
    <rPh sb="76" eb="78">
      <t>シュウゼン</t>
    </rPh>
    <rPh sb="79" eb="81">
      <t>コウシン</t>
    </rPh>
    <rPh sb="82" eb="83">
      <t>オコナ</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</si>
  <si>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また、令和６年度から地方公営企業法の適用を行っており、特別会計時とは違った経営状況が見えてくると思われるため、より詳細に経営状況の把握や分析を行い、抜本的な経営改善を行いたい。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1">
      <t>オコナ</t>
    </rPh>
    <rPh sb="176" eb="178">
      <t>トクベツ</t>
    </rPh>
    <rPh sb="178" eb="180">
      <t>カイケイ</t>
    </rPh>
    <rPh sb="180" eb="181">
      <t>ジ</t>
    </rPh>
    <rPh sb="183" eb="184">
      <t>チガ</t>
    </rPh>
    <rPh sb="186" eb="188">
      <t>ケイエイ</t>
    </rPh>
    <rPh sb="188" eb="190">
      <t>ジョウキョウ</t>
    </rPh>
    <rPh sb="191" eb="192">
      <t>ミ</t>
    </rPh>
    <rPh sb="197" eb="198">
      <t>オモ</t>
    </rPh>
    <rPh sb="209" eb="211">
      <t>ケイエイ</t>
    </rPh>
    <rPh sb="211" eb="213">
      <t>ジョウキョウ</t>
    </rPh>
    <rPh sb="214" eb="216">
      <t>ハアク</t>
    </rPh>
    <rPh sb="217" eb="219">
      <t>ブンセキ</t>
    </rPh>
    <rPh sb="220" eb="221">
      <t>オコナ</t>
    </rPh>
    <rPh sb="223" eb="226">
      <t>バッポンテキ</t>
    </rPh>
    <rPh sb="227" eb="229">
      <t>ケイエイ</t>
    </rPh>
    <rPh sb="229" eb="231">
      <t>カイゼン</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</si>
</sst>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2C-4E66-BA62-3DD741A7F3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2C-4E66-BA62-3DD741A7F3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20.69</c:v>
                </c:pt>
                <c:pt idx="1">
                  <c:v>21.43</c:v>
                </c:pt>
                <c:pt idx="2">
                  <c:v>16.670000000000002</c:v>
                </c:pt>
                <c:pt idx="3">
                  <c:v>17.86</c:v>
                </c:pt>
                <c:pt idx="4">
                  <c:v>16.670000000000002</c:v>
                </c:pt>
              </c:numCache>
            </c:numRef>
          </c:val>
          <c:extLst>
            <c:ext xmlns:c16="http://schemas.microsoft.com/office/drawing/2014/chart" uri="{C3380CC4-5D6E-409C-BE32-E72D297353CC}">
              <c16:uniqueId val="{00000000-25E5-4258-A978-7797C682AF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25E5-4258-A978-7797C682AF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85.71</c:v>
                </c:pt>
                <c:pt idx="1">
                  <c:v>79.17</c:v>
                </c:pt>
                <c:pt idx="2">
                  <c:v>85.11</c:v>
                </c:pt>
                <c:pt idx="3">
                  <c:v>86.81</c:v>
                </c:pt>
                <c:pt idx="4">
                  <c:v>84.27</c:v>
                </c:pt>
              </c:numCache>
            </c:numRef>
          </c:val>
          <c:extLst>
            <c:ext xmlns:c16="http://schemas.microsoft.com/office/drawing/2014/chart" uri="{C3380CC4-5D6E-409C-BE32-E72D297353CC}">
              <c16:uniqueId val="{00000000-EC23-45A1-8B6C-AB6A13FE3C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C23-45A1-8B6C-AB6A13FE3C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141.03</c:v>
                </c:pt>
              </c:numCache>
            </c:numRef>
          </c:val>
          <c:extLst>
            <c:ext xmlns:c16="http://schemas.microsoft.com/office/drawing/2014/chart" uri="{C3380CC4-5D6E-409C-BE32-E72D297353CC}">
              <c16:uniqueId val="{00000000-F306-4E51-A264-E0336ACD19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6-4E51-A264-E0336ACD19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9-4BF5-9E57-129CEB6EC9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9-4BF5-9E57-129CEB6EC9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2B-462E-AC2C-3607B08BB2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2B-462E-AC2C-3607B08BB2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6-4606-9ADF-BBE5684EA33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6-4606-9ADF-BBE5684EA33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A-4229-85B6-7B7569A5D9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A-4229-85B6-7B7569A5D9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84-4D9D-BD5B-3A1F451638F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2284-4D9D-BD5B-3A1F451638F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47.8</c:v>
                </c:pt>
                <c:pt idx="1">
                  <c:v>41.67</c:v>
                </c:pt>
                <c:pt idx="2">
                  <c:v>48.01</c:v>
                </c:pt>
                <c:pt idx="3">
                  <c:v>55.02</c:v>
                </c:pt>
                <c:pt idx="4">
                  <c:v>86.29</c:v>
                </c:pt>
              </c:numCache>
            </c:numRef>
          </c:val>
          <c:extLst>
            <c:ext xmlns:c16="http://schemas.microsoft.com/office/drawing/2014/chart" uri="{C3380CC4-5D6E-409C-BE32-E72D297353CC}">
              <c16:uniqueId val="{00000000-0EEC-4DD2-8977-9B9B3329DD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0EEC-4DD2-8977-9B9B3329DD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574.96</c:v>
                </c:pt>
                <c:pt idx="1">
                  <c:v>590.37</c:v>
                </c:pt>
                <c:pt idx="2">
                  <c:v>682.53</c:v>
                </c:pt>
                <c:pt idx="3">
                  <c:v>579.74</c:v>
                </c:pt>
                <c:pt idx="4">
                  <c:v>386.36</c:v>
                </c:pt>
              </c:numCache>
            </c:numRef>
          </c:val>
          <c:extLst>
            <c:ext xmlns:c16="http://schemas.microsoft.com/office/drawing/2014/chart" uri="{C3380CC4-5D6E-409C-BE32-E72D297353CC}">
              <c16:uniqueId val="{00000000-5A42-46C5-9D63-BB5E4E4B87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A42-46C5-9D63-BB5E4E4B87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小国町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6465</v>
      </c>
      <c r="AM8" s="54"/>
      <c r="AN8" s="54"/>
      <c r="AO8" s="54"/>
      <c r="AP8" s="54"/>
      <c r="AQ8" s="54"/>
      <c r="AR8" s="54"/>
      <c r="AS8" s="54"/>
      <c r="AT8" s="53">
        <f>データ!T6</f>
        <v>136.94</v>
      </c>
      <c r="AU8" s="53"/>
      <c r="AV8" s="53"/>
      <c r="AW8" s="53"/>
      <c r="AX8" s="53"/>
      <c r="AY8" s="53"/>
      <c r="AZ8" s="53"/>
      <c r="BA8" s="53"/>
      <c r="BB8" s="53">
        <f>データ!U6</f>
        <v>47.21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1.39</v>
      </c>
      <c r="Q10" s="53"/>
      <c r="R10" s="53"/>
      <c r="S10" s="53"/>
      <c r="T10" s="53"/>
      <c r="U10" s="53"/>
      <c r="V10" s="53"/>
      <c r="W10" s="53">
        <f>データ!Q6</f>
        <v>100</v>
      </c>
      <c r="X10" s="53"/>
      <c r="Y10" s="53"/>
      <c r="Z10" s="53"/>
      <c r="AA10" s="53"/>
      <c r="AB10" s="53"/>
      <c r="AC10" s="53"/>
      <c r="AD10" s="54">
        <f>データ!R6</f>
        <v>4840</v>
      </c>
      <c r="AE10" s="54"/>
      <c r="AF10" s="54"/>
      <c r="AG10" s="54"/>
      <c r="AH10" s="54"/>
      <c r="AI10" s="54"/>
      <c r="AJ10" s="54"/>
      <c r="AK10" s="2"/>
      <c r="AL10" s="54">
        <f>データ!V6</f>
        <v>89</v>
      </c>
      <c r="AM10" s="54"/>
      <c r="AN10" s="54"/>
      <c r="AO10" s="54"/>
      <c r="AP10" s="54"/>
      <c r="AQ10" s="54"/>
      <c r="AR10" s="54"/>
      <c r="AS10" s="54"/>
      <c r="AT10" s="53">
        <f>データ!W6</f>
        <v>0.1</v>
      </c>
      <c r="AU10" s="53"/>
      <c r="AV10" s="53"/>
      <c r="AW10" s="53"/>
      <c r="AX10" s="53"/>
      <c r="AY10" s="53"/>
      <c r="AZ10" s="53"/>
      <c r="BA10" s="53"/>
      <c r="BB10" s="53">
        <f>データ!X6</f>
        <v>890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YUyWWXJtexvLJZTBXQfx4Ip3mJvPSvJwb6QcgYPkss628p/VgdD06KO4frS4+GmEyB/7SFvJdw1hTGYZarBMiw==" saltValue="1yGs2W6uLcng864KLTmx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434248</v>
      </c>
      <c r="D6" s="19">
        <f t="shared" si="3"/>
        <v>47</v>
      </c>
      <c r="E6" s="19">
        <f t="shared" si="3"/>
        <v>18</v>
      </c>
      <c r="F6" s="19">
        <f t="shared" si="3"/>
        <v>0</v>
      </c>
      <c r="G6" s="19">
        <f t="shared" si="3"/>
        <v>0</v>
      </c>
      <c r="H6" s="19" t="str">
        <f t="shared" si="3"/>
        <v>熊本県　小国町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1.39</v>
      </c>
      <c r="Q6" s="20">
        <f t="shared" si="3"/>
        <v>100</v>
      </c>
      <c r="R6" s="20">
        <f t="shared" si="3"/>
        <v>4840</v>
      </c>
      <c r="S6" s="20">
        <f t="shared" si="3"/>
        <v>6465</v>
      </c>
      <c r="T6" s="20">
        <f t="shared" si="3"/>
        <v>136.94</v>
      </c>
      <c r="U6" s="20">
        <f t="shared" si="3"/>
        <v>47.21</v>
      </c>
      <c r="V6" s="20">
        <f t="shared" si="3"/>
        <v>89</v>
      </c>
      <c r="W6" s="20">
        <f t="shared" si="3"/>
        <v>0.1</v>
      </c>
      <c r="X6" s="20">
        <f t="shared" si="3"/>
        <v>890</v>
      </c>
      <c r="Y6" s="21">
        <f>IF(Y7="",NA(),Y7)</f>
        <v>100</v>
      </c>
      <c r="Z6" s="21">
        <f t="shared" ref="Z6:AH6" si="4">IF(Z7="",NA(),Z7)</f>
        <v>100</v>
      </c>
      <c r="AA6" s="21">
        <f t="shared" si="4"/>
        <v>100</v>
      </c>
      <c r="AB6" s="21">
        <f t="shared" si="4"/>
        <v>100</v>
      </c>
      <c r="AC6" s="21">
        <f t="shared" si="4"/>
        <v>141.03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47.8</v>
      </c>
      <c r="BR6" s="21">
        <f t="shared" ref="BR6:BZ6" si="8">IF(BR7="",NA(),BR7)</f>
        <v>41.67</v>
      </c>
      <c r="BS6" s="21">
        <f t="shared" si="8"/>
        <v>48.01</v>
      </c>
      <c r="BT6" s="21">
        <f t="shared" si="8"/>
        <v>55.02</v>
      </c>
      <c r="BU6" s="21">
        <f t="shared" si="8"/>
        <v>86.29</v>
      </c>
      <c r="BV6" s="21">
        <f t="shared" si="8"/>
        <v>62.5</v>
      </c>
      <c r="BW6" s="21">
        <f t="shared" si="8"/>
        <v>60.59</v>
      </c>
      <c r="BX6" s="21">
        <f t="shared" si="8"/>
        <v>60</v>
      </c>
      <c r="BY6" s="21">
        <f t="shared" si="8"/>
        <v>59.01</v>
      </c>
      <c r="BZ6" s="21">
        <f t="shared" si="8"/>
        <v>56.06</v>
      </c>
      <c r="CA6" s="20" t="str">
        <f>IF(CA7="","",IF(CA7="-","【-】","【"&amp;SUBSTITUTE(TEXT(CA7,"#,##0.00"),"-","△")&amp;"】"))</f>
        <v>【53.65】</v>
      </c>
      <c r="CB6" s="21">
        <f>IF(CB7="",NA(),CB7)</f>
        <v>574.96</v>
      </c>
      <c r="CC6" s="21">
        <f t="shared" ref="CC6:CK6" si="9">IF(CC7="",NA(),CC7)</f>
        <v>590.37</v>
      </c>
      <c r="CD6" s="21">
        <f t="shared" si="9"/>
        <v>682.53</v>
      </c>
      <c r="CE6" s="21">
        <f t="shared" si="9"/>
        <v>579.74</v>
      </c>
      <c r="CF6" s="21">
        <f t="shared" si="9"/>
        <v>386.36</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20.69</v>
      </c>
      <c r="CN6" s="21">
        <f t="shared" ref="CN6:CV6" si="10">IF(CN7="",NA(),CN7)</f>
        <v>21.43</v>
      </c>
      <c r="CO6" s="21">
        <f t="shared" si="10"/>
        <v>16.670000000000002</v>
      </c>
      <c r="CP6" s="21">
        <f t="shared" si="10"/>
        <v>17.86</v>
      </c>
      <c r="CQ6" s="21">
        <f t="shared" si="10"/>
        <v>16.670000000000002</v>
      </c>
      <c r="CR6" s="21">
        <f t="shared" si="10"/>
        <v>59.64</v>
      </c>
      <c r="CS6" s="21">
        <f t="shared" si="10"/>
        <v>58.19</v>
      </c>
      <c r="CT6" s="21">
        <f t="shared" si="10"/>
        <v>56.52</v>
      </c>
      <c r="CU6" s="21">
        <f t="shared" si="10"/>
        <v>88.45</v>
      </c>
      <c r="CV6" s="21">
        <f t="shared" si="10"/>
        <v>54.08</v>
      </c>
      <c r="CW6" s="20" t="str">
        <f>IF(CW7="","",IF(CW7="-","【-】","【"&amp;SUBSTITUTE(TEXT(CW7,"#,##0.00"),"-","△")&amp;"】"))</f>
        <v>【54.61】</v>
      </c>
      <c r="CX6" s="21">
        <f>IF(CX7="",NA(),CX7)</f>
        <v>85.71</v>
      </c>
      <c r="CY6" s="21">
        <f t="shared" ref="CY6:DG6" si="11">IF(CY7="",NA(),CY7)</f>
        <v>79.17</v>
      </c>
      <c r="CZ6" s="21">
        <f t="shared" si="11"/>
        <v>85.11</v>
      </c>
      <c r="DA6" s="21">
        <f t="shared" si="11"/>
        <v>86.81</v>
      </c>
      <c r="DB6" s="21">
        <f t="shared" si="11"/>
        <v>84.27</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434248</v>
      </c>
      <c r="D7" s="23">
        <v>47</v>
      </c>
      <c r="E7" s="23">
        <v>18</v>
      </c>
      <c r="F7" s="23">
        <v>0</v>
      </c>
      <c r="G7" s="23">
        <v>0</v>
      </c>
      <c r="H7" s="23" t="s">
        <v>97</v>
      </c>
      <c r="I7" s="23" t="s">
        <v>98</v>
      </c>
      <c r="J7" s="23" t="s">
        <v>99</v>
      </c>
      <c r="K7" s="23" t="s">
        <v>100</v>
      </c>
      <c r="L7" s="23" t="s">
        <v>101</v>
      </c>
      <c r="M7" s="23" t="s">
        <v>102</v>
      </c>
      <c r="N7" s="24" t="s">
        <v>103</v>
      </c>
      <c r="O7" s="24" t="s">
        <v>104</v>
      </c>
      <c r="P7" s="24">
        <v>1.39</v>
      </c>
      <c r="Q7" s="24">
        <v>100</v>
      </c>
      <c r="R7" s="24">
        <v>4840</v>
      </c>
      <c r="S7" s="24">
        <v>6465</v>
      </c>
      <c r="T7" s="24">
        <v>136.94</v>
      </c>
      <c r="U7" s="24">
        <v>47.21</v>
      </c>
      <c r="V7" s="24">
        <v>89</v>
      </c>
      <c r="W7" s="24">
        <v>0.1</v>
      </c>
      <c r="X7" s="24">
        <v>890</v>
      </c>
      <c r="Y7" s="24">
        <v>100</v>
      </c>
      <c r="Z7" s="24">
        <v>100</v>
      </c>
      <c r="AA7" s="24">
        <v>100</v>
      </c>
      <c r="AB7" s="24">
        <v>100</v>
      </c>
      <c r="AC7" s="24">
        <v>141.03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47.8</v>
      </c>
      <c r="BR7" s="24">
        <v>41.67</v>
      </c>
      <c r="BS7" s="24">
        <v>48.01</v>
      </c>
      <c r="BT7" s="24">
        <v>55.02</v>
      </c>
      <c r="BU7" s="24">
        <v>86.29</v>
      </c>
      <c r="BV7" s="24">
        <v>62.5</v>
      </c>
      <c r="BW7" s="24">
        <v>60.59</v>
      </c>
      <c r="BX7" s="24">
        <v>60</v>
      </c>
      <c r="BY7" s="24">
        <v>59.01</v>
      </c>
      <c r="BZ7" s="24">
        <v>56.06</v>
      </c>
      <c r="CA7" s="24">
        <v>53.65</v>
      </c>
      <c r="CB7" s="24">
        <v>574.96</v>
      </c>
      <c r="CC7" s="24">
        <v>590.37</v>
      </c>
      <c r="CD7" s="24">
        <v>682.53</v>
      </c>
      <c r="CE7" s="24">
        <v>579.74</v>
      </c>
      <c r="CF7" s="24">
        <v>386.36</v>
      </c>
      <c r="CG7" s="24">
        <v>269.33</v>
      </c>
      <c r="CH7" s="24">
        <v>280.23</v>
      </c>
      <c r="CI7" s="24">
        <v>282.70999999999998</v>
      </c>
      <c r="CJ7" s="24">
        <v>291.82</v>
      </c>
      <c r="CK7" s="24">
        <v>304.36</v>
      </c>
      <c r="CL7" s="24">
        <v>307.86</v>
      </c>
      <c r="CM7" s="24">
        <v>20.69</v>
      </c>
      <c r="CN7" s="24">
        <v>21.43</v>
      </c>
      <c r="CO7" s="24">
        <v>16.670000000000002</v>
      </c>
      <c r="CP7" s="24">
        <v>17.86</v>
      </c>
      <c r="CQ7" s="24">
        <v>16.670000000000002</v>
      </c>
      <c r="CR7" s="24">
        <v>59.64</v>
      </c>
      <c r="CS7" s="24">
        <v>58.19</v>
      </c>
      <c r="CT7" s="24">
        <v>56.52</v>
      </c>
      <c r="CU7" s="24">
        <v>88.45</v>
      </c>
      <c r="CV7" s="24">
        <v>54.08</v>
      </c>
      <c r="CW7" s="24">
        <v>54.61</v>
      </c>
      <c r="CX7" s="24">
        <v>85.71</v>
      </c>
      <c r="CY7" s="24">
        <v>79.17</v>
      </c>
      <c r="CZ7" s="24">
        <v>85.11</v>
      </c>
      <c r="DA7" s="24">
        <v>86.81</v>
      </c>
      <c r="DB7" s="24">
        <v>84.27</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2025-01-24T07:41:28Z</dcterms:created>
  <dcterms:modified xsi:type="dcterms:W3CDTF">2025-01-30T01:37:31Z</dcterms:modified>
  <cp:category/>
</cp:coreProperties>
</file>