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5 美里町\下水道\"/>
    </mc:Choice>
  </mc:AlternateContent>
  <workbookProtection workbookAlgorithmName="SHA-512" workbookHashValue="ORQarbOB33XFfTwSmqylG3vNco5smU0fQszztbsSKIpx7o0KXiVkPYrdh09fCnmOx5YRn7IqLHFLDRovEaB52g==" workbookSaltValue="dbMQLGi/HCU/3hNNsMhdVg==" workbookSpinCount="100000" lockStructure="1"/>
  <bookViews>
    <workbookView xWindow="0" yWindow="0" windowWidth="28800" windowHeight="124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L10" i="4"/>
  <c r="I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<sst xmlns="http://schemas.openxmlformats.org/spreadsheetml/2006/main" count="247" uniqueCount="119">
  <si>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</si>
  <si>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</si>
  <si>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</si>
  <si>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</si>
  <si>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</si>
  <si>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</si>
  <si>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</si>
  <si>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</si>
  <si>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</si>
  <si>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</si>
  <si>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</si>
  <si>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</si>
  <si>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</si>
  <si>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</si>
  <si>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</si>
  <si>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</si>
  <si>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</si>
  <si>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</si>
  <si>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</si>
  <si>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</si>
  <si>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</si>
  <si>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</si>
  <si>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</si>
  <si>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</si>
  <si>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</si>
  <si>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</si>
  <si>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</si>
  <si>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</si>
  <si>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</si>
  <si>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</si>
  <si>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</si>
  <si>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</si>
  <si>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</si>
  <si>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</si>
  <si>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</si>
  <si>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</si>
  <si>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</si>
  <si>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</si>
  <si>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</si>
  <si>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</si>
  <si>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</si>
  <si>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</si>
  <si>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</si>
  <si>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</si>
  <si>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</si>
  <si>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</si>
  <si>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</si>
  <si>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</si>
  <si>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</si>
  <si>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</si>
  <si>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</si>
  <si>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</si>
  <si>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</si>
  <si>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</si>
  <si>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</si>
  <si>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</si>
  <si>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</si>
  <si>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</si>
  <si>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</si>
  <si>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</si>
  <si>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</si>
  <si>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</si>
  <si>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</si>
  <si>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</si>
  <si>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</si>
  <si>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</si>
  <si>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</si>
  <si>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</si>
  <si>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</si>
  <si>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</si>
  <si>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</si>
  <si>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</si>
  <si>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</si>
  <si>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</si>
  <si>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</si>
  <si>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</si>
  <si>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</si>
  <si>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</si>
  <si>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</si>
  <si>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</si>
  <si>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</si>
  <si>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</si>
  <si>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</si>
  <si>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</si>
  <si>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</si>
  <si>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</si>
  <si>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</si>
  <si>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</si>
  <si>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</si>
  <si>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</si>
  <si>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</si>
  <si>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</si>
  <si>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</si>
  <si>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</si>
  <si>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</si>
  <si>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</si>
  <si>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</si>
  <si>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</si>
  <si>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</si>
  <si>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</si>
  <si>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</si>
  <si>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</si>
  <si>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</si>
  <si>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</si>
  <si>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</si>
  <si>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</si>
  <si>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</si>
  <si>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</si>
  <si>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</si>
  <si>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</si>
  <si>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</si>
  <si>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</si>
  <si>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</si>
  <si>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</si>
  <si>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</si>
  <si>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</si>
  <si>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法非適用事業である。町が合併浄化槽を設置し、維持管理を行うものであり管渠自体が存在しないため該当数値なし。</t>
    <rPh sb="0" eb="1">
      <t>ホウ</t>
    </rPh>
    <rPh sb="1" eb="2">
      <t>ヒ</t>
    </rPh>
    <rPh sb="2" eb="4">
      <t>テキヨウ</t>
    </rPh>
    <rPh sb="4" eb="6">
      <t>ジギョウ</t>
    </rPh>
    <rPh sb="10" eb="11">
      <t>マチ</t>
    </rPh>
    <rPh sb="12" eb="14">
      <t>ガッペイ</t>
    </rPh>
    <rPh sb="14" eb="17">
      <t>ジョウカソウ</t>
    </rPh>
    <rPh sb="18" eb="20">
      <t>セッチ</t>
    </rPh>
    <rPh sb="22" eb="24">
      <t>イジ</t>
    </rPh>
    <rPh sb="24" eb="26">
      <t>カンリ</t>
    </rPh>
    <rPh sb="27" eb="28">
      <t>オコナ</t>
    </rPh>
    <rPh sb="34" eb="36">
      <t>カンキョ</t>
    </rPh>
    <rPh sb="36" eb="38">
      <t>ジタイ</t>
    </rPh>
    <rPh sb="39" eb="41">
      <t>ソンザイ</t>
    </rPh>
    <rPh sb="46" eb="48">
      <t>ガイトウ</t>
    </rPh>
    <rPh sb="48" eb="50">
      <t>スウチ</t>
    </rPh>
    <phoneticPr fontId="4"/>
  </si>
  <si>
    <t>本町の汚水処理人口普及率は熊本県平均と比べても低く、いまだ汲み取りや単独処理浄化槽の世帯が存在する。急峻な中山間地の本町において有効な合併処理浄化槽への積極的な転換を促進し、使用料収入及び水洗化率の向上につなげていく必要がある。経営的には料金収入のみでは賄えず、一般会計からの繰入金に依存した状態であり、将来的な人口減少による収入減も予想されることから、更なる経費削減及び効率化に努め、安定的な経営を継続できるよう取り組む必要がある。
令和2年1月に美里町簡易水道事業経営戦略を策定しており、令和7年度に美里町簡易水道事業経営戦略を更新予定としている。</t>
    <rPh sb="0" eb="2">
      <t>ホンチョウ</t>
    </rPh>
    <rPh sb="3" eb="5">
      <t>オスイ</t>
    </rPh>
    <rPh sb="5" eb="7">
      <t>ショリ</t>
    </rPh>
    <rPh sb="7" eb="9">
      <t>ジンコウ</t>
    </rPh>
    <rPh sb="9" eb="11">
      <t>フキュウ</t>
    </rPh>
    <rPh sb="11" eb="12">
      <t>リツ</t>
    </rPh>
    <rPh sb="13" eb="16">
      <t>クマモトケン</t>
    </rPh>
    <rPh sb="16" eb="18">
      <t>ヘイキン</t>
    </rPh>
    <rPh sb="19" eb="20">
      <t>クラ</t>
    </rPh>
    <rPh sb="23" eb="24">
      <t>ヒク</t>
    </rPh>
    <rPh sb="29" eb="30">
      <t>ク</t>
    </rPh>
    <rPh sb="31" eb="32">
      <t>ト</t>
    </rPh>
    <rPh sb="34" eb="36">
      <t>タンドク</t>
    </rPh>
    <rPh sb="36" eb="38">
      <t>ショリ</t>
    </rPh>
    <rPh sb="38" eb="41">
      <t>ジョウカソウ</t>
    </rPh>
    <rPh sb="42" eb="44">
      <t>セタイ</t>
    </rPh>
    <rPh sb="45" eb="47">
      <t>ソンザイ</t>
    </rPh>
    <rPh sb="50" eb="52">
      <t>キュウシュン</t>
    </rPh>
    <rPh sb="53" eb="54">
      <t>チュウ</t>
    </rPh>
    <rPh sb="54" eb="56">
      <t>サンカン</t>
    </rPh>
    <rPh sb="56" eb="57">
      <t>チ</t>
    </rPh>
    <rPh sb="58" eb="60">
      <t>ホンチョウ</t>
    </rPh>
    <rPh sb="64" eb="66">
      <t>ユウコウ</t>
    </rPh>
    <rPh sb="67" eb="69">
      <t>ガッペイ</t>
    </rPh>
    <rPh sb="69" eb="71">
      <t>ショリ</t>
    </rPh>
    <rPh sb="71" eb="74">
      <t>ジョウカソウ</t>
    </rPh>
    <rPh sb="76" eb="79">
      <t>セッキョクテキ</t>
    </rPh>
    <rPh sb="80" eb="82">
      <t>テンカン</t>
    </rPh>
    <rPh sb="83" eb="85">
      <t>ソクシン</t>
    </rPh>
    <rPh sb="87" eb="90">
      <t>シヨウリョウ</t>
    </rPh>
    <rPh sb="90" eb="92">
      <t>シュウニュウ</t>
    </rPh>
    <rPh sb="92" eb="93">
      <t>オヨ</t>
    </rPh>
    <rPh sb="94" eb="97">
      <t>スイセンカ</t>
    </rPh>
    <rPh sb="97" eb="98">
      <t>リツ</t>
    </rPh>
    <rPh sb="99" eb="101">
      <t>コウジョウ</t>
    </rPh>
    <rPh sb="108" eb="110">
      <t>ヒツヨウ</t>
    </rPh>
    <rPh sb="114" eb="117">
      <t>ケイエイテキ</t>
    </rPh>
    <rPh sb="119" eb="121">
      <t>リョウキン</t>
    </rPh>
    <rPh sb="121" eb="123">
      <t>シュウニュウ</t>
    </rPh>
    <rPh sb="127" eb="128">
      <t>マカナ</t>
    </rPh>
    <rPh sb="131" eb="133">
      <t>イッパン</t>
    </rPh>
    <rPh sb="133" eb="135">
      <t>カイケイ</t>
    </rPh>
    <rPh sb="138" eb="140">
      <t>クリイレ</t>
    </rPh>
    <rPh sb="140" eb="141">
      <t>キン</t>
    </rPh>
    <rPh sb="142" eb="144">
      <t>イゾン</t>
    </rPh>
    <rPh sb="146" eb="148">
      <t>ジョウタイ</t>
    </rPh>
    <rPh sb="152" eb="155">
      <t>ショウライテキ</t>
    </rPh>
    <rPh sb="156" eb="158">
      <t>ジンコウ</t>
    </rPh>
    <rPh sb="158" eb="160">
      <t>ゲンショウ</t>
    </rPh>
    <rPh sb="163" eb="166">
      <t>シュウニュウゲン</t>
    </rPh>
    <rPh sb="167" eb="169">
      <t>ヨソウ</t>
    </rPh>
    <rPh sb="177" eb="178">
      <t>サラ</t>
    </rPh>
    <rPh sb="180" eb="182">
      <t>ケイヒ</t>
    </rPh>
    <rPh sb="182" eb="184">
      <t>サクゲン</t>
    </rPh>
    <rPh sb="184" eb="185">
      <t>オヨ</t>
    </rPh>
    <rPh sb="186" eb="189">
      <t>コウリツカ</t>
    </rPh>
    <rPh sb="190" eb="191">
      <t>ツト</t>
    </rPh>
    <rPh sb="193" eb="196">
      <t>アンテイテキ</t>
    </rPh>
    <rPh sb="197" eb="199">
      <t>ケイエイ</t>
    </rPh>
    <rPh sb="200" eb="202">
      <t>ケイゾク</t>
    </rPh>
    <rPh sb="207" eb="208">
      <t>ト</t>
    </rPh>
    <rPh sb="209" eb="210">
      <t>ク</t>
    </rPh>
    <rPh sb="211" eb="213">
      <t>ヒツヨウ</t>
    </rPh>
    <phoneticPr fontId="4"/>
  </si>
  <si>
    <t>①収益的収支比率について、（R05決算）102.26となっているが、R02決算の数値より低下しており、内容も料金収入のみで賄えておらず、一般会計からの繰入金に依存している状況にある。そのため自己の財源での経営が行えるよう経営改善に向けた取り組みが必要であると考える。
②該当数値なし。
③該当数値なし。
④公営企業会計移行に伴う起債と既存事業に対しR5年度から新たに起債したことにより一時的に上昇するが、移行後3年が経過したR9年度からは低下に転じる見込みである。
⑤経費回収率について類似団体・全国平均よりも低い要因として、浄化槽管理機数の増加による保守点検・清掃管理委託料に費用が掛かり、料金収入で賄えていない状況である。
⑥汚水処理原価については、汚水処理費に関する費用を削減できていないことが要因と考えられる。保守点検・清掃管理委託等が増加しており、費用効率の向上に努める必要がある。
⑦施設利用率について、全体的な台帳整備が行われたため、浄化槽設置状況、休止、廃止状況が適用された数値となっている。今後もこのままの数値で推移する見込みである。
⑧水洗化率についてはこのままの数値で推移する見込みである。</t>
    <rPh sb="1" eb="4">
      <t>シュウエキテキ</t>
    </rPh>
    <rPh sb="4" eb="6">
      <t>シュウシ</t>
    </rPh>
    <rPh sb="6" eb="8">
      <t>ヒリツ</t>
    </rPh>
    <rPh sb="17" eb="19">
      <t>ケッサン</t>
    </rPh>
    <rPh sb="37" eb="39">
      <t>ケッサン</t>
    </rPh>
    <rPh sb="40" eb="42">
      <t>スウチ</t>
    </rPh>
    <rPh sb="44" eb="46">
      <t>テイカ</t>
    </rPh>
    <rPh sb="51" eb="53">
      <t>ナイヨウ</t>
    </rPh>
    <rPh sb="54" eb="56">
      <t>リョウキン</t>
    </rPh>
    <rPh sb="56" eb="58">
      <t>シュウニュウ</t>
    </rPh>
    <rPh sb="61" eb="62">
      <t>マカナ</t>
    </rPh>
    <rPh sb="68" eb="70">
      <t>イッパン</t>
    </rPh>
    <rPh sb="70" eb="72">
      <t>カイケイ</t>
    </rPh>
    <rPh sb="75" eb="77">
      <t>クリイレ</t>
    </rPh>
    <rPh sb="77" eb="78">
      <t>キン</t>
    </rPh>
    <rPh sb="79" eb="81">
      <t>イゾン</t>
    </rPh>
    <rPh sb="85" eb="87">
      <t>ジョウキョウ</t>
    </rPh>
    <rPh sb="95" eb="97">
      <t>ジコ</t>
    </rPh>
    <rPh sb="98" eb="100">
      <t>ザイゲン</t>
    </rPh>
    <rPh sb="102" eb="104">
      <t>ケイエイ</t>
    </rPh>
    <rPh sb="105" eb="106">
      <t>オコナ</t>
    </rPh>
    <rPh sb="110" eb="112">
      <t>ケイエイ</t>
    </rPh>
    <rPh sb="112" eb="114">
      <t>カイゼン</t>
    </rPh>
    <rPh sb="115" eb="116">
      <t>ム</t>
    </rPh>
    <rPh sb="118" eb="119">
      <t>ト</t>
    </rPh>
    <rPh sb="120" eb="121">
      <t>ク</t>
    </rPh>
    <rPh sb="123" eb="125">
      <t>ヒツヨウ</t>
    </rPh>
    <rPh sb="129" eb="130">
      <t>カンガ</t>
    </rPh>
    <rPh sb="135" eb="137">
      <t>ガイトウ</t>
    </rPh>
    <rPh sb="137" eb="139">
      <t>スウチ</t>
    </rPh>
    <rPh sb="144" eb="148">
      <t>ガイトウスウチ</t>
    </rPh>
    <rPh sb="157" eb="159">
      <t>カイケイ</t>
    </rPh>
    <rPh sb="234" eb="236">
      <t>ケイヒ</t>
    </rPh>
    <rPh sb="236" eb="238">
      <t>カイシュウ</t>
    </rPh>
    <rPh sb="238" eb="239">
      <t>リツ</t>
    </rPh>
    <rPh sb="243" eb="245">
      <t>ルイジ</t>
    </rPh>
    <rPh sb="245" eb="247">
      <t>ダンタイ</t>
    </rPh>
    <rPh sb="248" eb="250">
      <t>ゼンコク</t>
    </rPh>
    <rPh sb="250" eb="252">
      <t>ヘイキン</t>
    </rPh>
    <rPh sb="255" eb="256">
      <t>ヒク</t>
    </rPh>
    <rPh sb="257" eb="259">
      <t>ヨウイン</t>
    </rPh>
    <rPh sb="263" eb="266">
      <t>ジョウカソウ</t>
    </rPh>
    <rPh sb="266" eb="268">
      <t>カンリ</t>
    </rPh>
    <rPh sb="268" eb="269">
      <t>キ</t>
    </rPh>
    <rPh sb="269" eb="270">
      <t>スウ</t>
    </rPh>
    <rPh sb="271" eb="273">
      <t>ゾウカ</t>
    </rPh>
    <rPh sb="276" eb="278">
      <t>ホシュ</t>
    </rPh>
    <rPh sb="278" eb="280">
      <t>テンケン</t>
    </rPh>
    <rPh sb="281" eb="283">
      <t>セイソウ</t>
    </rPh>
    <rPh sb="283" eb="285">
      <t>カンリ</t>
    </rPh>
    <rPh sb="285" eb="287">
      <t>イタク</t>
    </rPh>
    <rPh sb="287" eb="288">
      <t>リョウ</t>
    </rPh>
    <rPh sb="289" eb="291">
      <t>ヒヨウ</t>
    </rPh>
    <rPh sb="292" eb="293">
      <t>カ</t>
    </rPh>
    <rPh sb="296" eb="298">
      <t>リョウキン</t>
    </rPh>
    <rPh sb="298" eb="300">
      <t>シュウニュウ</t>
    </rPh>
    <rPh sb="301" eb="302">
      <t>マカナ</t>
    </rPh>
    <rPh sb="307" eb="309">
      <t>ジョウキョウ</t>
    </rPh>
    <rPh sb="315" eb="317">
      <t>オスイ</t>
    </rPh>
    <rPh sb="317" eb="319">
      <t>ショリ</t>
    </rPh>
    <rPh sb="319" eb="321">
      <t>ゲンカ</t>
    </rPh>
    <rPh sb="327" eb="329">
      <t>オスイ</t>
    </rPh>
    <rPh sb="329" eb="331">
      <t>ショリ</t>
    </rPh>
    <rPh sb="331" eb="332">
      <t>ヒ</t>
    </rPh>
    <rPh sb="333" eb="334">
      <t>カン</t>
    </rPh>
    <rPh sb="336" eb="338">
      <t>ヒヨウ</t>
    </rPh>
    <rPh sb="339" eb="341">
      <t>サクゲン</t>
    </rPh>
    <rPh sb="350" eb="352">
      <t>ヨウイン</t>
    </rPh>
    <rPh sb="353" eb="354">
      <t>カンガ</t>
    </rPh>
    <rPh sb="359" eb="361">
      <t>ホシュ</t>
    </rPh>
    <rPh sb="361" eb="363">
      <t>テンケン</t>
    </rPh>
    <rPh sb="364" eb="366">
      <t>セイソウ</t>
    </rPh>
    <rPh sb="366" eb="368">
      <t>カンリ</t>
    </rPh>
    <rPh sb="368" eb="370">
      <t>イタク</t>
    </rPh>
    <rPh sb="370" eb="371">
      <t>トウ</t>
    </rPh>
    <rPh sb="372" eb="374">
      <t>ゾウカ</t>
    </rPh>
    <rPh sb="379" eb="381">
      <t>ヒヨウ</t>
    </rPh>
    <rPh sb="381" eb="383">
      <t>コウリツ</t>
    </rPh>
    <rPh sb="384" eb="386">
      <t>コウジョウ</t>
    </rPh>
    <rPh sb="387" eb="388">
      <t>ツト</t>
    </rPh>
    <rPh sb="390" eb="392">
      <t>ヒツヨウ</t>
    </rPh>
    <rPh sb="398" eb="400">
      <t>シセツ</t>
    </rPh>
    <rPh sb="400" eb="402">
      <t>リヨウ</t>
    </rPh>
    <rPh sb="402" eb="403">
      <t>リツ</t>
    </rPh>
    <rPh sb="408" eb="411">
      <t>ゼンタイテキ</t>
    </rPh>
    <rPh sb="412" eb="414">
      <t>ダイチョウ</t>
    </rPh>
    <rPh sb="414" eb="416">
      <t>セイビ</t>
    </rPh>
    <rPh sb="417" eb="418">
      <t>オコナ</t>
    </rPh>
    <rPh sb="424" eb="427">
      <t>ジョウカソウ</t>
    </rPh>
    <rPh sb="427" eb="429">
      <t>セッチ</t>
    </rPh>
    <rPh sb="429" eb="431">
      <t>ジョウキョウ</t>
    </rPh>
    <rPh sb="432" eb="434">
      <t>キュウシ</t>
    </rPh>
    <rPh sb="435" eb="437">
      <t>ハイシ</t>
    </rPh>
    <rPh sb="437" eb="439">
      <t>ジョウキョウ</t>
    </rPh>
    <rPh sb="440" eb="442">
      <t>テキヨウ</t>
    </rPh>
    <rPh sb="445" eb="447">
      <t>スウチ</t>
    </rPh>
    <rPh sb="454" eb="456">
      <t>コンゴ</t>
    </rPh>
    <rPh sb="478" eb="481">
      <t>スイセンカ</t>
    </rPh>
    <rPh sb="481" eb="482">
      <t>リツ</t>
    </rPh>
    <rPh sb="492" eb="494">
      <t>スウチ</t>
    </rPh>
    <rPh sb="495" eb="497">
      <t>スイイ</t>
    </rPh>
    <rPh sb="499" eb="50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</si>
</sst>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98-4276-8E2C-82617E4DA4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98-4276-8E2C-82617E4DA4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45.96</c:v>
                </c:pt>
                <c:pt idx="1">
                  <c:v>45.56</c:v>
                </c:pt>
                <c:pt idx="2">
                  <c:v>42.16</c:v>
                </c:pt>
                <c:pt idx="3">
                  <c:v>40.54</c:v>
                </c:pt>
                <c:pt idx="4">
                  <c:v>43.13</c:v>
                </c:pt>
              </c:numCache>
            </c:numRef>
          </c:val>
          <c:extLst>
            <c:ext xmlns:c16="http://schemas.microsoft.com/office/drawing/2014/chart" uri="{C3380CC4-5D6E-409C-BE32-E72D297353CC}">
              <c16:uniqueId val="{00000000-BDC2-420E-916F-1125517225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BDC2-420E-916F-1125517225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8AF-4C38-BA39-93BDC8952B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C8AF-4C38-BA39-93BDC8952B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96.72</c:v>
                </c:pt>
                <c:pt idx="1">
                  <c:v>116.44</c:v>
                </c:pt>
                <c:pt idx="2">
                  <c:v>101.42</c:v>
                </c:pt>
                <c:pt idx="3">
                  <c:v>97.18</c:v>
                </c:pt>
                <c:pt idx="4">
                  <c:v>102.26</c:v>
                </c:pt>
              </c:numCache>
            </c:numRef>
          </c:val>
          <c:extLst>
            <c:ext xmlns:c16="http://schemas.microsoft.com/office/drawing/2014/chart" uri="{C3380CC4-5D6E-409C-BE32-E72D297353CC}">
              <c16:uniqueId val="{00000000-4266-48BE-80A4-4C25B09F64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66-48BE-80A4-4C25B09F64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40-47D4-B109-19B1EFD93C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0-47D4-B109-19B1EFD93C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01-4EC9-95DA-6FE541D1BD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01-4EC9-95DA-6FE541D1BD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D7-44AC-B10C-AF02B42801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D7-44AC-B10C-AF02B42801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49-4A52-A4FC-B9F845F0E2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49-4A52-A4FC-B9F845F0E2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360.77</c:v>
                </c:pt>
                <c:pt idx="1">
                  <c:v>341</c:v>
                </c:pt>
                <c:pt idx="2">
                  <c:v>335.34</c:v>
                </c:pt>
                <c:pt idx="3">
                  <c:v>330.87</c:v>
                </c:pt>
                <c:pt idx="4">
                  <c:v>379.94</c:v>
                </c:pt>
              </c:numCache>
            </c:numRef>
          </c:val>
          <c:extLst>
            <c:ext xmlns:c16="http://schemas.microsoft.com/office/drawing/2014/chart" uri="{C3380CC4-5D6E-409C-BE32-E72D297353CC}">
              <c16:uniqueId val="{00000000-DC51-4D12-946D-87D98B974D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DC51-4D12-946D-87D98B974D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56.68</c:v>
                </c:pt>
                <c:pt idx="1">
                  <c:v>56.94</c:v>
                </c:pt>
                <c:pt idx="2">
                  <c:v>58.08</c:v>
                </c:pt>
                <c:pt idx="3">
                  <c:v>54.97</c:v>
                </c:pt>
                <c:pt idx="4">
                  <c:v>49</c:v>
                </c:pt>
              </c:numCache>
            </c:numRef>
          </c:val>
          <c:extLst>
            <c:ext xmlns:c16="http://schemas.microsoft.com/office/drawing/2014/chart" uri="{C3380CC4-5D6E-409C-BE32-E72D297353CC}">
              <c16:uniqueId val="{00000000-661A-43AB-909D-19BDF7A9C8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661A-43AB-909D-19BDF7A9C8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358.89</c:v>
                </c:pt>
                <c:pt idx="1">
                  <c:v>361.05</c:v>
                </c:pt>
                <c:pt idx="2">
                  <c:v>364.68</c:v>
                </c:pt>
                <c:pt idx="3">
                  <c:v>394.12</c:v>
                </c:pt>
                <c:pt idx="4">
                  <c:v>397.68</c:v>
                </c:pt>
              </c:numCache>
            </c:numRef>
          </c:val>
          <c:extLst>
            <c:ext xmlns:c16="http://schemas.microsoft.com/office/drawing/2014/chart" uri="{C3380CC4-5D6E-409C-BE32-E72D297353CC}">
              <c16:uniqueId val="{00000000-5829-4C54-96B6-DB5C5D9E2F1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5829-4C54-96B6-DB5C5D9E2F1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G40" sqref="CG39:CG4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美里町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4">
        <f>データ!S6</f>
        <v>8873</v>
      </c>
      <c r="AM8" s="44"/>
      <c r="AN8" s="44"/>
      <c r="AO8" s="44"/>
      <c r="AP8" s="44"/>
      <c r="AQ8" s="44"/>
      <c r="AR8" s="44"/>
      <c r="AS8" s="44"/>
      <c r="AT8" s="45">
        <f>データ!T6</f>
        <v>144</v>
      </c>
      <c r="AU8" s="45"/>
      <c r="AV8" s="45"/>
      <c r="AW8" s="45"/>
      <c r="AX8" s="45"/>
      <c r="AY8" s="45"/>
      <c r="AZ8" s="45"/>
      <c r="BA8" s="45"/>
      <c r="BB8" s="45">
        <f>データ!U6</f>
        <v>61.62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54.24</v>
      </c>
      <c r="Q10" s="45"/>
      <c r="R10" s="45"/>
      <c r="S10" s="45"/>
      <c r="T10" s="45"/>
      <c r="U10" s="45"/>
      <c r="V10" s="45"/>
      <c r="W10" s="45">
        <f>データ!Q6</f>
        <v>100</v>
      </c>
      <c r="X10" s="45"/>
      <c r="Y10" s="45"/>
      <c r="Z10" s="45"/>
      <c r="AA10" s="45"/>
      <c r="AB10" s="45"/>
      <c r="AC10" s="45"/>
      <c r="AD10" s="44">
        <f>データ!R6</f>
        <v>3675</v>
      </c>
      <c r="AE10" s="44"/>
      <c r="AF10" s="44"/>
      <c r="AG10" s="44"/>
      <c r="AH10" s="44"/>
      <c r="AI10" s="44"/>
      <c r="AJ10" s="44"/>
      <c r="AK10" s="2"/>
      <c r="AL10" s="44">
        <f>データ!V6</f>
        <v>4764</v>
      </c>
      <c r="AM10" s="44"/>
      <c r="AN10" s="44"/>
      <c r="AO10" s="44"/>
      <c r="AP10" s="44"/>
      <c r="AQ10" s="44"/>
      <c r="AR10" s="44"/>
      <c r="AS10" s="44"/>
      <c r="AT10" s="45">
        <f>データ!W6</f>
        <v>101.5</v>
      </c>
      <c r="AU10" s="45"/>
      <c r="AV10" s="45"/>
      <c r="AW10" s="45"/>
      <c r="AX10" s="45"/>
      <c r="AY10" s="45"/>
      <c r="AZ10" s="45"/>
      <c r="BA10" s="45"/>
      <c r="BB10" s="45">
        <f>データ!X6</f>
        <v>46.94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BNcre2g8GNvqdA9e1JHzGWi85dr2/fnGC/pA+3p7080RTGoBXhCXuAzfUncQh9Y7BukHxvaHKs/KbzYetByskg==" saltValue="OaL61vMIzwWyLIxSI4u+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433489</v>
      </c>
      <c r="D6" s="19">
        <f t="shared" si="3"/>
        <v>47</v>
      </c>
      <c r="E6" s="19">
        <f t="shared" si="3"/>
        <v>18</v>
      </c>
      <c r="F6" s="19">
        <f t="shared" si="3"/>
        <v>0</v>
      </c>
      <c r="G6" s="19">
        <f t="shared" si="3"/>
        <v>0</v>
      </c>
      <c r="H6" s="19" t="str">
        <f t="shared" si="3"/>
        <v>熊本県　美里町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54.24</v>
      </c>
      <c r="Q6" s="20">
        <f t="shared" si="3"/>
        <v>100</v>
      </c>
      <c r="R6" s="20">
        <f t="shared" si="3"/>
        <v>3675</v>
      </c>
      <c r="S6" s="20">
        <f t="shared" si="3"/>
        <v>8873</v>
      </c>
      <c r="T6" s="20">
        <f t="shared" si="3"/>
        <v>144</v>
      </c>
      <c r="U6" s="20">
        <f t="shared" si="3"/>
        <v>61.62</v>
      </c>
      <c r="V6" s="20">
        <f t="shared" si="3"/>
        <v>4764</v>
      </c>
      <c r="W6" s="20">
        <f t="shared" si="3"/>
        <v>101.5</v>
      </c>
      <c r="X6" s="20">
        <f t="shared" si="3"/>
        <v>46.94</v>
      </c>
      <c r="Y6" s="21">
        <f>IF(Y7="",NA(),Y7)</f>
        <v>96.72</v>
      </c>
      <c r="Z6" s="21">
        <f t="shared" ref="Z6:AH6" si="4">IF(Z7="",NA(),Z7)</f>
        <v>116.44</v>
      </c>
      <c r="AA6" s="21">
        <f t="shared" si="4"/>
        <v>101.42</v>
      </c>
      <c r="AB6" s="21">
        <f t="shared" si="4"/>
        <v>97.18</v>
      </c>
      <c r="AC6" s="21">
        <f t="shared" si="4"/>
        <v>102.26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360.77</v>
      </c>
      <c r="BG6" s="21">
        <f t="shared" ref="BG6:BO6" si="7">IF(BG7="",NA(),BG7)</f>
        <v>341</v>
      </c>
      <c r="BH6" s="21">
        <f t="shared" si="7"/>
        <v>335.34</v>
      </c>
      <c r="BI6" s="21">
        <f t="shared" si="7"/>
        <v>330.87</v>
      </c>
      <c r="BJ6" s="21">
        <f t="shared" si="7"/>
        <v>379.94</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56.68</v>
      </c>
      <c r="BR6" s="21">
        <f t="shared" ref="BR6:BZ6" si="8">IF(BR7="",NA(),BR7)</f>
        <v>56.94</v>
      </c>
      <c r="BS6" s="21">
        <f t="shared" si="8"/>
        <v>58.08</v>
      </c>
      <c r="BT6" s="21">
        <f t="shared" si="8"/>
        <v>54.97</v>
      </c>
      <c r="BU6" s="21">
        <f t="shared" si="8"/>
        <v>49</v>
      </c>
      <c r="BV6" s="21">
        <f t="shared" si="8"/>
        <v>62.5</v>
      </c>
      <c r="BW6" s="21">
        <f t="shared" si="8"/>
        <v>60.59</v>
      </c>
      <c r="BX6" s="21">
        <f t="shared" si="8"/>
        <v>60</v>
      </c>
      <c r="BY6" s="21">
        <f t="shared" si="8"/>
        <v>59.01</v>
      </c>
      <c r="BZ6" s="21">
        <f t="shared" si="8"/>
        <v>56.06</v>
      </c>
      <c r="CA6" s="20" t="str">
        <f>IF(CA7="","",IF(CA7="-","【-】","【"&amp;SUBSTITUTE(TEXT(CA7,"#,##0.00"),"-","△")&amp;"】"))</f>
        <v>【53.65】</v>
      </c>
      <c r="CB6" s="21">
        <f>IF(CB7="",NA(),CB7)</f>
        <v>358.89</v>
      </c>
      <c r="CC6" s="21">
        <f t="shared" ref="CC6:CK6" si="9">IF(CC7="",NA(),CC7)</f>
        <v>361.05</v>
      </c>
      <c r="CD6" s="21">
        <f t="shared" si="9"/>
        <v>364.68</v>
      </c>
      <c r="CE6" s="21">
        <f t="shared" si="9"/>
        <v>394.12</v>
      </c>
      <c r="CF6" s="21">
        <f t="shared" si="9"/>
        <v>397.68</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45.96</v>
      </c>
      <c r="CN6" s="21">
        <f t="shared" ref="CN6:CV6" si="10">IF(CN7="",NA(),CN7)</f>
        <v>45.56</v>
      </c>
      <c r="CO6" s="21">
        <f t="shared" si="10"/>
        <v>42.16</v>
      </c>
      <c r="CP6" s="21">
        <f t="shared" si="10"/>
        <v>40.54</v>
      </c>
      <c r="CQ6" s="21">
        <f t="shared" si="10"/>
        <v>43.13</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433489</v>
      </c>
      <c r="D7" s="23">
        <v>47</v>
      </c>
      <c r="E7" s="23">
        <v>18</v>
      </c>
      <c r="F7" s="23">
        <v>0</v>
      </c>
      <c r="G7" s="23">
        <v>0</v>
      </c>
      <c r="H7" s="23" t="s">
        <v>98</v>
      </c>
      <c r="I7" s="23" t="s">
        <v>99</v>
      </c>
      <c r="J7" s="23" t="s">
        <v>100</v>
      </c>
      <c r="K7" s="23" t="s">
        <v>101</v>
      </c>
      <c r="L7" s="23" t="s">
        <v>102</v>
      </c>
      <c r="M7" s="23" t="s">
        <v>103</v>
      </c>
      <c r="N7" s="24" t="s">
        <v>104</v>
      </c>
      <c r="O7" s="24" t="s">
        <v>105</v>
      </c>
      <c r="P7" s="24">
        <v>54.24</v>
      </c>
      <c r="Q7" s="24">
        <v>100</v>
      </c>
      <c r="R7" s="24">
        <v>3675</v>
      </c>
      <c r="S7" s="24">
        <v>8873</v>
      </c>
      <c r="T7" s="24">
        <v>144</v>
      </c>
      <c r="U7" s="24">
        <v>61.62</v>
      </c>
      <c r="V7" s="24">
        <v>4764</v>
      </c>
      <c r="W7" s="24">
        <v>101.5</v>
      </c>
      <c r="X7" s="24">
        <v>46.94</v>
      </c>
      <c r="Y7" s="24">
        <v>96.72</v>
      </c>
      <c r="Z7" s="24">
        <v>116.44</v>
      </c>
      <c r="AA7" s="24">
        <v>101.42</v>
      </c>
      <c r="AB7" s="24">
        <v>97.18</v>
      </c>
      <c r="AC7" s="24">
        <v>102.26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360.77</v>
      </c>
      <c r="BG7" s="24">
        <v>341</v>
      </c>
      <c r="BH7" s="24">
        <v>335.34</v>
      </c>
      <c r="BI7" s="24">
        <v>330.87</v>
      </c>
      <c r="BJ7" s="24">
        <v>379.94</v>
      </c>
      <c r="BK7" s="24">
        <v>270.57</v>
      </c>
      <c r="BL7" s="24">
        <v>294.27</v>
      </c>
      <c r="BM7" s="24">
        <v>294.08999999999997</v>
      </c>
      <c r="BN7" s="24">
        <v>294.08999999999997</v>
      </c>
      <c r="BO7" s="24">
        <v>338.47</v>
      </c>
      <c r="BP7" s="24">
        <v>349.83</v>
      </c>
      <c r="BQ7" s="24">
        <v>56.68</v>
      </c>
      <c r="BR7" s="24">
        <v>56.94</v>
      </c>
      <c r="BS7" s="24">
        <v>58.08</v>
      </c>
      <c r="BT7" s="24">
        <v>54.97</v>
      </c>
      <c r="BU7" s="24">
        <v>49</v>
      </c>
      <c r="BV7" s="24">
        <v>62.5</v>
      </c>
      <c r="BW7" s="24">
        <v>60.59</v>
      </c>
      <c r="BX7" s="24">
        <v>60</v>
      </c>
      <c r="BY7" s="24">
        <v>59.01</v>
      </c>
      <c r="BZ7" s="24">
        <v>56.06</v>
      </c>
      <c r="CA7" s="24">
        <v>53.65</v>
      </c>
      <c r="CB7" s="24">
        <v>358.89</v>
      </c>
      <c r="CC7" s="24">
        <v>361.05</v>
      </c>
      <c r="CD7" s="24">
        <v>364.68</v>
      </c>
      <c r="CE7" s="24">
        <v>394.12</v>
      </c>
      <c r="CF7" s="24">
        <v>397.68</v>
      </c>
      <c r="CG7" s="24">
        <v>269.33</v>
      </c>
      <c r="CH7" s="24">
        <v>280.23</v>
      </c>
      <c r="CI7" s="24">
        <v>282.70999999999998</v>
      </c>
      <c r="CJ7" s="24">
        <v>291.82</v>
      </c>
      <c r="CK7" s="24">
        <v>304.36</v>
      </c>
      <c r="CL7" s="24">
        <v>307.86</v>
      </c>
      <c r="CM7" s="24">
        <v>45.96</v>
      </c>
      <c r="CN7" s="24">
        <v>45.56</v>
      </c>
      <c r="CO7" s="24">
        <v>42.16</v>
      </c>
      <c r="CP7" s="24">
        <v>40.54</v>
      </c>
      <c r="CQ7" s="24">
        <v>43.13</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2025-01-24T07:41:25Z</dcterms:created>
  <dcterms:modified xsi:type="dcterms:W3CDTF">2025-02-19T00:45:09Z</dcterms:modified>
  <cp:category/>
</cp:coreProperties>
</file>