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6\51_公営企業に係る経営比較分析表(令和5年度(2023年度))の分析等について（依頼）\06 玉名市\下水道（法非適）\"/>
    </mc:Choice>
  </mc:AlternateContent>
  <workbookProtection workbookAlgorithmName="SHA-512" workbookHashValue="hBJsCRObLJHNCf8usdl5h6U7cHnjRFWWE859pAnGR8IlZ6mC6NMCV2l4wN8ntzxb2prXULyJqEkRPDD8AeZgEQ==" workbookSaltValue="pwVkzGG4KjgTYqcm+SZ1Y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<sst xmlns="http://schemas.openxmlformats.org/spreadsheetml/2006/main" count="247" uniqueCount="120">
  <si>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</si>
  <si>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</si>
  <si>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</si>
  <si>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</si>
  <si>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</si>
  <si>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</si>
  <si>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</si>
  <si>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</si>
  <si>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</si>
  <si>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</si>
  <si>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</si>
  <si>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</si>
  <si>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</si>
  <si>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</si>
  <si>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</si>
  <si>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</si>
  <si>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</si>
  <si>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</si>
  <si>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</si>
  <si>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</si>
  <si>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</si>
  <si>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</si>
  <si>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</si>
  <si>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</si>
  <si>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</si>
  <si>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</si>
  <si>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</si>
  <si>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</si>
  <si>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</si>
  <si>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</si>
  <si>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</si>
  <si>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</si>
  <si>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</si>
  <si>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</si>
  <si>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</si>
  <si>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</si>
  <si>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</si>
  <si>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</si>
  <si>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</si>
  <si>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</si>
  <si>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</si>
  <si>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</si>
  <si>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</si>
  <si>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</si>
  <si>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</si>
  <si>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</si>
  <si>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</si>
  <si>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</si>
  <si>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</si>
  <si>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</si>
  <si>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</si>
  <si>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</si>
  <si>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</si>
  <si>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</si>
  <si>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</si>
  <si>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</si>
  <si>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</si>
  <si>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</si>
  <si>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</si>
  <si>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</si>
  <si>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</si>
  <si>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</si>
  <si>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</si>
  <si>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</si>
  <si>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</si>
  <si>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</si>
  <si>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</si>
  <si>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</si>
  <si>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</si>
  <si>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</si>
  <si>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</si>
  <si>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</si>
  <si>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</si>
  <si>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</si>
  <si>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</si>
  <si>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</si>
  <si>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</si>
  <si>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</si>
  <si>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</si>
  <si>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</si>
  <si>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</si>
  <si>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</si>
  <si>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</si>
  <si>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</si>
  <si>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</si>
  <si>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</si>
  <si>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</si>
  <si>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</si>
  <si>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</si>
  <si>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</si>
  <si>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</si>
  <si>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</si>
  <si>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</si>
  <si>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</si>
  <si>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</si>
  <si>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</si>
  <si>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</si>
  <si>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</si>
  <si>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</si>
  <si>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</si>
  <si>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</si>
  <si>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</si>
  <si>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</si>
  <si>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</si>
  <si>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</si>
  <si>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</si>
  <si>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</si>
  <si>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</si>
  <si>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</si>
  <si>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</si>
  <si>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</si>
  <si>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</si>
  <si>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</si>
  <si>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</si>
  <si>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</si>
  <si>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</si>
  <si>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</si>
  <si>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・老朽化に係る課題は検出されていません。</t>
    <rPh sb="1" eb="4">
      <t>ロウキュウカ</t>
    </rPh>
    <rPh sb="5" eb="6">
      <t>カカ</t>
    </rPh>
    <rPh sb="7" eb="9">
      <t>カダイ</t>
    </rPh>
    <rPh sb="10" eb="12">
      <t>ケンシュツ</t>
    </rPh>
    <phoneticPr fontId="4"/>
  </si>
  <si>
    <t>平成28年度に策定していた経営戦略の見直しを令和5年度に行いました。令和5年度をもって新規の整備事業を終了し、今後はこれまでに設置した浄化槽の維持管理のみを行っていきますが、新たな計画に沿って、引き続き、効率的な事業運営に努めてまいります。</t>
    <rPh sb="0" eb="2">
      <t>ヘイセイ</t>
    </rPh>
    <rPh sb="4" eb="6">
      <t>ネンド</t>
    </rPh>
    <rPh sb="7" eb="9">
      <t>サクテイ</t>
    </rPh>
    <rPh sb="13" eb="15">
      <t>ケイエイ</t>
    </rPh>
    <rPh sb="15" eb="17">
      <t>センリャク</t>
    </rPh>
    <rPh sb="18" eb="20">
      <t>ミナオ</t>
    </rPh>
    <rPh sb="22" eb="24">
      <t>レイワ</t>
    </rPh>
    <rPh sb="25" eb="27">
      <t>ネンド</t>
    </rPh>
    <rPh sb="28" eb="29">
      <t>オコナ</t>
    </rPh>
    <rPh sb="34" eb="36">
      <t>レイワ</t>
    </rPh>
    <rPh sb="37" eb="39">
      <t>ネンド</t>
    </rPh>
    <rPh sb="43" eb="45">
      <t>シンキ</t>
    </rPh>
    <rPh sb="46" eb="48">
      <t>セイビ</t>
    </rPh>
    <rPh sb="48" eb="50">
      <t>ジギョウ</t>
    </rPh>
    <rPh sb="51" eb="53">
      <t>シュウリョウ</t>
    </rPh>
    <rPh sb="55" eb="57">
      <t>コンゴ</t>
    </rPh>
    <rPh sb="63" eb="65">
      <t>セッチ</t>
    </rPh>
    <rPh sb="67" eb="70">
      <t>ジョウカソウ</t>
    </rPh>
    <rPh sb="71" eb="73">
      <t>イジ</t>
    </rPh>
    <rPh sb="73" eb="75">
      <t>カンリ</t>
    </rPh>
    <rPh sb="78" eb="79">
      <t>オコナ</t>
    </rPh>
    <rPh sb="87" eb="88">
      <t>アラ</t>
    </rPh>
    <rPh sb="90" eb="92">
      <t>ケイカク</t>
    </rPh>
    <rPh sb="93" eb="94">
      <t>ソ</t>
    </rPh>
    <rPh sb="97" eb="98">
      <t>ヒ</t>
    </rPh>
    <rPh sb="99" eb="100">
      <t>ツヅ</t>
    </rPh>
    <rPh sb="102" eb="105">
      <t>コウリツテキ</t>
    </rPh>
    <rPh sb="106" eb="108">
      <t>ジギョウ</t>
    </rPh>
    <rPh sb="108" eb="110">
      <t>ウンエイ</t>
    </rPh>
    <rPh sb="111" eb="112">
      <t>ツト</t>
    </rPh>
    <phoneticPr fontId="4"/>
  </si>
  <si>
    <t>・収益的収支比率については、100％を下回っている状況で、使用料収入等の増加に比べ維持管理費の増加が大きいことが比率低下の要因となっています。
・企業債残高対事業規模比率は、全国平均及び類似団体平均値を下回っています。令和5年度をもって新規の整備事業を終了し、今後は起債発行がないため比率は改善していくと考えています。
・経費回収率は全国平均及び類似団体平均値を下回っており、施設規模及びコスト水準に対して使用料収入の水準が見合っていない状況にあるため、適正な使用料収入の確保及び汚水処理費の削減が必要であると考えています。
・汚水処理原価は、年間有収水量の増加に比べ、維持管理費の増加が大きいため高い数値となっています。全国平均や類似団体平均値との比較でも高い状況にあります。
・施設利用率については、全国平均及び類似団体平均値より低い状況です。
・水洗化率については、全国平均及び類似団体平均値を上回り100％で推移しています。</t>
    <rPh sb="1" eb="4">
      <t>シュウエキテキ</t>
    </rPh>
    <rPh sb="4" eb="6">
      <t>シュウシ</t>
    </rPh>
    <rPh sb="6" eb="8">
      <t>ヒリツ</t>
    </rPh>
    <rPh sb="19" eb="21">
      <t>シタマワ</t>
    </rPh>
    <rPh sb="25" eb="27">
      <t>ジョウキョウ</t>
    </rPh>
    <rPh sb="29" eb="32">
      <t>シヨウリョウ</t>
    </rPh>
    <rPh sb="32" eb="34">
      <t>シュウニュウ</t>
    </rPh>
    <rPh sb="34" eb="35">
      <t>トウ</t>
    </rPh>
    <rPh sb="36" eb="38">
      <t>ゾウカ</t>
    </rPh>
    <rPh sb="39" eb="40">
      <t>クラ</t>
    </rPh>
    <rPh sb="41" eb="43">
      <t>イジ</t>
    </rPh>
    <rPh sb="43" eb="46">
      <t>カンリヒ</t>
    </rPh>
    <rPh sb="47" eb="49">
      <t>ゾウカ</t>
    </rPh>
    <rPh sb="50" eb="51">
      <t>オオ</t>
    </rPh>
    <rPh sb="56" eb="58">
      <t>ヒリツ</t>
    </rPh>
    <rPh sb="58" eb="60">
      <t>テイカ</t>
    </rPh>
    <rPh sb="61" eb="63">
      <t>ヨウイン</t>
    </rPh>
    <rPh sb="73" eb="75">
      <t>キギョウ</t>
    </rPh>
    <rPh sb="75" eb="76">
      <t>サイ</t>
    </rPh>
    <rPh sb="76" eb="78">
      <t>ザンダカ</t>
    </rPh>
    <rPh sb="78" eb="79">
      <t>タイ</t>
    </rPh>
    <rPh sb="79" eb="81">
      <t>ジギョウ</t>
    </rPh>
    <rPh sb="81" eb="83">
      <t>キボ</t>
    </rPh>
    <rPh sb="83" eb="85">
      <t>ヒリツ</t>
    </rPh>
    <rPh sb="87" eb="89">
      <t>ゼンコク</t>
    </rPh>
    <rPh sb="89" eb="91">
      <t>ヘイキン</t>
    </rPh>
    <rPh sb="91" eb="92">
      <t>オヨ</t>
    </rPh>
    <rPh sb="93" eb="95">
      <t>ルイジ</t>
    </rPh>
    <rPh sb="95" eb="97">
      <t>ダンタイ</t>
    </rPh>
    <rPh sb="97" eb="100">
      <t>ヘイキンチ</t>
    </rPh>
    <rPh sb="101" eb="102">
      <t>シタ</t>
    </rPh>
    <rPh sb="102" eb="103">
      <t>マワ</t>
    </rPh>
    <rPh sb="109" eb="111">
      <t>レイワ</t>
    </rPh>
    <rPh sb="112" eb="114">
      <t>ネンド</t>
    </rPh>
    <rPh sb="118" eb="120">
      <t>シンキ</t>
    </rPh>
    <rPh sb="121" eb="123">
      <t>セイビ</t>
    </rPh>
    <rPh sb="123" eb="125">
      <t>ジギョウ</t>
    </rPh>
    <rPh sb="126" eb="128">
      <t>シュウリョウ</t>
    </rPh>
    <rPh sb="130" eb="132">
      <t>コンゴ</t>
    </rPh>
    <rPh sb="133" eb="135">
      <t>キサイ</t>
    </rPh>
    <rPh sb="135" eb="137">
      <t>ハッコウ</t>
    </rPh>
    <rPh sb="142" eb="144">
      <t>ヒリツ</t>
    </rPh>
    <rPh sb="145" eb="147">
      <t>カイゼン</t>
    </rPh>
    <rPh sb="152" eb="153">
      <t>カンガ</t>
    </rPh>
    <rPh sb="161" eb="163">
      <t>ケイヒ</t>
    </rPh>
    <rPh sb="163" eb="165">
      <t>カイシュウ</t>
    </rPh>
    <rPh sb="165" eb="166">
      <t>リツ</t>
    </rPh>
    <rPh sb="167" eb="169">
      <t>ゼンコク</t>
    </rPh>
    <rPh sb="169" eb="171">
      <t>ヘイキン</t>
    </rPh>
    <rPh sb="171" eb="172">
      <t>オヨ</t>
    </rPh>
    <rPh sb="173" eb="175">
      <t>ルイジ</t>
    </rPh>
    <rPh sb="175" eb="177">
      <t>ダンタイ</t>
    </rPh>
    <rPh sb="177" eb="180">
      <t>ヘイキンチ</t>
    </rPh>
    <rPh sb="181" eb="183">
      <t>シタマワ</t>
    </rPh>
    <rPh sb="188" eb="190">
      <t>シセツ</t>
    </rPh>
    <rPh sb="190" eb="192">
      <t>キボ</t>
    </rPh>
    <rPh sb="192" eb="193">
      <t>オヨ</t>
    </rPh>
    <rPh sb="197" eb="199">
      <t>スイジュン</t>
    </rPh>
    <rPh sb="200" eb="201">
      <t>タイ</t>
    </rPh>
    <rPh sb="203" eb="206">
      <t>シヨウリョウ</t>
    </rPh>
    <rPh sb="206" eb="208">
      <t>シュウニュウ</t>
    </rPh>
    <rPh sb="209" eb="211">
      <t>スイジュン</t>
    </rPh>
    <rPh sb="212" eb="214">
      <t>ミア</t>
    </rPh>
    <rPh sb="219" eb="221">
      <t>ジョウキョウ</t>
    </rPh>
    <rPh sb="227" eb="229">
      <t>テキセイ</t>
    </rPh>
    <rPh sb="230" eb="233">
      <t>シヨウリョウ</t>
    </rPh>
    <rPh sb="233" eb="235">
      <t>シュウニュウ</t>
    </rPh>
    <rPh sb="236" eb="238">
      <t>カクホ</t>
    </rPh>
    <rPh sb="238" eb="239">
      <t>オヨ</t>
    </rPh>
    <rPh sb="240" eb="242">
      <t>オスイ</t>
    </rPh>
    <rPh sb="242" eb="244">
      <t>ショリ</t>
    </rPh>
    <rPh sb="244" eb="245">
      <t>ヒ</t>
    </rPh>
    <rPh sb="246" eb="248">
      <t>サクゲン</t>
    </rPh>
    <rPh sb="249" eb="251">
      <t>ヒツヨウ</t>
    </rPh>
    <rPh sb="255" eb="256">
      <t>カンガ</t>
    </rPh>
    <rPh sb="264" eb="266">
      <t>オスイ</t>
    </rPh>
    <rPh sb="266" eb="268">
      <t>ショリ</t>
    </rPh>
    <rPh sb="268" eb="270">
      <t>ゲンカ</t>
    </rPh>
    <rPh sb="272" eb="274">
      <t>ネンカン</t>
    </rPh>
    <rPh sb="274" eb="276">
      <t>ユウシュウ</t>
    </rPh>
    <rPh sb="276" eb="278">
      <t>スイリョウ</t>
    </rPh>
    <rPh sb="279" eb="281">
      <t>ゾウカ</t>
    </rPh>
    <rPh sb="282" eb="283">
      <t>クラ</t>
    </rPh>
    <rPh sb="285" eb="287">
      <t>イジ</t>
    </rPh>
    <rPh sb="287" eb="290">
      <t>カンリヒ</t>
    </rPh>
    <rPh sb="291" eb="293">
      <t>ゾウカ</t>
    </rPh>
    <rPh sb="294" eb="295">
      <t>オオ</t>
    </rPh>
    <rPh sb="299" eb="300">
      <t>タカ</t>
    </rPh>
    <rPh sb="301" eb="303">
      <t>スウチ</t>
    </rPh>
    <rPh sb="311" eb="313">
      <t>ゼンコク</t>
    </rPh>
    <rPh sb="313" eb="315">
      <t>ヘイキン</t>
    </rPh>
    <rPh sb="316" eb="318">
      <t>ルイジ</t>
    </rPh>
    <rPh sb="318" eb="320">
      <t>ダンタイ</t>
    </rPh>
    <rPh sb="320" eb="323">
      <t>ヘイキンチ</t>
    </rPh>
    <rPh sb="325" eb="327">
      <t>ヒカク</t>
    </rPh>
    <rPh sb="329" eb="330">
      <t>タカ</t>
    </rPh>
    <rPh sb="331" eb="333">
      <t>ジョウキョウ</t>
    </rPh>
    <rPh sb="341" eb="343">
      <t>シセツ</t>
    </rPh>
    <rPh sb="343" eb="345">
      <t>リヨウ</t>
    </rPh>
    <rPh sb="345" eb="346">
      <t>リツ</t>
    </rPh>
    <rPh sb="352" eb="354">
      <t>ゼンコク</t>
    </rPh>
    <rPh sb="354" eb="356">
      <t>ヘイキン</t>
    </rPh>
    <rPh sb="356" eb="357">
      <t>オヨ</t>
    </rPh>
    <rPh sb="358" eb="360">
      <t>ルイジ</t>
    </rPh>
    <rPh sb="360" eb="362">
      <t>ダンタイ</t>
    </rPh>
    <rPh sb="362" eb="365">
      <t>ヘイキンチ</t>
    </rPh>
    <rPh sb="367" eb="368">
      <t>ヒク</t>
    </rPh>
    <rPh sb="369" eb="371">
      <t>ジョウキョウ</t>
    </rPh>
    <rPh sb="376" eb="379">
      <t>スイセンカ</t>
    </rPh>
    <rPh sb="379" eb="380">
      <t>リツ</t>
    </rPh>
    <rPh sb="386" eb="388">
      <t>ゼンコク</t>
    </rPh>
    <rPh sb="388" eb="390">
      <t>ヘイキン</t>
    </rPh>
    <rPh sb="390" eb="391">
      <t>オヨ</t>
    </rPh>
    <rPh sb="392" eb="394">
      <t>ルイジ</t>
    </rPh>
    <rPh sb="394" eb="396">
      <t>ダンタイ</t>
    </rPh>
    <rPh sb="396" eb="399">
      <t>ヘイキンチ</t>
    </rPh>
    <rPh sb="400" eb="402">
      <t>ウワマワ</t>
    </rPh>
    <rPh sb="408" eb="41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</si>
</sst>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3-4D7E-A918-1D06581F1A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B3-4D7E-A918-1D06581F1A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52.99</c:v>
                </c:pt>
                <c:pt idx="1">
                  <c:v>49.59</c:v>
                </c:pt>
                <c:pt idx="2">
                  <c:v>49.81</c:v>
                </c:pt>
                <c:pt idx="3">
                  <c:v>48.23</c:v>
                </c:pt>
                <c:pt idx="4">
                  <c:v>48.16</c:v>
                </c:pt>
              </c:numCache>
            </c:numRef>
          </c:val>
          <c:extLst>
            <c:ext xmlns:c16="http://schemas.microsoft.com/office/drawing/2014/chart" uri="{C3380CC4-5D6E-409C-BE32-E72D297353CC}">
              <c16:uniqueId val="{00000000-1EE7-47E3-839D-1179D902CD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1EE7-47E3-839D-1179D902CD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7E-43A5-B441-8B00EB425C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2E7E-43A5-B441-8B00EB425C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96.71</c:v>
                </c:pt>
                <c:pt idx="1">
                  <c:v>95.26</c:v>
                </c:pt>
                <c:pt idx="2">
                  <c:v>80.11</c:v>
                </c:pt>
                <c:pt idx="3">
                  <c:v>93.82</c:v>
                </c:pt>
                <c:pt idx="4">
                  <c:v>82.92</c:v>
                </c:pt>
              </c:numCache>
            </c:numRef>
          </c:val>
          <c:extLst>
            <c:ext xmlns:c16="http://schemas.microsoft.com/office/drawing/2014/chart" uri="{C3380CC4-5D6E-409C-BE32-E72D297353CC}">
              <c16:uniqueId val="{00000000-39A3-4320-B717-54CE5CEDDE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3-4320-B717-54CE5CEDDE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2-4105-9A5A-6225EF6311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2-4105-9A5A-6225EF6311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C-402E-8204-A6834F7AAE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C-402E-8204-A6834F7AAE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F-43D8-ABFB-0D47C9B66D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F-43D8-ABFB-0D47C9B66D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D-43C0-AC21-578701AFC8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D-43C0-AC21-578701AFC8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115.14</c:v>
                </c:pt>
                <c:pt idx="1">
                  <c:v>56.87</c:v>
                </c:pt>
                <c:pt idx="2">
                  <c:v>119.92</c:v>
                </c:pt>
                <c:pt idx="3">
                  <c:v>160.43</c:v>
                </c:pt>
                <c:pt idx="4">
                  <c:v>160.16999999999999</c:v>
                </c:pt>
              </c:numCache>
            </c:numRef>
          </c:val>
          <c:extLst>
            <c:ext xmlns:c16="http://schemas.microsoft.com/office/drawing/2014/chart" uri="{C3380CC4-5D6E-409C-BE32-E72D297353CC}">
              <c16:uniqueId val="{00000000-2A94-4C34-8CD0-33284332C8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A94-4C34-8CD0-33284332C8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45.41</c:v>
                </c:pt>
                <c:pt idx="1">
                  <c:v>46.48</c:v>
                </c:pt>
                <c:pt idx="2">
                  <c:v>50.77</c:v>
                </c:pt>
                <c:pt idx="3">
                  <c:v>47.88</c:v>
                </c:pt>
                <c:pt idx="4">
                  <c:v>47.83</c:v>
                </c:pt>
              </c:numCache>
            </c:numRef>
          </c:val>
          <c:extLst>
            <c:ext xmlns:c16="http://schemas.microsoft.com/office/drawing/2014/chart" uri="{C3380CC4-5D6E-409C-BE32-E72D297353CC}">
              <c16:uniqueId val="{00000000-5C07-4AAF-B170-FBEA36F305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5C07-4AAF-B170-FBEA36F305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405.39</c:v>
                </c:pt>
                <c:pt idx="1">
                  <c:v>407.33</c:v>
                </c:pt>
                <c:pt idx="2">
                  <c:v>371.76</c:v>
                </c:pt>
                <c:pt idx="3">
                  <c:v>366.43</c:v>
                </c:pt>
                <c:pt idx="4">
                  <c:v>396.79</c:v>
                </c:pt>
              </c:numCache>
            </c:numRef>
          </c:val>
          <c:extLst>
            <c:ext xmlns:c16="http://schemas.microsoft.com/office/drawing/2014/chart" uri="{C3380CC4-5D6E-409C-BE32-E72D297353CC}">
              <c16:uniqueId val="{00000000-2659-4A77-9F66-F2E35B5FDC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2659-4A77-9F66-F2E35B5FDC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玉名市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63537</v>
      </c>
      <c r="AM8" s="45"/>
      <c r="AN8" s="45"/>
      <c r="AO8" s="45"/>
      <c r="AP8" s="45"/>
      <c r="AQ8" s="45"/>
      <c r="AR8" s="45"/>
      <c r="AS8" s="45"/>
      <c r="AT8" s="44">
        <f>データ!T6</f>
        <v>152.6</v>
      </c>
      <c r="AU8" s="44"/>
      <c r="AV8" s="44"/>
      <c r="AW8" s="44"/>
      <c r="AX8" s="44"/>
      <c r="AY8" s="44"/>
      <c r="AZ8" s="44"/>
      <c r="BA8" s="44"/>
      <c r="BB8" s="44">
        <f>データ!U6</f>
        <v>416.36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1.1399999999999999</v>
      </c>
      <c r="Q10" s="44"/>
      <c r="R10" s="44"/>
      <c r="S10" s="44"/>
      <c r="T10" s="44"/>
      <c r="U10" s="44"/>
      <c r="V10" s="44"/>
      <c r="W10" s="44">
        <f>データ!Q6</f>
        <v>100</v>
      </c>
      <c r="X10" s="44"/>
      <c r="Y10" s="44"/>
      <c r="Z10" s="44"/>
      <c r="AA10" s="44"/>
      <c r="AB10" s="44"/>
      <c r="AC10" s="44"/>
      <c r="AD10" s="45">
        <f>データ!R6</f>
        <v>3613</v>
      </c>
      <c r="AE10" s="45"/>
      <c r="AF10" s="45"/>
      <c r="AG10" s="45"/>
      <c r="AH10" s="45"/>
      <c r="AI10" s="45"/>
      <c r="AJ10" s="45"/>
      <c r="AK10" s="2"/>
      <c r="AL10" s="45">
        <f>データ!V6</f>
        <v>719</v>
      </c>
      <c r="AM10" s="45"/>
      <c r="AN10" s="45"/>
      <c r="AO10" s="45"/>
      <c r="AP10" s="45"/>
      <c r="AQ10" s="45"/>
      <c r="AR10" s="45"/>
      <c r="AS10" s="45"/>
      <c r="AT10" s="44">
        <f>データ!W6</f>
        <v>20.399999999999999</v>
      </c>
      <c r="AU10" s="44"/>
      <c r="AV10" s="44"/>
      <c r="AW10" s="44"/>
      <c r="AX10" s="44"/>
      <c r="AY10" s="44"/>
      <c r="AZ10" s="44"/>
      <c r="BA10" s="44"/>
      <c r="BB10" s="44">
        <f>データ!X6</f>
        <v>35.25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ZYhw7sHz/cAgTsbii11bf8yJy8ZYX9MutIal6FibQfmEmEjKrcNyU1mGii4Wb7bDGyq5rD+j+6NaUl6xQURj0A==" saltValue="dwkZEEtPqMMzMhgkXT1F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432067</v>
      </c>
      <c r="D6" s="19">
        <f t="shared" si="3"/>
        <v>47</v>
      </c>
      <c r="E6" s="19">
        <f t="shared" si="3"/>
        <v>18</v>
      </c>
      <c r="F6" s="19">
        <f t="shared" si="3"/>
        <v>0</v>
      </c>
      <c r="G6" s="19">
        <f t="shared" si="3"/>
        <v>0</v>
      </c>
      <c r="H6" s="19" t="str">
        <f t="shared" si="3"/>
        <v>熊本県　玉名市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1.1399999999999999</v>
      </c>
      <c r="Q6" s="20">
        <f t="shared" si="3"/>
        <v>100</v>
      </c>
      <c r="R6" s="20">
        <f t="shared" si="3"/>
        <v>3613</v>
      </c>
      <c r="S6" s="20">
        <f t="shared" si="3"/>
        <v>63537</v>
      </c>
      <c r="T6" s="20">
        <f t="shared" si="3"/>
        <v>152.6</v>
      </c>
      <c r="U6" s="20">
        <f t="shared" si="3"/>
        <v>416.36</v>
      </c>
      <c r="V6" s="20">
        <f t="shared" si="3"/>
        <v>719</v>
      </c>
      <c r="W6" s="20">
        <f t="shared" si="3"/>
        <v>20.399999999999999</v>
      </c>
      <c r="X6" s="20">
        <f t="shared" si="3"/>
        <v>35.25</v>
      </c>
      <c r="Y6" s="21">
        <f>IF(Y7="",NA(),Y7)</f>
        <v>96.71</v>
      </c>
      <c r="Z6" s="21">
        <f t="shared" ref="Z6:AH6" si="4">IF(Z7="",NA(),Z7)</f>
        <v>95.26</v>
      </c>
      <c r="AA6" s="21">
        <f t="shared" si="4"/>
        <v>80.11</v>
      </c>
      <c r="AB6" s="21">
        <f t="shared" si="4"/>
        <v>93.82</v>
      </c>
      <c r="AC6" s="21">
        <f t="shared" si="4"/>
        <v>82.92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115.14</v>
      </c>
      <c r="BG6" s="21">
        <f t="shared" ref="BG6:BO6" si="7">IF(BG7="",NA(),BG7)</f>
        <v>56.87</v>
      </c>
      <c r="BH6" s="21">
        <f t="shared" si="7"/>
        <v>119.92</v>
      </c>
      <c r="BI6" s="21">
        <f t="shared" si="7"/>
        <v>160.43</v>
      </c>
      <c r="BJ6" s="21">
        <f t="shared" si="7"/>
        <v>160.16999999999999</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45.41</v>
      </c>
      <c r="BR6" s="21">
        <f t="shared" ref="BR6:BZ6" si="8">IF(BR7="",NA(),BR7)</f>
        <v>46.48</v>
      </c>
      <c r="BS6" s="21">
        <f t="shared" si="8"/>
        <v>50.77</v>
      </c>
      <c r="BT6" s="21">
        <f t="shared" si="8"/>
        <v>47.88</v>
      </c>
      <c r="BU6" s="21">
        <f t="shared" si="8"/>
        <v>47.83</v>
      </c>
      <c r="BV6" s="21">
        <f t="shared" si="8"/>
        <v>53.23</v>
      </c>
      <c r="BW6" s="21">
        <f t="shared" si="8"/>
        <v>60.59</v>
      </c>
      <c r="BX6" s="21">
        <f t="shared" si="8"/>
        <v>60</v>
      </c>
      <c r="BY6" s="21">
        <f t="shared" si="8"/>
        <v>59.01</v>
      </c>
      <c r="BZ6" s="21">
        <f t="shared" si="8"/>
        <v>56.06</v>
      </c>
      <c r="CA6" s="20" t="str">
        <f>IF(CA7="","",IF(CA7="-","【-】","【"&amp;SUBSTITUTE(TEXT(CA7,"#,##0.00"),"-","△")&amp;"】"))</f>
        <v>【53.65】</v>
      </c>
      <c r="CB6" s="21">
        <f>IF(CB7="",NA(),CB7)</f>
        <v>405.39</v>
      </c>
      <c r="CC6" s="21">
        <f t="shared" ref="CC6:CK6" si="9">IF(CC7="",NA(),CC7)</f>
        <v>407.33</v>
      </c>
      <c r="CD6" s="21">
        <f t="shared" si="9"/>
        <v>371.76</v>
      </c>
      <c r="CE6" s="21">
        <f t="shared" si="9"/>
        <v>366.43</v>
      </c>
      <c r="CF6" s="21">
        <f t="shared" si="9"/>
        <v>396.79</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52.99</v>
      </c>
      <c r="CN6" s="21">
        <f t="shared" ref="CN6:CV6" si="10">IF(CN7="",NA(),CN7)</f>
        <v>49.59</v>
      </c>
      <c r="CO6" s="21">
        <f t="shared" si="10"/>
        <v>49.81</v>
      </c>
      <c r="CP6" s="21">
        <f t="shared" si="10"/>
        <v>48.23</v>
      </c>
      <c r="CQ6" s="21">
        <f t="shared" si="10"/>
        <v>48.16</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432067</v>
      </c>
      <c r="D7" s="23">
        <v>47</v>
      </c>
      <c r="E7" s="23">
        <v>18</v>
      </c>
      <c r="F7" s="23">
        <v>0</v>
      </c>
      <c r="G7" s="23">
        <v>0</v>
      </c>
      <c r="H7" s="23" t="s">
        <v>98</v>
      </c>
      <c r="I7" s="23" t="s">
        <v>99</v>
      </c>
      <c r="J7" s="23" t="s">
        <v>100</v>
      </c>
      <c r="K7" s="23" t="s">
        <v>101</v>
      </c>
      <c r="L7" s="23" t="s">
        <v>102</v>
      </c>
      <c r="M7" s="23" t="s">
        <v>103</v>
      </c>
      <c r="N7" s="24" t="s">
        <v>104</v>
      </c>
      <c r="O7" s="24" t="s">
        <v>105</v>
      </c>
      <c r="P7" s="24">
        <v>1.1399999999999999</v>
      </c>
      <c r="Q7" s="24">
        <v>100</v>
      </c>
      <c r="R7" s="24">
        <v>3613</v>
      </c>
      <c r="S7" s="24">
        <v>63537</v>
      </c>
      <c r="T7" s="24">
        <v>152.6</v>
      </c>
      <c r="U7" s="24">
        <v>416.36</v>
      </c>
      <c r="V7" s="24">
        <v>719</v>
      </c>
      <c r="W7" s="24">
        <v>20.399999999999999</v>
      </c>
      <c r="X7" s="24">
        <v>35.25</v>
      </c>
      <c r="Y7" s="24">
        <v>96.71</v>
      </c>
      <c r="Z7" s="24">
        <v>95.26</v>
      </c>
      <c r="AA7" s="24">
        <v>80.11</v>
      </c>
      <c r="AB7" s="24">
        <v>93.82</v>
      </c>
      <c r="AC7" s="24">
        <v>82.92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115.14</v>
      </c>
      <c r="BG7" s="24">
        <v>56.87</v>
      </c>
      <c r="BH7" s="24">
        <v>119.92</v>
      </c>
      <c r="BI7" s="24">
        <v>160.43</v>
      </c>
      <c r="BJ7" s="24">
        <v>160.16999999999999</v>
      </c>
      <c r="BK7" s="24">
        <v>421.25</v>
      </c>
      <c r="BL7" s="24">
        <v>294.27</v>
      </c>
      <c r="BM7" s="24">
        <v>294.08999999999997</v>
      </c>
      <c r="BN7" s="24">
        <v>294.08999999999997</v>
      </c>
      <c r="BO7" s="24">
        <v>338.47</v>
      </c>
      <c r="BP7" s="24">
        <v>349.83</v>
      </c>
      <c r="BQ7" s="24">
        <v>45.41</v>
      </c>
      <c r="BR7" s="24">
        <v>46.48</v>
      </c>
      <c r="BS7" s="24">
        <v>50.77</v>
      </c>
      <c r="BT7" s="24">
        <v>47.88</v>
      </c>
      <c r="BU7" s="24">
        <v>47.83</v>
      </c>
      <c r="BV7" s="24">
        <v>53.23</v>
      </c>
      <c r="BW7" s="24">
        <v>60.59</v>
      </c>
      <c r="BX7" s="24">
        <v>60</v>
      </c>
      <c r="BY7" s="24">
        <v>59.01</v>
      </c>
      <c r="BZ7" s="24">
        <v>56.06</v>
      </c>
      <c r="CA7" s="24">
        <v>53.65</v>
      </c>
      <c r="CB7" s="24">
        <v>405.39</v>
      </c>
      <c r="CC7" s="24">
        <v>407.33</v>
      </c>
      <c r="CD7" s="24">
        <v>371.76</v>
      </c>
      <c r="CE7" s="24">
        <v>366.43</v>
      </c>
      <c r="CF7" s="24">
        <v>396.79</v>
      </c>
      <c r="CG7" s="24">
        <v>283.3</v>
      </c>
      <c r="CH7" s="24">
        <v>280.23</v>
      </c>
      <c r="CI7" s="24">
        <v>282.70999999999998</v>
      </c>
      <c r="CJ7" s="24">
        <v>291.82</v>
      </c>
      <c r="CK7" s="24">
        <v>304.36</v>
      </c>
      <c r="CL7" s="24">
        <v>307.86</v>
      </c>
      <c r="CM7" s="24">
        <v>52.99</v>
      </c>
      <c r="CN7" s="24">
        <v>49.59</v>
      </c>
      <c r="CO7" s="24">
        <v>49.81</v>
      </c>
      <c r="CP7" s="24">
        <v>48.23</v>
      </c>
      <c r="CQ7" s="24">
        <v>48.16</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貴央</cp:lastModifiedBy>
  <cp:lastPrinted>2025-02-18T01:53:10Z</cp:lastPrinted>
  <dcterms:created xsi:type="dcterms:W3CDTF">2025-01-24T07:41:23Z</dcterms:created>
  <dcterms:modified xsi:type="dcterms:W3CDTF">2025-02-18T01:56:56Z</dcterms:modified>
  <cp:category/>
</cp:coreProperties>
</file>