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192.168.100.230\07_建設課\上下水道係\下水道\1下水道\5.決算統計\R05\経営比較分析\"/>
    </mc:Choice>
  </mc:AlternateContent>
  <xr:revisionPtr revIDLastSave="0" documentId="13_ncr:1_{FD19534A-0336-43D2-BFEE-F33A99C6E816}" xr6:coauthVersionLast="45" xr6:coauthVersionMax="45" xr10:uidLastSave="{00000000-0000-0000-0000-000000000000}"/>
  <workbookProtection workbookAlgorithmName="SHA-512" workbookHashValue="QeWVOr4fNkfUvZhVkD/ozu0ojyN3qkCZAxe+IJcgMLxtiWDxgurtctTw6+5sg4tczz+AiSiw2np/oc9LjARsqg==" workbookSaltValue="T4ij5WcReNkfAL8OsujoBw=="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AT10" i="4"/>
  <c r="I10" i="4"/>
  <c r="AL8" i="4"/>
  <c r="P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<sst xmlns="http://schemas.openxmlformats.org/spreadsheetml/2006/main" count="236" uniqueCount="120">
  <si>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</si>
  <si>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</si>
  <si>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</si>
  <si>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</si>
  <si>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</si>
  <si>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</si>
  <si>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</si>
  <si>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</si>
  <si>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</si>
  <si>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</si>
  <si>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</si>
  <si>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</si>
  <si>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</si>
  <si>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</si>
  <si>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</si>
  <si>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</si>
  <si>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</si>
  <si>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</si>
  <si>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</si>
  <si>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</si>
  <si>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</si>
  <si>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</si>
  <si>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</si>
  <si>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</si>
  <si>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</si>
  <si>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</si>
  <si>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</si>
  <si>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</si>
  <si>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</si>
  <si>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</si>
  <si>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</si>
  <si>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</si>
  <si>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</si>
  <si>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</si>
  <si>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</si>
  <si>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</si>
  <si>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</si>
  <si>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</si>
  <si>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</si>
  <si>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</si>
  <si>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</si>
  <si>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</si>
  <si>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</si>
  <si>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</si>
  <si>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</si>
  <si>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</si>
  <si>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</si>
  <si>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</si>
  <si>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</si>
  <si>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</si>
  <si>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</si>
  <si>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</si>
  <si>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</si>
  <si>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</si>
  <si>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</si>
  <si>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</si>
  <si>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</si>
  <si>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</si>
  <si>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</si>
  <si>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</si>
  <si>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</si>
  <si>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</si>
  <si>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</si>
  <si>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</si>
  <si>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</si>
  <si>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</si>
  <si>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</si>
  <si>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</si>
  <si>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</si>
  <si>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</si>
  <si>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</si>
  <si>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</si>
  <si>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</si>
  <si>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</si>
  <si>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</si>
  <si>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</si>
  <si>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</si>
  <si>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</si>
  <si>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</si>
  <si>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</si>
  <si>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</si>
  <si>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</si>
  <si>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</si>
  <si>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</si>
  <si>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</si>
  <si>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</si>
  <si>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</si>
  <si>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</si>
  <si>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</si>
  <si>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</si>
  <si>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</si>
  <si>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</si>
  <si>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</si>
  <si>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</si>
  <si>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</si>
  <si>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</si>
  <si>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</si>
  <si>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</si>
  <si>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小国町</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</si>
  <si>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</si>
  <si>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</si>
  <si>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</si>
  <si>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</si>
  <si>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</si>
  <si>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</si>
  <si>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</si>
  <si>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</si>
  <si>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</si>
  <si>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</si>
  <si>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</si>
  <si>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</si>
  <si>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</si>
  <si>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</si>
  <si>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</si>
  <si>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</si>
  <si>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</si>
  <si>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</si>
  <si>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r>
      <t>①収益的収支比率は、約69.52％であり、若干向上したが、赤字であるため、今後も経営改善に向けた取組が必要である。
②累積欠損金比率は、該当数値なし。
③流動比率は、該当数値なし。
④企業債残高対事業規模比率は、令和元年度から一般会計負担見込み額を計上した結果、地方債現在高に対し、一般会計負担見込み額が同額であったため、比率0％となっている。
⑤経費回収率は、100％となり、使用料で回収すべき経費を賄うことができた。今後も人口減少により、使用料の増収が厳しい状況であるため、継続して経営改善に向けた取組が必要である。</t>
    </r>
    <r>
      <rPr>
        <sz val="11"/>
        <color rgb="FFFF0000"/>
        <rFont val="ＭＳ ゴシック"/>
        <family val="3"/>
        <charset val="128"/>
      </rPr>
      <t xml:space="preserve">
</t>
    </r>
    <r>
      <rPr>
        <sz val="11"/>
        <color theme="1"/>
        <rFont val="ＭＳ ゴシック"/>
        <family val="3"/>
        <charset val="128"/>
      </rPr>
      <t>⑥汚水処理原価は、類似団体平均値より安価となっているが、今後人口減少に伴い、有収水量の減が予想されるため汚水処理費の削減を目指したい。
⑦施設利用率は、近年の節水設備等の影響や高齢者世帯の増により約25％程度にとどまっていると思われる。施設規模が適切かどうか検討することも考えられるため今後も注視していきたい。
⑧水洗化率は、整備世帯数が少ないため、早急に100％を目標に加入促進を行っていく。</t>
    </r>
    <rPh sb="21" eb="23">
      <t>ジャッカン</t>
    </rPh>
    <rPh sb="23" eb="25">
      <t>コウジョウ</t>
    </rPh>
    <rPh sb="106" eb="108">
      <t>レイワ</t>
    </rPh>
    <rPh sb="108" eb="109">
      <t>モト</t>
    </rPh>
    <rPh sb="109" eb="111">
      <t>ネンド</t>
    </rPh>
    <rPh sb="189" eb="191">
      <t>シヨウ</t>
    </rPh>
    <rPh sb="191" eb="192">
      <t>リョウ</t>
    </rPh>
    <rPh sb="193" eb="195">
      <t>カイシュウ</t>
    </rPh>
    <rPh sb="198" eb="200">
      <t>ケイヒ</t>
    </rPh>
    <rPh sb="201" eb="202">
      <t>マカナ</t>
    </rPh>
    <rPh sb="210" eb="212">
      <t>コンゴ</t>
    </rPh>
    <rPh sb="213" eb="215">
      <t>ジンコウ</t>
    </rPh>
    <rPh sb="215" eb="217">
      <t>ゲンショウ</t>
    </rPh>
    <rPh sb="221" eb="224">
      <t>シヨウリョウ</t>
    </rPh>
    <rPh sb="225" eb="227">
      <t>ゾウシュウ</t>
    </rPh>
    <rPh sb="228" eb="229">
      <t>キビ</t>
    </rPh>
    <rPh sb="231" eb="233">
      <t>ジョウキョウ</t>
    </rPh>
    <rPh sb="239" eb="241">
      <t>ケイゾク</t>
    </rPh>
    <rPh sb="243" eb="245">
      <t>ケイエイ</t>
    </rPh>
    <rPh sb="245" eb="247">
      <t>カイゼン</t>
    </rPh>
    <rPh sb="248" eb="249">
      <t>ム</t>
    </rPh>
    <rPh sb="251" eb="253">
      <t>トリクミ</t>
    </rPh>
    <rPh sb="254" eb="256">
      <t>ヒツヨウ</t>
    </rPh>
    <rPh sb="270" eb="272">
      <t>ルイジ</t>
    </rPh>
    <rPh sb="272" eb="274">
      <t>ダンタイ</t>
    </rPh>
    <rPh sb="274" eb="277">
      <t>ヘイキンチ</t>
    </rPh>
    <rPh sb="279" eb="281">
      <t>アンカ</t>
    </rPh>
    <rPh sb="289" eb="291">
      <t>コンゴ</t>
    </rPh>
    <rPh sb="291" eb="293">
      <t>ジンコウ</t>
    </rPh>
    <rPh sb="293" eb="295">
      <t>ゲンショウ</t>
    </rPh>
    <rPh sb="296" eb="297">
      <t>トモナ</t>
    </rPh>
    <rPh sb="299" eb="301">
      <t>ユウシュウ</t>
    </rPh>
    <rPh sb="301" eb="303">
      <t>スイリョウ</t>
    </rPh>
    <rPh sb="304" eb="305">
      <t>ゲン</t>
    </rPh>
    <rPh sb="306" eb="308">
      <t>ヨソウ</t>
    </rPh>
    <rPh sb="313" eb="318">
      <t>オスイショリヒ</t>
    </rPh>
    <rPh sb="319" eb="321">
      <t>サクゲン</t>
    </rPh>
    <rPh sb="322" eb="324">
      <t>メザ</t>
    </rPh>
    <rPh sb="337" eb="339">
      <t>キンネン</t>
    </rPh>
    <rPh sb="340" eb="342">
      <t>セッスイ</t>
    </rPh>
    <rPh sb="342" eb="344">
      <t>セツビ</t>
    </rPh>
    <rPh sb="344" eb="345">
      <t>トウ</t>
    </rPh>
    <rPh sb="346" eb="348">
      <t>エイキョウ</t>
    </rPh>
    <rPh sb="349" eb="352">
      <t>コウレイシャ</t>
    </rPh>
    <rPh sb="352" eb="354">
      <t>セタイ</t>
    </rPh>
    <rPh sb="355" eb="356">
      <t>ゾウ</t>
    </rPh>
    <rPh sb="359" eb="360">
      <t>ヤク</t>
    </rPh>
    <rPh sb="363" eb="365">
      <t>テイド</t>
    </rPh>
    <rPh sb="374" eb="375">
      <t>オモ</t>
    </rPh>
    <rPh sb="379" eb="381">
      <t>シセツ</t>
    </rPh>
    <rPh sb="381" eb="383">
      <t>キボ</t>
    </rPh>
    <rPh sb="384" eb="386">
      <t>テキセツ</t>
    </rPh>
    <rPh sb="390" eb="392">
      <t>ケントウ</t>
    </rPh>
    <rPh sb="397" eb="398">
      <t>カンガ</t>
    </rPh>
    <rPh sb="404" eb="406">
      <t>コンゴ</t>
    </rPh>
    <rPh sb="407" eb="409">
      <t>チュウシ</t>
    </rPh>
    <phoneticPr fontId="4"/>
  </si>
  <si>
    <t>①有形固定資産減価償却費は該当数値なし。
②管渠老朽化率は、該当数値なし。
③管渠改善率は、現在のところ老朽化による影響はないと考えているため、更新を行っていないが、今後更新を行う際に、単年度に費用が集中しないように計画的な更新を検討するとともに財源確保等の問題を解決する必要がある。</t>
    <rPh sb="1" eb="3">
      <t>ユウケイ</t>
    </rPh>
    <rPh sb="3" eb="5">
      <t>コテイ</t>
    </rPh>
    <rPh sb="5" eb="7">
      <t>シサン</t>
    </rPh>
    <rPh sb="7" eb="9">
      <t>ゲンカ</t>
    </rPh>
    <rPh sb="9" eb="11">
      <t>ショウキャク</t>
    </rPh>
    <rPh sb="11" eb="12">
      <t>ヒ</t>
    </rPh>
    <rPh sb="13" eb="15">
      <t>ガイトウ</t>
    </rPh>
    <rPh sb="15" eb="17">
      <t>スウチ</t>
    </rPh>
    <rPh sb="22" eb="24">
      <t>カンキョ</t>
    </rPh>
    <rPh sb="24" eb="27">
      <t>ロウキュウカ</t>
    </rPh>
    <rPh sb="27" eb="28">
      <t>リツ</t>
    </rPh>
    <rPh sb="30" eb="32">
      <t>ガイトウ</t>
    </rPh>
    <rPh sb="32" eb="34">
      <t>スウチ</t>
    </rPh>
    <rPh sb="39" eb="41">
      <t>カンキョ</t>
    </rPh>
    <rPh sb="41" eb="43">
      <t>カイゼン</t>
    </rPh>
    <rPh sb="43" eb="44">
      <t>リツ</t>
    </rPh>
    <rPh sb="46" eb="48">
      <t>ゲンザイ</t>
    </rPh>
    <rPh sb="52" eb="55">
      <t>ロウキュウカ</t>
    </rPh>
    <rPh sb="58" eb="60">
      <t>エイキョウ</t>
    </rPh>
    <rPh sb="64" eb="65">
      <t>カンガ</t>
    </rPh>
    <rPh sb="72" eb="74">
      <t>コウシン</t>
    </rPh>
    <rPh sb="75" eb="76">
      <t>オコナ</t>
    </rPh>
    <rPh sb="83" eb="85">
      <t>コンゴ</t>
    </rPh>
    <rPh sb="85" eb="87">
      <t>コウシン</t>
    </rPh>
    <rPh sb="88" eb="89">
      <t>オコナ</t>
    </rPh>
    <rPh sb="90" eb="91">
      <t>サイ</t>
    </rPh>
    <rPh sb="93" eb="96">
      <t>タンネンド</t>
    </rPh>
    <rPh sb="97" eb="99">
      <t>ヒヨウ</t>
    </rPh>
    <rPh sb="100" eb="102">
      <t>シュウチュウ</t>
    </rPh>
    <rPh sb="108" eb="110">
      <t>ケイカク</t>
    </rPh>
    <rPh sb="110" eb="111">
      <t>テキ</t>
    </rPh>
    <rPh sb="112" eb="114">
      <t>コウシン</t>
    </rPh>
    <rPh sb="115" eb="117">
      <t>ケントウ</t>
    </rPh>
    <rPh sb="123" eb="125">
      <t>ザイゲン</t>
    </rPh>
    <rPh sb="125" eb="127">
      <t>カクホ</t>
    </rPh>
    <rPh sb="127" eb="128">
      <t>トウ</t>
    </rPh>
    <rPh sb="129" eb="131">
      <t>モンダイ</t>
    </rPh>
    <rPh sb="132" eb="134">
      <t>カイケツ</t>
    </rPh>
    <rPh sb="136" eb="138">
      <t>ヒツヨウ</t>
    </rPh>
    <phoneticPr fontId="4"/>
  </si>
  <si>
    <t>小国町において、人口減少及び高齢化は深刻な問題であり、今後人口減少等による減収の一方で、施設の経年劣化による修繕や更新等による経費・投資の増加が懸念される。現在でも、赤字経営が続いており、使用料収入以外の収入によって、事業を行っているため、今後の運営方針の検討や経営改善に向けた取組が重要である。
また、令和６年度から地方公営企業法の適用を行っており、特別会計時とは違った経営状況が見えてくると思われるため、より詳細に経営状況の把握や分析を行い、抜本的な経営改善を行いたい。</t>
    <rPh sb="0" eb="3">
      <t>オグニマチ</t>
    </rPh>
    <rPh sb="8" eb="10">
      <t>ジンコウ</t>
    </rPh>
    <rPh sb="10" eb="12">
      <t>ゲンショウ</t>
    </rPh>
    <rPh sb="12" eb="13">
      <t>オヨ</t>
    </rPh>
    <rPh sb="14" eb="17">
      <t>コウレイカ</t>
    </rPh>
    <rPh sb="18" eb="20">
      <t>シンコク</t>
    </rPh>
    <rPh sb="21" eb="23">
      <t>モンダイ</t>
    </rPh>
    <rPh sb="33" eb="34">
      <t>トウ</t>
    </rPh>
    <rPh sb="152" eb="154">
      <t>レイワ</t>
    </rPh>
    <rPh sb="155" eb="156">
      <t>ネン</t>
    </rPh>
    <rPh sb="156" eb="157">
      <t>ド</t>
    </rPh>
    <rPh sb="159" eb="161">
      <t>チホウ</t>
    </rPh>
    <rPh sb="161" eb="163">
      <t>コウエイ</t>
    </rPh>
    <rPh sb="163" eb="165">
      <t>キギョウ</t>
    </rPh>
    <rPh sb="165" eb="166">
      <t>ホウ</t>
    </rPh>
    <rPh sb="167" eb="169">
      <t>テキヨウ</t>
    </rPh>
    <rPh sb="170" eb="171">
      <t>オコナ</t>
    </rPh>
    <rPh sb="176" eb="178">
      <t>トクベツ</t>
    </rPh>
    <rPh sb="178" eb="180">
      <t>カイケイ</t>
    </rPh>
    <rPh sb="180" eb="181">
      <t>ジ</t>
    </rPh>
    <rPh sb="183" eb="184">
      <t>チガ</t>
    </rPh>
    <rPh sb="186" eb="188">
      <t>ケイエイ</t>
    </rPh>
    <rPh sb="188" eb="190">
      <t>ジョウキョウ</t>
    </rPh>
    <rPh sb="191" eb="192">
      <t>ミ</t>
    </rPh>
    <rPh sb="197" eb="198">
      <t>オモ</t>
    </rPh>
    <rPh sb="209" eb="211">
      <t>ケイエイ</t>
    </rPh>
    <rPh sb="211" eb="213">
      <t>ジョウキョウ</t>
    </rPh>
    <rPh sb="214" eb="216">
      <t>ハアク</t>
    </rPh>
    <rPh sb="217" eb="219">
      <t>ブンセキ</t>
    </rPh>
    <rPh sb="220" eb="221">
      <t>オコナ</t>
    </rPh>
    <rPh sb="223" eb="226">
      <t>バッポンテキ</t>
    </rPh>
    <rPh sb="227" eb="229">
      <t>ケイエイ</t>
    </rPh>
    <rPh sb="229" eb="231">
      <t>カイゼン</t>
    </rPh>
    <rPh sb="232" eb="23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</si>
</sst>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35-454E-BF5B-55C3464E40C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635-454E-BF5B-55C3464E40C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22.5</c:v>
                </c:pt>
                <c:pt idx="1">
                  <c:v>27.5</c:v>
                </c:pt>
                <c:pt idx="2">
                  <c:v>25</c:v>
                </c:pt>
                <c:pt idx="3">
                  <c:v>25</c:v>
                </c:pt>
                <c:pt idx="4">
                  <c:v>22.5</c:v>
                </c:pt>
              </c:numCache>
            </c:numRef>
          </c:val>
          <c:extLst>
            <c:ext xmlns:c16="http://schemas.microsoft.com/office/drawing/2014/chart" uri="{C3380CC4-5D6E-409C-BE32-E72D297353CC}">
              <c16:uniqueId val="{00000000-2FF1-4DA2-A253-88F5678F164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46.62</c:v>
                </c:pt>
                <c:pt idx="1">
                  <c:v>34.700000000000003</c:v>
                </c:pt>
                <c:pt idx="2">
                  <c:v>46.83</c:v>
                </c:pt>
                <c:pt idx="3">
                  <c:v>33.74</c:v>
                </c:pt>
                <c:pt idx="4">
                  <c:v>32.979999999999997</c:v>
                </c:pt>
              </c:numCache>
            </c:numRef>
          </c:val>
          <c:smooth val="0"/>
          <c:extLst>
            <c:ext xmlns:c16="http://schemas.microsoft.com/office/drawing/2014/chart" uri="{C3380CC4-5D6E-409C-BE32-E72D297353CC}">
              <c16:uniqueId val="{00000001-2FF1-4DA2-A253-88F5678F164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82.26</c:v>
                </c:pt>
                <c:pt idx="1">
                  <c:v>90.2</c:v>
                </c:pt>
                <c:pt idx="2">
                  <c:v>88.46</c:v>
                </c:pt>
                <c:pt idx="3">
                  <c:v>89.58</c:v>
                </c:pt>
                <c:pt idx="4">
                  <c:v>89.13</c:v>
                </c:pt>
              </c:numCache>
            </c:numRef>
          </c:val>
          <c:extLst>
            <c:ext xmlns:c16="http://schemas.microsoft.com/office/drawing/2014/chart" uri="{C3380CC4-5D6E-409C-BE32-E72D297353CC}">
              <c16:uniqueId val="{00000000-9CAC-4D7D-8D89-915065F787C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87.53</c:v>
                </c:pt>
                <c:pt idx="1">
                  <c:v>90.04</c:v>
                </c:pt>
                <c:pt idx="2">
                  <c:v>90.58</c:v>
                </c:pt>
                <c:pt idx="3">
                  <c:v>90.11</c:v>
                </c:pt>
                <c:pt idx="4">
                  <c:v>89.95</c:v>
                </c:pt>
              </c:numCache>
            </c:numRef>
          </c:val>
          <c:smooth val="0"/>
          <c:extLst>
            <c:ext xmlns:c16="http://schemas.microsoft.com/office/drawing/2014/chart" uri="{C3380CC4-5D6E-409C-BE32-E72D297353CC}">
              <c16:uniqueId val="{00000001-9CAC-4D7D-8D89-915065F787C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73.290000000000006</c:v>
                </c:pt>
                <c:pt idx="1">
                  <c:v>68.19</c:v>
                </c:pt>
                <c:pt idx="2">
                  <c:v>68.959999999999994</c:v>
                </c:pt>
                <c:pt idx="3">
                  <c:v>66.8</c:v>
                </c:pt>
                <c:pt idx="4">
                  <c:v>69.52</c:v>
                </c:pt>
              </c:numCache>
            </c:numRef>
          </c:val>
          <c:extLst>
            <c:ext xmlns:c16="http://schemas.microsoft.com/office/drawing/2014/chart" uri="{C3380CC4-5D6E-409C-BE32-E72D297353CC}">
              <c16:uniqueId val="{00000000-02D1-4CDF-A0B5-D46548D61F8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D1-4CDF-A0B5-D46548D61F8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F8-40D0-B4E8-18BD132679E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F8-40D0-B4E8-18BD132679E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7C-46CC-9F52-675C79C1B80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7C-46CC-9F52-675C79C1B80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BE-47E0-9A4D-1F8ADC9ACE7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BE-47E0-9A4D-1F8ADC9ACE7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1D-469E-A742-2DA7FA1982D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1D-469E-A742-2DA7FA1982D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EA-4AD9-80BC-1A0ADECE9B7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720.41</c:v>
                </c:pt>
                <c:pt idx="1">
                  <c:v>1640.16</c:v>
                </c:pt>
                <c:pt idx="2">
                  <c:v>1521.05</c:v>
                </c:pt>
                <c:pt idx="3">
                  <c:v>1490.65</c:v>
                </c:pt>
                <c:pt idx="4">
                  <c:v>1312.67</c:v>
                </c:pt>
              </c:numCache>
            </c:numRef>
          </c:val>
          <c:smooth val="0"/>
          <c:extLst>
            <c:ext xmlns:c16="http://schemas.microsoft.com/office/drawing/2014/chart" uri="{C3380CC4-5D6E-409C-BE32-E72D297353CC}">
              <c16:uniqueId val="{00000001-25EA-4AD9-80BC-1A0ADECE9B7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90.34</c:v>
                </c:pt>
                <c:pt idx="1">
                  <c:v>100</c:v>
                </c:pt>
                <c:pt idx="2">
                  <c:v>82</c:v>
                </c:pt>
                <c:pt idx="3">
                  <c:v>100</c:v>
                </c:pt>
                <c:pt idx="4">
                  <c:v>100</c:v>
                </c:pt>
              </c:numCache>
            </c:numRef>
          </c:val>
          <c:extLst>
            <c:ext xmlns:c16="http://schemas.microsoft.com/office/drawing/2014/chart" uri="{C3380CC4-5D6E-409C-BE32-E72D297353CC}">
              <c16:uniqueId val="{00000000-8FF5-4681-9594-CD6F15B68F6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c:v>
                </c:pt>
                <c:pt idx="1">
                  <c:v>38.270000000000003</c:v>
                </c:pt>
                <c:pt idx="2">
                  <c:v>37.520000000000003</c:v>
                </c:pt>
                <c:pt idx="3">
                  <c:v>34.96</c:v>
                </c:pt>
                <c:pt idx="4">
                  <c:v>34.44</c:v>
                </c:pt>
              </c:numCache>
            </c:numRef>
          </c:val>
          <c:smooth val="0"/>
          <c:extLst>
            <c:ext xmlns:c16="http://schemas.microsoft.com/office/drawing/2014/chart" uri="{C3380CC4-5D6E-409C-BE32-E72D297353CC}">
              <c16:uniqueId val="{00000001-8FF5-4681-9594-CD6F15B68F6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351.73</c:v>
                </c:pt>
                <c:pt idx="1">
                  <c:v>242.85</c:v>
                </c:pt>
                <c:pt idx="2">
                  <c:v>316.02</c:v>
                </c:pt>
                <c:pt idx="3">
                  <c:v>260.64999999999998</c:v>
                </c:pt>
                <c:pt idx="4">
                  <c:v>265.22000000000003</c:v>
                </c:pt>
              </c:numCache>
            </c:numRef>
          </c:val>
          <c:extLst>
            <c:ext xmlns:c16="http://schemas.microsoft.com/office/drawing/2014/chart" uri="{C3380CC4-5D6E-409C-BE32-E72D297353CC}">
              <c16:uniqueId val="{00000000-B3C9-4049-9FA4-D0031EC06EF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317.06</c:v>
                </c:pt>
                <c:pt idx="1">
                  <c:v>486.77</c:v>
                </c:pt>
                <c:pt idx="2">
                  <c:v>502.1</c:v>
                </c:pt>
                <c:pt idx="3">
                  <c:v>539.07000000000005</c:v>
                </c:pt>
                <c:pt idx="4">
                  <c:v>541.80999999999995</c:v>
                </c:pt>
              </c:numCache>
            </c:numRef>
          </c:val>
          <c:smooth val="0"/>
          <c:extLst>
            <c:ext xmlns:c16="http://schemas.microsoft.com/office/drawing/2014/chart" uri="{C3380CC4-5D6E-409C-BE32-E72D297353CC}">
              <c16:uniqueId val="{00000001-B3C9-4049-9FA4-D0031EC06EF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【1,321.62】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【538.24】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40" zoomScaleNormal="100" workbookViewId="0">
      <selection activeCell="BJ68" sqref="BJ6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熊本県　小国町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小規模集合排水処理</v>
      </c>
      <c r="Q8" s="65"/>
      <c r="R8" s="65"/>
      <c r="S8" s="65"/>
      <c r="T8" s="65"/>
      <c r="U8" s="65"/>
      <c r="V8" s="65"/>
      <c r="W8" s="65" t="str">
        <f>データ!L6</f>
        <v>I2</v>
      </c>
      <c r="X8" s="65"/>
      <c r="Y8" s="65"/>
      <c r="Z8" s="65"/>
      <c r="AA8" s="65"/>
      <c r="AB8" s="65"/>
      <c r="AC8" s="65"/>
      <c r="AD8" s="66" t="str">
        <f>データ!$M$6</f>
        <v>非設置</v>
      </c>
      <c r="AE8" s="66"/>
      <c r="AF8" s="66"/>
      <c r="AG8" s="66"/>
      <c r="AH8" s="66"/>
      <c r="AI8" s="66"/>
      <c r="AJ8" s="66"/>
      <c r="AK8" s="3"/>
      <c r="AL8" s="54">
        <f>データ!S6</f>
        <v>6465</v>
      </c>
      <c r="AM8" s="54"/>
      <c r="AN8" s="54"/>
      <c r="AO8" s="54"/>
      <c r="AP8" s="54"/>
      <c r="AQ8" s="54"/>
      <c r="AR8" s="54"/>
      <c r="AS8" s="54"/>
      <c r="AT8" s="53">
        <f>データ!T6</f>
        <v>136.94</v>
      </c>
      <c r="AU8" s="53"/>
      <c r="AV8" s="53"/>
      <c r="AW8" s="53"/>
      <c r="AX8" s="53"/>
      <c r="AY8" s="53"/>
      <c r="AZ8" s="53"/>
      <c r="BA8" s="53"/>
      <c r="BB8" s="53">
        <f>データ!U6</f>
        <v>47.21</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0.72</v>
      </c>
      <c r="Q10" s="53"/>
      <c r="R10" s="53"/>
      <c r="S10" s="53"/>
      <c r="T10" s="53"/>
      <c r="U10" s="53"/>
      <c r="V10" s="53"/>
      <c r="W10" s="53">
        <f>データ!Q6</f>
        <v>100</v>
      </c>
      <c r="X10" s="53"/>
      <c r="Y10" s="53"/>
      <c r="Z10" s="53"/>
      <c r="AA10" s="53"/>
      <c r="AB10" s="53"/>
      <c r="AC10" s="53"/>
      <c r="AD10" s="54">
        <f>データ!R6</f>
        <v>4840</v>
      </c>
      <c r="AE10" s="54"/>
      <c r="AF10" s="54"/>
      <c r="AG10" s="54"/>
      <c r="AH10" s="54"/>
      <c r="AI10" s="54"/>
      <c r="AJ10" s="54"/>
      <c r="AK10" s="2"/>
      <c r="AL10" s="54">
        <f>データ!V6</f>
        <v>46</v>
      </c>
      <c r="AM10" s="54"/>
      <c r="AN10" s="54"/>
      <c r="AO10" s="54"/>
      <c r="AP10" s="54"/>
      <c r="AQ10" s="54"/>
      <c r="AR10" s="54"/>
      <c r="AS10" s="54"/>
      <c r="AT10" s="53">
        <f>データ!W6</f>
        <v>0.03</v>
      </c>
      <c r="AU10" s="53"/>
      <c r="AV10" s="53"/>
      <c r="AW10" s="53"/>
      <c r="AX10" s="53"/>
      <c r="AY10" s="53"/>
      <c r="AZ10" s="53"/>
      <c r="BA10" s="53"/>
      <c r="BB10" s="53">
        <f>データ!X6</f>
        <v>1533.33</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【1,321.62】</v>
      </c>
      <c r="I86" s="12" t="str">
        <f>データ!CA6</f>
        <v>【34.61】</v>
      </c>
      <c r="J86" s="12" t="str">
        <f>データ!CL6</f>
        <v>【538.24】</v>
      </c>
      <c r="K86" s="12" t="str">
        <f>データ!CW6</f>
        <v>【33.03】</v>
      </c>
      <c r="L86" s="12" t="str">
        <f>データ!DH6</f>
        <v>【89.81】</v>
      </c>
      <c r="M86" s="12" t="s">
        <v>44</v>
      </c>
      <c r="N86" s="12" t="s">
        <v>43</v>
      </c>
      <c r="O86" s="12" t="str">
        <f>データ!EO6</f>
        <v>【0.00】</v>
      </c>
    </row>
  </sheetData>
  <sheetProtection algorithmName="SHA-512" hashValue="IwN8D0DqvovUrRTZkpP1lkAPvJZYFVbK0yVcFEeJu16z12xt19/0lXEWB+K+syGYSJln9LRKCPeT8gBCqauWww==" saltValue="qngcX2dfoJ9MwSlOmGKQH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434248</v>
      </c>
      <c r="D6" s="19">
        <f t="shared" si="3"/>
        <v>47</v>
      </c>
      <c r="E6" s="19">
        <f t="shared" si="3"/>
        <v>17</v>
      </c>
      <c r="F6" s="19">
        <f t="shared" si="3"/>
        <v>9</v>
      </c>
      <c r="G6" s="19">
        <f t="shared" si="3"/>
        <v>0</v>
      </c>
      <c r="H6" s="19" t="str">
        <f t="shared" si="3"/>
        <v>熊本県　小国町</v>
      </c>
      <c r="I6" s="19" t="str">
        <f t="shared" si="3"/>
        <v>法非適用</v>
      </c>
      <c r="J6" s="19" t="str">
        <f t="shared" si="3"/>
        <v>下水道事業</v>
      </c>
      <c r="K6" s="19" t="str">
        <f t="shared" si="3"/>
        <v>小規模集合排水処理</v>
      </c>
      <c r="L6" s="19" t="str">
        <f t="shared" si="3"/>
        <v>I2</v>
      </c>
      <c r="M6" s="19" t="str">
        <f t="shared" si="3"/>
        <v>非設置</v>
      </c>
      <c r="N6" s="20" t="str">
        <f t="shared" si="3"/>
        <v>-</v>
      </c>
      <c r="O6" s="20" t="str">
        <f t="shared" si="3"/>
        <v>該当数値なし</v>
      </c>
      <c r="P6" s="20">
        <f t="shared" si="3"/>
        <v>0.72</v>
      </c>
      <c r="Q6" s="20">
        <f t="shared" si="3"/>
        <v>100</v>
      </c>
      <c r="R6" s="20">
        <f t="shared" si="3"/>
        <v>4840</v>
      </c>
      <c r="S6" s="20">
        <f t="shared" si="3"/>
        <v>6465</v>
      </c>
      <c r="T6" s="20">
        <f t="shared" si="3"/>
        <v>136.94</v>
      </c>
      <c r="U6" s="20">
        <f t="shared" si="3"/>
        <v>47.21</v>
      </c>
      <c r="V6" s="20">
        <f t="shared" si="3"/>
        <v>46</v>
      </c>
      <c r="W6" s="20">
        <f t="shared" si="3"/>
        <v>0.03</v>
      </c>
      <c r="X6" s="20">
        <f t="shared" si="3"/>
        <v>1533.33</v>
      </c>
      <c r="Y6" s="21">
        <f>IF(Y7="",NA(),Y7)</f>
        <v>73.290000000000006</v>
      </c>
      <c r="Z6" s="21">
        <f t="shared" ref="Z6:AH6" si="4">IF(Z7="",NA(),Z7)</f>
        <v>68.19</v>
      </c>
      <c r="AA6" s="21">
        <f t="shared" si="4"/>
        <v>68.959999999999994</v>
      </c>
      <c r="AB6" s="21">
        <f t="shared" si="4"/>
        <v>66.8</v>
      </c>
      <c r="AC6" s="21">
        <f t="shared" si="4"/>
        <v>69.52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720.41</v>
      </c>
      <c r="BL6" s="21">
        <f t="shared" si="7"/>
        <v>1640.16</v>
      </c>
      <c r="BM6" s="21">
        <f t="shared" si="7"/>
        <v>1521.05</v>
      </c>
      <c r="BN6" s="21">
        <f t="shared" si="7"/>
        <v>1490.65</v>
      </c>
      <c r="BO6" s="21">
        <f t="shared" si="7"/>
        <v>1312.67</v>
      </c>
      <c r="BP6" s="20" t="str">
        <f>IF(BP7="","",IF(BP7="-","【-】","【"&amp;SUBSTITUTE(TEXT(BP7,"#,##0.00"),"-","△")&amp;"】"))</f>
        <v>【1,321.62】</v>
      </c>
      <c r="BQ6" s="21">
        <f>IF(BQ7="",NA(),BQ7)</f>
        <v>90.34</v>
      </c>
      <c r="BR6" s="21">
        <f t="shared" ref="BR6:BZ6" si="8">IF(BR7="",NA(),BR7)</f>
        <v>100</v>
      </c>
      <c r="BS6" s="21">
        <f t="shared" si="8"/>
        <v>82</v>
      </c>
      <c r="BT6" s="21">
        <f t="shared" si="8"/>
        <v>100</v>
      </c>
      <c r="BU6" s="21">
        <f t="shared" si="8"/>
        <v>100</v>
      </c>
      <c r="BV6" s="21">
        <f t="shared" si="8"/>
        <v>71</v>
      </c>
      <c r="BW6" s="21">
        <f t="shared" si="8"/>
        <v>38.270000000000003</v>
      </c>
      <c r="BX6" s="21">
        <f t="shared" si="8"/>
        <v>37.520000000000003</v>
      </c>
      <c r="BY6" s="21">
        <f t="shared" si="8"/>
        <v>34.96</v>
      </c>
      <c r="BZ6" s="21">
        <f t="shared" si="8"/>
        <v>34.44</v>
      </c>
      <c r="CA6" s="20" t="str">
        <f>IF(CA7="","",IF(CA7="-","【-】","【"&amp;SUBSTITUTE(TEXT(CA7,"#,##0.00"),"-","△")&amp;"】"))</f>
        <v>【34.61】</v>
      </c>
      <c r="CB6" s="21">
        <f>IF(CB7="",NA(),CB7)</f>
        <v>351.73</v>
      </c>
      <c r="CC6" s="21">
        <f t="shared" ref="CC6:CK6" si="9">IF(CC7="",NA(),CC7)</f>
        <v>242.85</v>
      </c>
      <c r="CD6" s="21">
        <f t="shared" si="9"/>
        <v>316.02</v>
      </c>
      <c r="CE6" s="21">
        <f t="shared" si="9"/>
        <v>260.64999999999998</v>
      </c>
      <c r="CF6" s="21">
        <f t="shared" si="9"/>
        <v>265.22000000000003</v>
      </c>
      <c r="CG6" s="21">
        <f t="shared" si="9"/>
        <v>317.06</v>
      </c>
      <c r="CH6" s="21">
        <f t="shared" si="9"/>
        <v>486.77</v>
      </c>
      <c r="CI6" s="21">
        <f t="shared" si="9"/>
        <v>502.1</v>
      </c>
      <c r="CJ6" s="21">
        <f t="shared" si="9"/>
        <v>539.07000000000005</v>
      </c>
      <c r="CK6" s="21">
        <f t="shared" si="9"/>
        <v>541.80999999999995</v>
      </c>
      <c r="CL6" s="20" t="str">
        <f>IF(CL7="","",IF(CL7="-","【-】","【"&amp;SUBSTITUTE(TEXT(CL7,"#,##0.00"),"-","△")&amp;"】"))</f>
        <v>【538.24】</v>
      </c>
      <c r="CM6" s="21">
        <f>IF(CM7="",NA(),CM7)</f>
        <v>22.5</v>
      </c>
      <c r="CN6" s="21">
        <f t="shared" ref="CN6:CV6" si="10">IF(CN7="",NA(),CN7)</f>
        <v>27.5</v>
      </c>
      <c r="CO6" s="21">
        <f t="shared" si="10"/>
        <v>25</v>
      </c>
      <c r="CP6" s="21">
        <f t="shared" si="10"/>
        <v>25</v>
      </c>
      <c r="CQ6" s="21">
        <f t="shared" si="10"/>
        <v>22.5</v>
      </c>
      <c r="CR6" s="21">
        <f t="shared" si="10"/>
        <v>46.62</v>
      </c>
      <c r="CS6" s="21">
        <f t="shared" si="10"/>
        <v>34.700000000000003</v>
      </c>
      <c r="CT6" s="21">
        <f t="shared" si="10"/>
        <v>46.83</v>
      </c>
      <c r="CU6" s="21">
        <f t="shared" si="10"/>
        <v>33.74</v>
      </c>
      <c r="CV6" s="21">
        <f t="shared" si="10"/>
        <v>32.979999999999997</v>
      </c>
      <c r="CW6" s="20" t="str">
        <f>IF(CW7="","",IF(CW7="-","【-】","【"&amp;SUBSTITUTE(TEXT(CW7,"#,##0.00"),"-","△")&amp;"】"))</f>
        <v>【33.03】</v>
      </c>
      <c r="CX6" s="21">
        <f>IF(CX7="",NA(),CX7)</f>
        <v>82.26</v>
      </c>
      <c r="CY6" s="21">
        <f t="shared" ref="CY6:DG6" si="11">IF(CY7="",NA(),CY7)</f>
        <v>90.2</v>
      </c>
      <c r="CZ6" s="21">
        <f t="shared" si="11"/>
        <v>88.46</v>
      </c>
      <c r="DA6" s="21">
        <f t="shared" si="11"/>
        <v>89.58</v>
      </c>
      <c r="DB6" s="21">
        <f t="shared" si="11"/>
        <v>89.13</v>
      </c>
      <c r="DC6" s="21">
        <f t="shared" si="11"/>
        <v>87.53</v>
      </c>
      <c r="DD6" s="21">
        <f t="shared" si="11"/>
        <v>90.04</v>
      </c>
      <c r="DE6" s="21">
        <f t="shared" si="11"/>
        <v>90.58</v>
      </c>
      <c r="DF6" s="21">
        <f t="shared" si="11"/>
        <v>90.11</v>
      </c>
      <c r="DG6" s="21">
        <f t="shared" si="11"/>
        <v>89.95</v>
      </c>
      <c r="DH6" s="20" t="str">
        <f>IF(DH7="","",IF(DH7="-","【-】","【"&amp;SUBSTITUTE(TEXT(DH7,"#,##0.00"),"-","△")&amp;"】"))</f>
        <v>【89.81】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15">
      <c r="A7" s="14"/>
      <c r="B7" s="23">
        <v>2023</v>
      </c>
      <c r="C7" s="23">
        <v>434248</v>
      </c>
      <c r="D7" s="23">
        <v>47</v>
      </c>
      <c r="E7" s="23">
        <v>17</v>
      </c>
      <c r="F7" s="23">
        <v>9</v>
      </c>
      <c r="G7" s="23">
        <v>0</v>
      </c>
      <c r="H7" s="23" t="s">
        <v>98</v>
      </c>
      <c r="I7" s="23" t="s">
        <v>99</v>
      </c>
      <c r="J7" s="23" t="s">
        <v>100</v>
      </c>
      <c r="K7" s="23" t="s">
        <v>101</v>
      </c>
      <c r="L7" s="23" t="s">
        <v>102</v>
      </c>
      <c r="M7" s="23" t="s">
        <v>103</v>
      </c>
      <c r="N7" s="24" t="s">
        <v>104</v>
      </c>
      <c r="O7" s="24" t="s">
        <v>105</v>
      </c>
      <c r="P7" s="24">
        <v>0.72</v>
      </c>
      <c r="Q7" s="24">
        <v>100</v>
      </c>
      <c r="R7" s="24">
        <v>4840</v>
      </c>
      <c r="S7" s="24">
        <v>6465</v>
      </c>
      <c r="T7" s="24">
        <v>136.94</v>
      </c>
      <c r="U7" s="24">
        <v>47.21</v>
      </c>
      <c r="V7" s="24">
        <v>46</v>
      </c>
      <c r="W7" s="24">
        <v>0.03</v>
      </c>
      <c r="X7" s="24">
        <v>1533.33</v>
      </c>
      <c r="Y7" s="24">
        <v>73.290000000000006</v>
      </c>
      <c r="Z7" s="24">
        <v>68.19</v>
      </c>
      <c r="AA7" s="24">
        <v>68.959999999999994</v>
      </c>
      <c r="AB7" s="24">
        <v>66.8</v>
      </c>
      <c r="AC7" s="24">
        <v>69.52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720.41</v>
      </c>
      <c r="BL7" s="24">
        <v>1640.16</v>
      </c>
      <c r="BM7" s="24">
        <v>1521.05</v>
      </c>
      <c r="BN7" s="24">
        <v>1490.65</v>
      </c>
      <c r="BO7" s="24">
        <v>1312.67</v>
      </c>
      <c r="BP7" s="24">
        <v>1321.62</v>
      </c>
      <c r="BQ7" s="24">
        <v>90.34</v>
      </c>
      <c r="BR7" s="24">
        <v>100</v>
      </c>
      <c r="BS7" s="24">
        <v>82</v>
      </c>
      <c r="BT7" s="24">
        <v>100</v>
      </c>
      <c r="BU7" s="24">
        <v>100</v>
      </c>
      <c r="BV7" s="24">
        <v>71</v>
      </c>
      <c r="BW7" s="24">
        <v>38.270000000000003</v>
      </c>
      <c r="BX7" s="24">
        <v>37.520000000000003</v>
      </c>
      <c r="BY7" s="24">
        <v>34.96</v>
      </c>
      <c r="BZ7" s="24">
        <v>34.44</v>
      </c>
      <c r="CA7" s="24">
        <v>34.61</v>
      </c>
      <c r="CB7" s="24">
        <v>351.73</v>
      </c>
      <c r="CC7" s="24">
        <v>242.85</v>
      </c>
      <c r="CD7" s="24">
        <v>316.02</v>
      </c>
      <c r="CE7" s="24">
        <v>260.64999999999998</v>
      </c>
      <c r="CF7" s="24">
        <v>265.22000000000003</v>
      </c>
      <c r="CG7" s="24">
        <v>317.06</v>
      </c>
      <c r="CH7" s="24">
        <v>486.77</v>
      </c>
      <c r="CI7" s="24">
        <v>502.1</v>
      </c>
      <c r="CJ7" s="24">
        <v>539.07000000000005</v>
      </c>
      <c r="CK7" s="24">
        <v>541.80999999999995</v>
      </c>
      <c r="CL7" s="24">
        <v>538.24</v>
      </c>
      <c r="CM7" s="24">
        <v>22.5</v>
      </c>
      <c r="CN7" s="24">
        <v>27.5</v>
      </c>
      <c r="CO7" s="24">
        <v>25</v>
      </c>
      <c r="CP7" s="24">
        <v>25</v>
      </c>
      <c r="CQ7" s="24">
        <v>22.5</v>
      </c>
      <c r="CR7" s="24">
        <v>46.62</v>
      </c>
      <c r="CS7" s="24">
        <v>34.700000000000003</v>
      </c>
      <c r="CT7" s="24">
        <v>46.83</v>
      </c>
      <c r="CU7" s="24">
        <v>33.74</v>
      </c>
      <c r="CV7" s="24">
        <v>32.979999999999997</v>
      </c>
      <c r="CW7" s="24">
        <v>33.03</v>
      </c>
      <c r="CX7" s="24">
        <v>82.26</v>
      </c>
      <c r="CY7" s="24">
        <v>90.2</v>
      </c>
      <c r="CZ7" s="24">
        <v>88.46</v>
      </c>
      <c r="DA7" s="24">
        <v>89.58</v>
      </c>
      <c r="DB7" s="24">
        <v>89.13</v>
      </c>
      <c r="DC7" s="24">
        <v>87.53</v>
      </c>
      <c r="DD7" s="24">
        <v>90.04</v>
      </c>
      <c r="DE7" s="24">
        <v>90.58</v>
      </c>
      <c r="DF7" s="24">
        <v>90.11</v>
      </c>
      <c r="DG7" s="24">
        <v>89.95</v>
      </c>
      <c r="DH7" s="24">
        <v>89.81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2025-01-24T07:39:28Z</dcterms:created>
  <dcterms:modified xsi:type="dcterms:W3CDTF">2025-01-30T01:36:43Z</dcterms:modified>
  <cp:category/>
</cp:coreProperties>
</file>