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9 水上村\【完】下水道\"/>
    </mc:Choice>
  </mc:AlternateContent>
  <workbookProtection workbookAlgorithmName="SHA-512" workbookHashValue="8FybWMRalzamvV/QwN2GNznndjfubfkj0dFzgO/XEejLvtEYVrYIPwZrBzDqhGVXvoqqc41GEj4tiJzM534/Zg==" workbookSaltValue="pb9IfWN2noz69paHG/o1zg==" workbookSpinCount="100000" lockStructure="1"/>
  <bookViews>
    <workbookView xWindow="0" yWindow="0" windowWidth="14380" windowHeight="42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<sst xmlns="http://schemas.openxmlformats.org/spreadsheetml/2006/main" count="236" uniqueCount="119">
  <si>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</si>
  <si>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</si>
  <si>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</si>
  <si>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</si>
  <si>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</si>
  <si>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</si>
  <si>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</si>
  <si>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</si>
  <si>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</si>
  <si>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</si>
  <si>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</si>
  <si>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</si>
  <si>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</si>
  <si>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</si>
  <si>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</si>
  <si>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</si>
  <si>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</si>
  <si>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</si>
  <si>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</si>
  <si>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</si>
  <si>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</si>
  <si>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</si>
  <si>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</si>
  <si>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</si>
  <si>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</si>
  <si>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</si>
  <si>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</si>
  <si>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</si>
  <si>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</si>
  <si>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</si>
  <si>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</si>
  <si>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</si>
  <si>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</si>
  <si>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</si>
  <si>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</si>
  <si>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</si>
  <si>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</si>
  <si>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</si>
  <si>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</si>
  <si>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</si>
  <si>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</si>
  <si>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</si>
  <si>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</si>
  <si>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</si>
  <si>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</si>
  <si>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</si>
  <si>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</si>
  <si>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</si>
  <si>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</si>
  <si>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</si>
  <si>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</si>
  <si>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</si>
  <si>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</si>
  <si>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</si>
  <si>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</si>
  <si>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</si>
  <si>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</si>
  <si>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</si>
  <si>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</si>
  <si>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</si>
  <si>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</si>
  <si>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</si>
  <si>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</si>
  <si>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</si>
  <si>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</si>
  <si>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</si>
  <si>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</si>
  <si>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</si>
  <si>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</si>
  <si>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</si>
  <si>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</si>
  <si>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</si>
  <si>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</si>
  <si>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</si>
  <si>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</si>
  <si>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</si>
  <si>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</si>
  <si>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</si>
  <si>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</si>
  <si>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</si>
  <si>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</si>
  <si>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</si>
  <si>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</si>
  <si>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</si>
  <si>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</si>
  <si>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</si>
  <si>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</si>
  <si>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</si>
  <si>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</si>
  <si>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</si>
  <si>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</si>
  <si>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</si>
  <si>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</si>
  <si>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</si>
  <si>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</si>
  <si>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</si>
  <si>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</si>
  <si>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</si>
  <si>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</si>
  <si>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</si>
  <si>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</si>
  <si>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</si>
  <si>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</si>
  <si>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</si>
  <si>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</si>
  <si>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</si>
  <si>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</si>
  <si>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</si>
  <si>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</si>
  <si>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</si>
  <si>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</si>
  <si>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</si>
  <si>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</si>
  <si>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</si>
  <si>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</si>
  <si>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</si>
  <si>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
R5年度は維持管理費の増に伴い減少傾向となった。また、使用料収入も人口減少等に伴い減ってきているため、今後施設の更新にあたり、施設の縮小等を検討し、維持管理費の削減が必要となってくる。
⑤経費回収率
平均を大きく下回っており、人口減少に伴い使用料の収入が減っていく中、今後施設の更新にあたり、施設の縮小等を検討し、維持管理費の削減が必要となってくる。
⑥汚水処理原価
施設の老朽化に伴い、機器の修繕を行った結果、平均を大きく上回っている。今後も改築更新等が見込まれるため、適正な維持管理と施設の維持方法について検討していく必要がある。
⑦施設利用率
接続戸数に対して施設自体が過大なスペックであるため、今後施設の縮小化等が検討課題となる。
⑧水洗化率
現在新規接続が見込めない状況となっており、水洗化率が減少しているのは戸数が少ないため、１戸異動すると大きく影響を受けるもの。
今後施設の更新にあたり、施設の縮小等を検討し、維持管理費の削減が必要となってくる。</t>
    <phoneticPr fontId="4"/>
  </si>
  <si>
    <t>使用料収入だけでは維持管理が困難であるため、適正な運営が厳しい状況にある。
今後、施設の維持方法について検討が必要である。また、経営戦略については、令和7年度に改定年度となるため、令和7年度に見直しをおこなっていく。
【経営戦略】
○H29.3　策定済み
※法適用化に伴い見直していく必要あり。</t>
    <phoneticPr fontId="4"/>
  </si>
  <si>
    <t>施設の利用状況に応じて、維持方法について検討していく必要がある。
また、公営企業会計移行に向けＲ３年度から事業に取組み、Ｒ６年度からの法適用を実施している。今後は適正な資産管理・施設の維持改善や長寿命化を図っていきたい。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</si>
</sst>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F-4A2D-A93B-459522CB4E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DF-4A2D-A93B-459522CB4E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18.600000000000001</c:v>
                </c:pt>
                <c:pt idx="1">
                  <c:v>20.93</c:v>
                </c:pt>
                <c:pt idx="2">
                  <c:v>18.600000000000001</c:v>
                </c:pt>
                <c:pt idx="3">
                  <c:v>16.28</c:v>
                </c:pt>
                <c:pt idx="4">
                  <c:v>13.95</c:v>
                </c:pt>
              </c:numCache>
            </c:numRef>
          </c:val>
          <c:extLst>
            <c:ext xmlns:c16="http://schemas.microsoft.com/office/drawing/2014/chart" uri="{C3380CC4-5D6E-409C-BE32-E72D297353CC}">
              <c16:uniqueId val="{00000000-7927-4784-9090-D6C3465C78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7927-4784-9090-D6C3465C78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92.31</c:v>
                </c:pt>
                <c:pt idx="1">
                  <c:v>92.59</c:v>
                </c:pt>
                <c:pt idx="2">
                  <c:v>91.49</c:v>
                </c:pt>
                <c:pt idx="3">
                  <c:v>88.89</c:v>
                </c:pt>
                <c:pt idx="4">
                  <c:v>89.36</c:v>
                </c:pt>
              </c:numCache>
            </c:numRef>
          </c:val>
          <c:extLst>
            <c:ext xmlns:c16="http://schemas.microsoft.com/office/drawing/2014/chart" uri="{C3380CC4-5D6E-409C-BE32-E72D297353CC}">
              <c16:uniqueId val="{00000000-1972-45FB-B0EF-411C8C2E13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1972-45FB-B0EF-411C8C2E13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109.44</c:v>
                </c:pt>
                <c:pt idx="1">
                  <c:v>99.66</c:v>
                </c:pt>
                <c:pt idx="2">
                  <c:v>101.12</c:v>
                </c:pt>
                <c:pt idx="3">
                  <c:v>95.94</c:v>
                </c:pt>
                <c:pt idx="4">
                  <c:v>98.23</c:v>
                </c:pt>
              </c:numCache>
            </c:numRef>
          </c:val>
          <c:extLst>
            <c:ext xmlns:c16="http://schemas.microsoft.com/office/drawing/2014/chart" uri="{C3380CC4-5D6E-409C-BE32-E72D297353CC}">
              <c16:uniqueId val="{00000000-A749-4AB1-B62A-2E515D759E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49-4AB1-B62A-2E515D759E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1-47FB-B3B9-EC19495175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1-47FB-B3B9-EC19495175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B5-4C26-8A2E-79C8BE5A66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B5-4C26-8A2E-79C8BE5A66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B-4A80-B4D6-1640A3B0EC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B-4A80-B4D6-1640A3B0EC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A7-427F-A8F2-67AD4AF395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A7-427F-A8F2-67AD4AF395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9-4F68-8B75-8F8EC2D619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A6A9-4F68-8B75-8F8EC2D619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25.11</c:v>
                </c:pt>
                <c:pt idx="1">
                  <c:v>22.24</c:v>
                </c:pt>
                <c:pt idx="2">
                  <c:v>23.36</c:v>
                </c:pt>
                <c:pt idx="3">
                  <c:v>23.01</c:v>
                </c:pt>
                <c:pt idx="4">
                  <c:v>20.75</c:v>
                </c:pt>
              </c:numCache>
            </c:numRef>
          </c:val>
          <c:extLst>
            <c:ext xmlns:c16="http://schemas.microsoft.com/office/drawing/2014/chart" uri="{C3380CC4-5D6E-409C-BE32-E72D297353CC}">
              <c16:uniqueId val="{00000000-36FC-49C2-8C9D-43BC8D5DC5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36FC-49C2-8C9D-43BC8D5DC5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955.75</c:v>
                </c:pt>
                <c:pt idx="1">
                  <c:v>934.49</c:v>
                </c:pt>
                <c:pt idx="2">
                  <c:v>1091.99</c:v>
                </c:pt>
                <c:pt idx="3">
                  <c:v>1232.31</c:v>
                </c:pt>
                <c:pt idx="4">
                  <c:v>1454.38</c:v>
                </c:pt>
              </c:numCache>
            </c:numRef>
          </c:val>
          <c:extLst>
            <c:ext xmlns:c16="http://schemas.microsoft.com/office/drawing/2014/chart" uri="{C3380CC4-5D6E-409C-BE32-E72D297353CC}">
              <c16:uniqueId val="{00000000-2067-47FA-9D90-FD326AB20E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2067-47FA-9D90-FD326AB20E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水上村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林業集落排水</v>
      </c>
      <c r="Q8" s="64"/>
      <c r="R8" s="64"/>
      <c r="S8" s="64"/>
      <c r="T8" s="64"/>
      <c r="U8" s="64"/>
      <c r="V8" s="64"/>
      <c r="W8" s="64" t="str">
        <f>データ!L6</f>
        <v>G2</v>
      </c>
      <c r="X8" s="64"/>
      <c r="Y8" s="64"/>
      <c r="Z8" s="64"/>
      <c r="AA8" s="64"/>
      <c r="AB8" s="64"/>
      <c r="AC8" s="64"/>
      <c r="AD8" s="65" t="str">
        <f>データ!$M$6</f>
        <v>非設置</v>
      </c>
      <c r="AE8" s="65"/>
      <c r="AF8" s="65"/>
      <c r="AG8" s="65"/>
      <c r="AH8" s="65"/>
      <c r="AI8" s="65"/>
      <c r="AJ8" s="65"/>
      <c r="AK8" s="3"/>
      <c r="AL8" s="45">
        <f>データ!S6</f>
        <v>1976</v>
      </c>
      <c r="AM8" s="45"/>
      <c r="AN8" s="45"/>
      <c r="AO8" s="45"/>
      <c r="AP8" s="45"/>
      <c r="AQ8" s="45"/>
      <c r="AR8" s="45"/>
      <c r="AS8" s="45"/>
      <c r="AT8" s="44">
        <f>データ!T6</f>
        <v>190.96</v>
      </c>
      <c r="AU8" s="44"/>
      <c r="AV8" s="44"/>
      <c r="AW8" s="44"/>
      <c r="AX8" s="44"/>
      <c r="AY8" s="44"/>
      <c r="AZ8" s="44"/>
      <c r="BA8" s="44"/>
      <c r="BB8" s="44">
        <f>データ!U6</f>
        <v>10.35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2.39</v>
      </c>
      <c r="Q10" s="44"/>
      <c r="R10" s="44"/>
      <c r="S10" s="44"/>
      <c r="T10" s="44"/>
      <c r="U10" s="44"/>
      <c r="V10" s="44"/>
      <c r="W10" s="44">
        <f>データ!Q6</f>
        <v>100</v>
      </c>
      <c r="X10" s="44"/>
      <c r="Y10" s="44"/>
      <c r="Z10" s="44"/>
      <c r="AA10" s="44"/>
      <c r="AB10" s="44"/>
      <c r="AC10" s="44"/>
      <c r="AD10" s="45">
        <f>データ!R6</f>
        <v>3160</v>
      </c>
      <c r="AE10" s="45"/>
      <c r="AF10" s="45"/>
      <c r="AG10" s="45"/>
      <c r="AH10" s="45"/>
      <c r="AI10" s="45"/>
      <c r="AJ10" s="45"/>
      <c r="AK10" s="2"/>
      <c r="AL10" s="45">
        <f>データ!V6</f>
        <v>47</v>
      </c>
      <c r="AM10" s="45"/>
      <c r="AN10" s="45"/>
      <c r="AO10" s="45"/>
      <c r="AP10" s="45"/>
      <c r="AQ10" s="45"/>
      <c r="AR10" s="45"/>
      <c r="AS10" s="45"/>
      <c r="AT10" s="44">
        <f>データ!W6</f>
        <v>0.08</v>
      </c>
      <c r="AU10" s="44"/>
      <c r="AV10" s="44"/>
      <c r="AW10" s="44"/>
      <c r="AX10" s="44"/>
      <c r="AY10" s="44"/>
      <c r="AZ10" s="44"/>
      <c r="BA10" s="44"/>
      <c r="BB10" s="44">
        <f>データ!X6</f>
        <v>587.5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【525.34】</v>
      </c>
      <c r="I86" s="12" t="str">
        <f>データ!CA6</f>
        <v>【33.89】</v>
      </c>
      <c r="J86" s="12" t="str">
        <f>データ!CL6</f>
        <v>【542.57】</v>
      </c>
      <c r="K86" s="12" t="str">
        <f>データ!CW6</f>
        <v>【39.98】</v>
      </c>
      <c r="L86" s="12" t="str">
        <f>データ!DH6</f>
        <v>【91.37】</v>
      </c>
      <c r="M86" s="12" t="s">
        <v>44</v>
      </c>
      <c r="N86" s="12" t="s">
        <v>43</v>
      </c>
      <c r="O86" s="12" t="str">
        <f>データ!EO6</f>
        <v>【0.00】</v>
      </c>
    </row>
  </sheetData>
  <sheetProtection algorithmName="SHA-512" hashValue="sPm+YPv/Zyf31+uz1VBw4cslMzX+o9qB47pn0Z1GNXWJmZtTZr8wKfC5NqiVcbEvM3q9vJSTYlKP5fC2/solFA==" saltValue="/eg5iSWxlCZY/9Lw+6U7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435074</v>
      </c>
      <c r="D6" s="19">
        <f t="shared" si="3"/>
        <v>47</v>
      </c>
      <c r="E6" s="19">
        <f t="shared" si="3"/>
        <v>17</v>
      </c>
      <c r="F6" s="19">
        <f t="shared" si="3"/>
        <v>7</v>
      </c>
      <c r="G6" s="19">
        <f t="shared" si="3"/>
        <v>0</v>
      </c>
      <c r="H6" s="19" t="str">
        <f t="shared" si="3"/>
        <v>熊本県　水上村</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2.39</v>
      </c>
      <c r="Q6" s="20">
        <f t="shared" si="3"/>
        <v>100</v>
      </c>
      <c r="R6" s="20">
        <f t="shared" si="3"/>
        <v>3160</v>
      </c>
      <c r="S6" s="20">
        <f t="shared" si="3"/>
        <v>1976</v>
      </c>
      <c r="T6" s="20">
        <f t="shared" si="3"/>
        <v>190.96</v>
      </c>
      <c r="U6" s="20">
        <f t="shared" si="3"/>
        <v>10.35</v>
      </c>
      <c r="V6" s="20">
        <f t="shared" si="3"/>
        <v>47</v>
      </c>
      <c r="W6" s="20">
        <f t="shared" si="3"/>
        <v>0.08</v>
      </c>
      <c r="X6" s="20">
        <f t="shared" si="3"/>
        <v>587.5</v>
      </c>
      <c r="Y6" s="21">
        <f>IF(Y7="",NA(),Y7)</f>
        <v>109.44</v>
      </c>
      <c r="Z6" s="21">
        <f t="shared" ref="Z6:AH6" si="4">IF(Z7="",NA(),Z7)</f>
        <v>99.66</v>
      </c>
      <c r="AA6" s="21">
        <f t="shared" si="4"/>
        <v>101.12</v>
      </c>
      <c r="AB6" s="21">
        <f t="shared" si="4"/>
        <v>95.94</v>
      </c>
      <c r="AC6" s="21">
        <f t="shared" si="4"/>
        <v>98.23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544.96</v>
      </c>
      <c r="BL6" s="21">
        <f t="shared" si="7"/>
        <v>406.44</v>
      </c>
      <c r="BM6" s="21">
        <f t="shared" si="7"/>
        <v>254.5</v>
      </c>
      <c r="BN6" s="21">
        <f t="shared" si="7"/>
        <v>365.75</v>
      </c>
      <c r="BO6" s="21">
        <f t="shared" si="7"/>
        <v>482.31</v>
      </c>
      <c r="BP6" s="20" t="str">
        <f>IF(BP7="","",IF(BP7="-","【-】","【"&amp;SUBSTITUTE(TEXT(BP7,"#,##0.00"),"-","△")&amp;"】"))</f>
        <v>【525.34】</v>
      </c>
      <c r="BQ6" s="21">
        <f>IF(BQ7="",NA(),BQ7)</f>
        <v>25.11</v>
      </c>
      <c r="BR6" s="21">
        <f t="shared" ref="BR6:BZ6" si="8">IF(BR7="",NA(),BR7)</f>
        <v>22.24</v>
      </c>
      <c r="BS6" s="21">
        <f t="shared" si="8"/>
        <v>23.36</v>
      </c>
      <c r="BT6" s="21">
        <f t="shared" si="8"/>
        <v>23.01</v>
      </c>
      <c r="BU6" s="21">
        <f t="shared" si="8"/>
        <v>20.75</v>
      </c>
      <c r="BV6" s="21">
        <f t="shared" si="8"/>
        <v>42.51</v>
      </c>
      <c r="BW6" s="21">
        <f t="shared" si="8"/>
        <v>35.93</v>
      </c>
      <c r="BX6" s="21">
        <f t="shared" si="8"/>
        <v>36.1</v>
      </c>
      <c r="BY6" s="21">
        <f t="shared" si="8"/>
        <v>35.5</v>
      </c>
      <c r="BZ6" s="21">
        <f t="shared" si="8"/>
        <v>35.119999999999997</v>
      </c>
      <c r="CA6" s="20" t="str">
        <f>IF(CA7="","",IF(CA7="-","【-】","【"&amp;SUBSTITUTE(TEXT(CA7,"#,##0.00"),"-","△")&amp;"】"))</f>
        <v>【33.89】</v>
      </c>
      <c r="CB6" s="21">
        <f>IF(CB7="",NA(),CB7)</f>
        <v>955.75</v>
      </c>
      <c r="CC6" s="21">
        <f t="shared" ref="CC6:CK6" si="9">IF(CC7="",NA(),CC7)</f>
        <v>934.49</v>
      </c>
      <c r="CD6" s="21">
        <f t="shared" si="9"/>
        <v>1091.99</v>
      </c>
      <c r="CE6" s="21">
        <f t="shared" si="9"/>
        <v>1232.31</v>
      </c>
      <c r="CF6" s="21">
        <f t="shared" si="9"/>
        <v>1454.38</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18.600000000000001</v>
      </c>
      <c r="CN6" s="21">
        <f t="shared" ref="CN6:CV6" si="10">IF(CN7="",NA(),CN7)</f>
        <v>20.93</v>
      </c>
      <c r="CO6" s="21">
        <f t="shared" si="10"/>
        <v>18.600000000000001</v>
      </c>
      <c r="CP6" s="21">
        <f t="shared" si="10"/>
        <v>16.28</v>
      </c>
      <c r="CQ6" s="21">
        <f t="shared" si="10"/>
        <v>13.95</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92.31</v>
      </c>
      <c r="CY6" s="21">
        <f t="shared" ref="CY6:DG6" si="11">IF(CY7="",NA(),CY7)</f>
        <v>92.59</v>
      </c>
      <c r="CZ6" s="21">
        <f t="shared" si="11"/>
        <v>91.49</v>
      </c>
      <c r="DA6" s="21">
        <f t="shared" si="11"/>
        <v>88.89</v>
      </c>
      <c r="DB6" s="21">
        <f t="shared" si="11"/>
        <v>89.36</v>
      </c>
      <c r="DC6" s="21">
        <f t="shared" si="11"/>
        <v>90.78</v>
      </c>
      <c r="DD6" s="21">
        <f t="shared" si="11"/>
        <v>90.73</v>
      </c>
      <c r="DE6" s="21">
        <f t="shared" si="11"/>
        <v>91.64</v>
      </c>
      <c r="DF6" s="21">
        <f t="shared" si="11"/>
        <v>91.6</v>
      </c>
      <c r="DG6" s="21">
        <f t="shared" si="11"/>
        <v>92.03</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435074</v>
      </c>
      <c r="D7" s="23">
        <v>47</v>
      </c>
      <c r="E7" s="23">
        <v>17</v>
      </c>
      <c r="F7" s="23">
        <v>7</v>
      </c>
      <c r="G7" s="23">
        <v>0</v>
      </c>
      <c r="H7" s="23" t="s">
        <v>98</v>
      </c>
      <c r="I7" s="23" t="s">
        <v>99</v>
      </c>
      <c r="J7" s="23" t="s">
        <v>100</v>
      </c>
      <c r="K7" s="23" t="s">
        <v>101</v>
      </c>
      <c r="L7" s="23" t="s">
        <v>102</v>
      </c>
      <c r="M7" s="23" t="s">
        <v>103</v>
      </c>
      <c r="N7" s="24" t="s">
        <v>104</v>
      </c>
      <c r="O7" s="24" t="s">
        <v>105</v>
      </c>
      <c r="P7" s="24">
        <v>2.39</v>
      </c>
      <c r="Q7" s="24">
        <v>100</v>
      </c>
      <c r="R7" s="24">
        <v>3160</v>
      </c>
      <c r="S7" s="24">
        <v>1976</v>
      </c>
      <c r="T7" s="24">
        <v>190.96</v>
      </c>
      <c r="U7" s="24">
        <v>10.35</v>
      </c>
      <c r="V7" s="24">
        <v>47</v>
      </c>
      <c r="W7" s="24">
        <v>0.08</v>
      </c>
      <c r="X7" s="24">
        <v>587.5</v>
      </c>
      <c r="Y7" s="24">
        <v>109.44</v>
      </c>
      <c r="Z7" s="24">
        <v>99.66</v>
      </c>
      <c r="AA7" s="24">
        <v>101.12</v>
      </c>
      <c r="AB7" s="24">
        <v>95.94</v>
      </c>
      <c r="AC7" s="24">
        <v>98.23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544.96</v>
      </c>
      <c r="BL7" s="24">
        <v>406.44</v>
      </c>
      <c r="BM7" s="24">
        <v>254.5</v>
      </c>
      <c r="BN7" s="24">
        <v>365.75</v>
      </c>
      <c r="BO7" s="24">
        <v>482.31</v>
      </c>
      <c r="BP7" s="24">
        <v>525.34</v>
      </c>
      <c r="BQ7" s="24">
        <v>25.11</v>
      </c>
      <c r="BR7" s="24">
        <v>22.24</v>
      </c>
      <c r="BS7" s="24">
        <v>23.36</v>
      </c>
      <c r="BT7" s="24">
        <v>23.01</v>
      </c>
      <c r="BU7" s="24">
        <v>20.75</v>
      </c>
      <c r="BV7" s="24">
        <v>42.51</v>
      </c>
      <c r="BW7" s="24">
        <v>35.93</v>
      </c>
      <c r="BX7" s="24">
        <v>36.1</v>
      </c>
      <c r="BY7" s="24">
        <v>35.5</v>
      </c>
      <c r="BZ7" s="24">
        <v>35.119999999999997</v>
      </c>
      <c r="CA7" s="24">
        <v>33.89</v>
      </c>
      <c r="CB7" s="24">
        <v>955.75</v>
      </c>
      <c r="CC7" s="24">
        <v>934.49</v>
      </c>
      <c r="CD7" s="24">
        <v>1091.99</v>
      </c>
      <c r="CE7" s="24">
        <v>1232.31</v>
      </c>
      <c r="CF7" s="24">
        <v>1454.38</v>
      </c>
      <c r="CG7" s="24">
        <v>447.34</v>
      </c>
      <c r="CH7" s="24">
        <v>499.55</v>
      </c>
      <c r="CI7" s="24">
        <v>529.77</v>
      </c>
      <c r="CJ7" s="24">
        <v>523.41999999999996</v>
      </c>
      <c r="CK7" s="24">
        <v>526.79</v>
      </c>
      <c r="CL7" s="24">
        <v>542.57000000000005</v>
      </c>
      <c r="CM7" s="24">
        <v>18.600000000000001</v>
      </c>
      <c r="CN7" s="24">
        <v>20.93</v>
      </c>
      <c r="CO7" s="24">
        <v>18.600000000000001</v>
      </c>
      <c r="CP7" s="24">
        <v>16.28</v>
      </c>
      <c r="CQ7" s="24">
        <v>13.95</v>
      </c>
      <c r="CR7" s="24">
        <v>40.28</v>
      </c>
      <c r="CS7" s="24">
        <v>42.48</v>
      </c>
      <c r="CT7" s="24">
        <v>39.770000000000003</v>
      </c>
      <c r="CU7" s="24">
        <v>38.96</v>
      </c>
      <c r="CV7" s="24">
        <v>39.659999999999997</v>
      </c>
      <c r="CW7" s="24">
        <v>39.979999999999997</v>
      </c>
      <c r="CX7" s="24">
        <v>92.31</v>
      </c>
      <c r="CY7" s="24">
        <v>92.59</v>
      </c>
      <c r="CZ7" s="24">
        <v>91.49</v>
      </c>
      <c r="DA7" s="24">
        <v>88.89</v>
      </c>
      <c r="DB7" s="24">
        <v>89.36</v>
      </c>
      <c r="DC7" s="24">
        <v>90.78</v>
      </c>
      <c r="DD7" s="24">
        <v>90.73</v>
      </c>
      <c r="DE7" s="24">
        <v>91.64</v>
      </c>
      <c r="DF7" s="24">
        <v>91.6</v>
      </c>
      <c r="DG7" s="24">
        <v>92.03</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2025-01-24T07:38:56Z</dcterms:created>
  <dcterms:modified xsi:type="dcterms:W3CDTF">2025-02-19T05:36:58Z</dcterms:modified>
  <cp:category/>
</cp:coreProperties>
</file>