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87\share\令和６年度\07 公営企業総括\20 経営比較分析表（R5年度決算）★\03 市町村等→県\45 苓北町\下水道\"/>
    </mc:Choice>
  </mc:AlternateContent>
  <workbookProtection workbookAlgorithmName="SHA-512" workbookHashValue="o/IZNfWvQTdg+hviXxw9SNufuU10nS0OZnhuuoFFjOSyjY/NajyQrhVxkLmHYh3hePCgRnVoarFAEiZZOk3PEw==" workbookSaltValue="TzQKHJI+AJ+ArzLmyUhacw==" workbookSpinCount="100000" lockStructure="1"/>
  <bookViews>
    <workbookView xWindow="-110" yWindow="-110" windowWidth="23260" windowHeight="139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AL10" i="4" s="1"/>
  <c r="U6" i="5"/>
  <c r="BB8" i="4" s="1"/>
  <c r="T6" i="5"/>
  <c r="AT8" i="4" s="1"/>
  <c r="S6" i="5"/>
  <c r="R6" i="5"/>
  <c r="AD10" i="4" s="1"/>
  <c r="Q6" i="5"/>
  <c r="W10" i="4" s="1"/>
  <c r="P6" i="5"/>
  <c r="P10" i="4" s="1"/>
  <c r="O6" i="5"/>
  <c r="I10" i="4" s="1"/>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86" i="4"/>
  <c r="H86" i="4"/>
  <c r="E86" i="4"/>
  <c r="AL8" i="4"/>
  <c r="P8" i="4"/>
  <c r="I8" i="4"/>
</calcChain>
</file>

<file path=xl/sharedStrings.xml><?xml version="1.0" encoding="utf-8"?>
<sst xmlns="http://schemas.openxmlformats.org/spreadsheetml/2006/main" count="236" uniqueCount="121">
  <si>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</si>
  <si>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</si>
  <si>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</si>
  <si>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</si>
  <si>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</si>
  <si>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</si>
  <si>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</si>
  <si>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</si>
  <si>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</si>
  <si>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</si>
  <si>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</si>
  <si>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</si>
  <si>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</si>
  <si>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</si>
  <si>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</si>
  <si>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</si>
  <si>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</si>
  <si>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</si>
  <si>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</si>
  <si>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</si>
  <si>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</si>
  <si>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</si>
  <si>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</si>
  <si>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</si>
  <si>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</si>
  <si>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</si>
  <si>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</si>
  <si>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</si>
  <si>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</si>
  <si>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</si>
  <si>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</si>
  <si>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</si>
  <si>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</si>
  <si>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</si>
  <si>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</si>
  <si>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</si>
  <si>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</si>
  <si>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</si>
  <si>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</si>
  <si>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</si>
  <si>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</si>
  <si>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</si>
  <si>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</si>
  <si>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</si>
  <si>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</si>
  <si>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</si>
  <si>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</si>
  <si>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</si>
  <si>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</si>
  <si>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</si>
  <si>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</si>
  <si>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</si>
  <si>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</si>
  <si>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</si>
  <si>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</si>
  <si>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</si>
  <si>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</si>
  <si>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</si>
  <si>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</si>
  <si>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</si>
  <si>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</si>
  <si>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</si>
  <si>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</si>
  <si>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</si>
  <si>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</si>
  <si>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</si>
  <si>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</si>
  <si>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</si>
  <si>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</si>
  <si>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</si>
  <si>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</si>
  <si>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</si>
  <si>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</si>
  <si>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</si>
  <si>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</si>
  <si>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</si>
  <si>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</si>
  <si>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</si>
  <si>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</si>
  <si>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</si>
  <si>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</si>
  <si>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</si>
  <si>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</si>
  <si>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</si>
  <si>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</si>
  <si>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</si>
  <si>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</si>
  <si>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</si>
  <si>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</si>
  <si>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</si>
  <si>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</si>
  <si>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</si>
  <si>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</si>
  <si>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</si>
  <si>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</si>
  <si>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</si>
  <si>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</si>
  <si>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</si>
  <si>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苓北町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</si>
  <si>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</si>
  <si>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</si>
  <si>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</si>
  <si>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</si>
  <si>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</si>
  <si>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</si>
  <si>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</si>
  <si>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</si>
  <si>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</si>
  <si>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</si>
  <si>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</si>
  <si>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</si>
  <si>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</si>
  <si>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</si>
  <si>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</si>
  <si>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</si>
  <si>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</si>
  <si>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"R"dd</t>
    <phoneticPr fontId="4"/>
  </si>
  <si>
    <t>←書式設定</t>
    <rPh sb="1" eb="3">
      <t>ショシキ</t>
    </rPh>
    <rPh sb="3" eb="5">
      <t>セッテイ</t>
    </rPh>
    <phoneticPr fontId="4"/>
  </si>
  <si>
    <t>平成11年・14年から供用開始し、25年が経過しようとしている。施設等の機器の故障はもちろん、管渠の老朽化も進んでいる。今後、安定した経営を行う為には管渠も定期的に更新する必要がある。突発的な修繕が起きないよう最適化構想に基づき施設管理を行っていきたい。</t>
    <phoneticPr fontId="4"/>
  </si>
  <si>
    <t>①について
光熱水費の高騰、修繕に伴う資材の高騰が影響している。
④について
企業債残高対事業規模比率は０％であるが、起債の償還金は一般会計からの繰入で補っているのが現状である。
⑤について
経費回収率は、光熱水費の高騰、物価の高騰、公営企業会計移行に伴う委託料が増加したため、汚水処理費が増加し、本年度は全国平均より大幅に減少した。
⑥について
汚水処理原価は、光熱水費の高騰、物価の高騰、公営企業会計移行に伴う委託料が増加したため、汚水処理費が増加し、本年度は全国平均より大幅に増加した。
⑦について
山間部であり、水洗化率は横ばいであるが、施設利用率は微減している。
⑧について
水洗化率は、類似団体より高い水準を維持しているが、近年は横ばい状態で引き続き加入促進を図っていく。</t>
    <rPh sb="117" eb="125">
      <t>コウエイキギョウカイケイイコウ</t>
    </rPh>
    <rPh sb="126" eb="127">
      <t>トモナ</t>
    </rPh>
    <rPh sb="149" eb="152">
      <t>ホンネンド</t>
    </rPh>
    <rPh sb="153" eb="155">
      <t>ゼンコク</t>
    </rPh>
    <rPh sb="155" eb="157">
      <t>ヘイキン</t>
    </rPh>
    <rPh sb="159" eb="161">
      <t>オオハバ</t>
    </rPh>
    <rPh sb="162" eb="164">
      <t>ゲンショウ</t>
    </rPh>
    <rPh sb="218" eb="223">
      <t>オスイショリヒ</t>
    </rPh>
    <rPh sb="224" eb="226">
      <t>ゾウカ</t>
    </rPh>
    <rPh sb="253" eb="256">
      <t>サンカンブ</t>
    </rPh>
    <rPh sb="260" eb="264">
      <t>スイセンカリツ</t>
    </rPh>
    <rPh sb="265" eb="266">
      <t>ヨコ</t>
    </rPh>
    <rPh sb="273" eb="278">
      <t>シセツリヨウリツ</t>
    </rPh>
    <rPh sb="279" eb="281">
      <t>ビゲン</t>
    </rPh>
    <phoneticPr fontId="4"/>
  </si>
  <si>
    <t>将来、人口減少による加入者の減に伴う使用水量の大幅な減少や、物価高騰による光熱水費、資材の高騰が経営に影響を与えていることが予測される。今後は、施設のダウンサイジングやストックマネジメント計画に沿った適切な設備更新を行い、更新費用を賄うためにも今後は使用料改定についても検討を行う。</t>
    <rPh sb="0" eb="2">
      <t>ショウライ</t>
    </rPh>
    <rPh sb="62" eb="64">
      <t>ヨソク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</si>
</sst>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CD8-458F-875A-4B1B23E41124}"/>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0.25</c:v>
                </c:pt>
                <c:pt idx="2">
                  <c:v>0.05</c:v>
                </c:pt>
                <c:pt idx="3">
                  <c:v>0.03</c:v>
                </c:pt>
                <c:pt idx="4">
                  <c:v>0.03</c:v>
                </c:pt>
              </c:numCache>
            </c:numRef>
          </c:val>
          <c:smooth val="0"/>
          <c:extLst>
            <c:ext xmlns:c16="http://schemas.microsoft.com/office/drawing/2014/chart" uri="{C3380CC4-5D6E-409C-BE32-E72D297353CC}">
              <c16:uniqueId val="{00000001-1CD8-458F-875A-4B1B23E41124}"/>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101.67</c:v>
                </c:pt>
                <c:pt idx="1">
                  <c:v>99.08</c:v>
                </c:pt>
                <c:pt idx="2">
                  <c:v>96.44</c:v>
                </c:pt>
                <c:pt idx="3">
                  <c:v>80.84</c:v>
                </c:pt>
                <c:pt idx="4">
                  <c:v>76.95</c:v>
                </c:pt>
              </c:numCache>
            </c:numRef>
          </c:val>
          <c:extLst>
            <c:ext xmlns:c16="http://schemas.microsoft.com/office/drawing/2014/chart" uri="{C3380CC4-5D6E-409C-BE32-E72D297353CC}">
              <c16:uniqueId val="{00000000-424D-47EF-83A4-DDEA8990F145}"/>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24D-47EF-83A4-DDEA8990F145}"/>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5D7-4DC3-B0A3-6D0473ABB490}"/>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5D7-4DC3-B0A3-6D0473ABB490}"/>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523-406B-8CFF-359E5E89DFC3}"/>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523-406B-8CFF-359E5E89DFC3}"/>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B13-467E-A2E8-93805F7A5816}"/>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B13-467E-A2E8-93805F7A5816}"/>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AA2-4786-86BD-DA79AA6C17C6}"/>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AA2-4786-86BD-DA79AA6C17C6}"/>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formatCode="#,##0.00;&quot;△&quot;#,##0.00;&quot;-&quot;">
                  <c:v>207.01</c:v>
                </c:pt>
                <c:pt idx="1">
                  <c:v>0</c:v>
                </c:pt>
                <c:pt idx="2">
                  <c:v>0</c:v>
                </c:pt>
                <c:pt idx="3">
                  <c:v>0</c:v>
                </c:pt>
                <c:pt idx="4">
                  <c:v>0</c:v>
                </c:pt>
              </c:numCache>
            </c:numRef>
          </c:val>
          <c:extLst>
            <c:ext xmlns:c16="http://schemas.microsoft.com/office/drawing/2014/chart" uri="{C3380CC4-5D6E-409C-BE32-E72D297353CC}">
              <c16:uniqueId val="{00000000-9ADC-4AC6-A72E-103751919A0B}"/>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826.83</c:v>
                </c:pt>
                <c:pt idx="1">
                  <c:v>867.83</c:v>
                </c:pt>
                <c:pt idx="2">
                  <c:v>791.76</c:v>
                </c:pt>
                <c:pt idx="3">
                  <c:v>900.82</c:v>
                </c:pt>
                <c:pt idx="4">
                  <c:v>839.21</c:v>
                </c:pt>
              </c:numCache>
            </c:numRef>
          </c:val>
          <c:smooth val="0"/>
          <c:extLst>
            <c:ext xmlns:c16="http://schemas.microsoft.com/office/drawing/2014/chart" uri="{C3380CC4-5D6E-409C-BE32-E72D297353CC}">
              <c16:uniqueId val="{00000001-9ADC-4AC6-A72E-103751919A0B}"/>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70.17</c:v>
                </c:pt>
                <c:pt idx="1">
                  <c:v>81.83</c:v>
                </c:pt>
                <c:pt idx="2">
                  <c:v>68.540000000000006</c:v>
                </c:pt>
                <c:pt idx="3">
                  <c:v>60.57</c:v>
                </c:pt>
                <c:pt idx="4">
                  <c:v>28.89</c:v>
                </c:pt>
              </c:numCache>
            </c:numRef>
          </c:val>
          <c:extLst>
            <c:ext xmlns:c16="http://schemas.microsoft.com/office/drawing/2014/chart" uri="{C3380CC4-5D6E-409C-BE32-E72D297353CC}">
              <c16:uniqueId val="{00000000-1645-4452-A57F-17F03EF0D9E7}"/>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57.31</c:v>
                </c:pt>
                <c:pt idx="1">
                  <c:v>57.08</c:v>
                </c:pt>
                <c:pt idx="2">
                  <c:v>56.26</c:v>
                </c:pt>
                <c:pt idx="3">
                  <c:v>52.94</c:v>
                </c:pt>
                <c:pt idx="4">
                  <c:v>52.05</c:v>
                </c:pt>
              </c:numCache>
            </c:numRef>
          </c:val>
          <c:smooth val="0"/>
          <c:extLst>
            <c:ext xmlns:c16="http://schemas.microsoft.com/office/drawing/2014/chart" uri="{C3380CC4-5D6E-409C-BE32-E72D297353CC}">
              <c16:uniqueId val="{00000001-1645-4452-A57F-17F03EF0D9E7}"/>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277.01</c:v>
                </c:pt>
                <c:pt idx="1">
                  <c:v>241.06</c:v>
                </c:pt>
                <c:pt idx="2">
                  <c:v>286.45999999999998</c:v>
                </c:pt>
                <c:pt idx="3">
                  <c:v>289.25</c:v>
                </c:pt>
                <c:pt idx="4">
                  <c:v>631.85</c:v>
                </c:pt>
              </c:numCache>
            </c:numRef>
          </c:val>
          <c:extLst>
            <c:ext xmlns:c16="http://schemas.microsoft.com/office/drawing/2014/chart" uri="{C3380CC4-5D6E-409C-BE32-E72D297353CC}">
              <c16:uniqueId val="{00000000-CD50-4224-BF40-2D0E2F5AA5C4}"/>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273.52</c:v>
                </c:pt>
                <c:pt idx="1">
                  <c:v>274.99</c:v>
                </c:pt>
                <c:pt idx="2">
                  <c:v>282.08999999999997</c:v>
                </c:pt>
                <c:pt idx="3">
                  <c:v>303.27999999999997</c:v>
                </c:pt>
                <c:pt idx="4">
                  <c:v>301.86</c:v>
                </c:pt>
              </c:numCache>
            </c:numRef>
          </c:val>
          <c:smooth val="0"/>
          <c:extLst>
            <c:ext xmlns:c16="http://schemas.microsoft.com/office/drawing/2014/chart" uri="{C3380CC4-5D6E-409C-BE32-E72D297353CC}">
              <c16:uniqueId val="{00000001-CD50-4224-BF40-2D0E2F5AA5C4}"/>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56.52</c:v>
                </c:pt>
                <c:pt idx="1">
                  <c:v>57.61</c:v>
                </c:pt>
                <c:pt idx="2">
                  <c:v>57.61</c:v>
                </c:pt>
                <c:pt idx="3">
                  <c:v>54.35</c:v>
                </c:pt>
                <c:pt idx="4">
                  <c:v>54.35</c:v>
                </c:pt>
              </c:numCache>
            </c:numRef>
          </c:val>
          <c:extLst>
            <c:ext xmlns:c16="http://schemas.microsoft.com/office/drawing/2014/chart" uri="{C3380CC4-5D6E-409C-BE32-E72D297353CC}">
              <c16:uniqueId val="{00000000-EDC6-44D2-B59B-5398ECF4CE6E}"/>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50.14</c:v>
                </c:pt>
                <c:pt idx="1">
                  <c:v>54.83</c:v>
                </c:pt>
                <c:pt idx="2">
                  <c:v>66.53</c:v>
                </c:pt>
                <c:pt idx="3">
                  <c:v>52.35</c:v>
                </c:pt>
                <c:pt idx="4">
                  <c:v>46.25</c:v>
                </c:pt>
              </c:numCache>
            </c:numRef>
          </c:val>
          <c:smooth val="0"/>
          <c:extLst>
            <c:ext xmlns:c16="http://schemas.microsoft.com/office/drawing/2014/chart" uri="{C3380CC4-5D6E-409C-BE32-E72D297353CC}">
              <c16:uniqueId val="{00000001-EDC6-44D2-B59B-5398ECF4CE6E}"/>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94.44</c:v>
                </c:pt>
                <c:pt idx="1">
                  <c:v>94.39</c:v>
                </c:pt>
                <c:pt idx="2">
                  <c:v>95.08</c:v>
                </c:pt>
                <c:pt idx="3">
                  <c:v>95.08</c:v>
                </c:pt>
                <c:pt idx="4">
                  <c:v>94.71</c:v>
                </c:pt>
              </c:numCache>
            </c:numRef>
          </c:val>
          <c:extLst>
            <c:ext xmlns:c16="http://schemas.microsoft.com/office/drawing/2014/chart" uri="{C3380CC4-5D6E-409C-BE32-E72D297353CC}">
              <c16:uniqueId val="{00000000-9E4A-4461-BAC6-786AA604E1AF}"/>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84.98</c:v>
                </c:pt>
                <c:pt idx="1">
                  <c:v>84.7</c:v>
                </c:pt>
                <c:pt idx="2">
                  <c:v>84.67</c:v>
                </c:pt>
                <c:pt idx="3">
                  <c:v>84.39</c:v>
                </c:pt>
                <c:pt idx="4">
                  <c:v>83.96</c:v>
                </c:pt>
              </c:numCache>
            </c:numRef>
          </c:val>
          <c:smooth val="0"/>
          <c:extLst>
            <c:ext xmlns:c16="http://schemas.microsoft.com/office/drawing/2014/chart" uri="{C3380CC4-5D6E-409C-BE32-E72D297353CC}">
              <c16:uniqueId val="{00000001-9E4A-4461-BAC6-786AA604E1AF}"/>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70" zoomScaleNormal="70" workbookViewId="0">
      <selection activeCell="BL66" sqref="BL66:BZ82"/>
    </sheetView>
  </sheetViews>
  <sheetFormatPr defaultColWidth="2.6328125" defaultRowHeight="13" x14ac:dyDescent="0.2"/>
  <cols>
    <col min="1" max="1" width="2.6328125" customWidth="1"/>
    <col min="2" max="62" width="3.81640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2">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2">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9" t="str">
        <f>データ!H6</f>
        <v>熊本県　苓北町</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2">
      <c r="A8" s="2"/>
      <c r="B8" s="39" t="str">
        <f>データ!I6</f>
        <v>法非適用</v>
      </c>
      <c r="C8" s="39"/>
      <c r="D8" s="39"/>
      <c r="E8" s="39"/>
      <c r="F8" s="39"/>
      <c r="G8" s="39"/>
      <c r="H8" s="39"/>
      <c r="I8" s="39" t="str">
        <f>データ!J6</f>
        <v>下水道事業</v>
      </c>
      <c r="J8" s="39"/>
      <c r="K8" s="39"/>
      <c r="L8" s="39"/>
      <c r="M8" s="39"/>
      <c r="N8" s="39"/>
      <c r="O8" s="39"/>
      <c r="P8" s="39" t="str">
        <f>データ!K6</f>
        <v>農業集落排水</v>
      </c>
      <c r="Q8" s="39"/>
      <c r="R8" s="39"/>
      <c r="S8" s="39"/>
      <c r="T8" s="39"/>
      <c r="U8" s="39"/>
      <c r="V8" s="39"/>
      <c r="W8" s="39" t="str">
        <f>データ!L6</f>
        <v>F2</v>
      </c>
      <c r="X8" s="39"/>
      <c r="Y8" s="39"/>
      <c r="Z8" s="39"/>
      <c r="AA8" s="39"/>
      <c r="AB8" s="39"/>
      <c r="AC8" s="39"/>
      <c r="AD8" s="40" t="str">
        <f>データ!$M$6</f>
        <v>非設置</v>
      </c>
      <c r="AE8" s="40"/>
      <c r="AF8" s="40"/>
      <c r="AG8" s="40"/>
      <c r="AH8" s="40"/>
      <c r="AI8" s="40"/>
      <c r="AJ8" s="40"/>
      <c r="AK8" s="3"/>
      <c r="AL8" s="41">
        <f>データ!S6</f>
        <v>6409</v>
      </c>
      <c r="AM8" s="41"/>
      <c r="AN8" s="41"/>
      <c r="AO8" s="41"/>
      <c r="AP8" s="41"/>
      <c r="AQ8" s="41"/>
      <c r="AR8" s="41"/>
      <c r="AS8" s="41"/>
      <c r="AT8" s="34">
        <f>データ!T6</f>
        <v>638.22</v>
      </c>
      <c r="AU8" s="34"/>
      <c r="AV8" s="34"/>
      <c r="AW8" s="34"/>
      <c r="AX8" s="34"/>
      <c r="AY8" s="34"/>
      <c r="AZ8" s="34"/>
      <c r="BA8" s="34"/>
      <c r="BB8" s="34">
        <f>データ!U6</f>
        <v>10.039999999999999</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2">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2">
      <c r="A10" s="2"/>
      <c r="B10" s="34" t="str">
        <f>データ!N6</f>
        <v>-</v>
      </c>
      <c r="C10" s="34"/>
      <c r="D10" s="34"/>
      <c r="E10" s="34"/>
      <c r="F10" s="34"/>
      <c r="G10" s="34"/>
      <c r="H10" s="34"/>
      <c r="I10" s="34" t="str">
        <f>データ!O6</f>
        <v>該当数値なし</v>
      </c>
      <c r="J10" s="34"/>
      <c r="K10" s="34"/>
      <c r="L10" s="34"/>
      <c r="M10" s="34"/>
      <c r="N10" s="34"/>
      <c r="O10" s="34"/>
      <c r="P10" s="34">
        <f>データ!P6</f>
        <v>2.68</v>
      </c>
      <c r="Q10" s="34"/>
      <c r="R10" s="34"/>
      <c r="S10" s="34"/>
      <c r="T10" s="34"/>
      <c r="U10" s="34"/>
      <c r="V10" s="34"/>
      <c r="W10" s="34">
        <f>データ!Q6</f>
        <v>100</v>
      </c>
      <c r="X10" s="34"/>
      <c r="Y10" s="34"/>
      <c r="Z10" s="34"/>
      <c r="AA10" s="34"/>
      <c r="AB10" s="34"/>
      <c r="AC10" s="34"/>
      <c r="AD10" s="41">
        <f>データ!R6</f>
        <v>3790</v>
      </c>
      <c r="AE10" s="41"/>
      <c r="AF10" s="41"/>
      <c r="AG10" s="41"/>
      <c r="AH10" s="41"/>
      <c r="AI10" s="41"/>
      <c r="AJ10" s="41"/>
      <c r="AK10" s="2"/>
      <c r="AL10" s="41">
        <f>データ!V6</f>
        <v>170</v>
      </c>
      <c r="AM10" s="41"/>
      <c r="AN10" s="41"/>
      <c r="AO10" s="41"/>
      <c r="AP10" s="41"/>
      <c r="AQ10" s="41"/>
      <c r="AR10" s="41"/>
      <c r="AS10" s="41"/>
      <c r="AT10" s="34">
        <f>データ!W6</f>
        <v>0.21</v>
      </c>
      <c r="AU10" s="34"/>
      <c r="AV10" s="34"/>
      <c r="AW10" s="34"/>
      <c r="AX10" s="34"/>
      <c r="AY10" s="34"/>
      <c r="AZ10" s="34"/>
      <c r="BA10" s="34"/>
      <c r="BB10" s="34">
        <f>データ!X6</f>
        <v>809.52</v>
      </c>
      <c r="BC10" s="34"/>
      <c r="BD10" s="34"/>
      <c r="BE10" s="34"/>
      <c r="BF10" s="34"/>
      <c r="BG10" s="34"/>
      <c r="BH10" s="34"/>
      <c r="BI10" s="34"/>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2">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119</v>
      </c>
      <c r="BM16" s="65"/>
      <c r="BN16" s="65"/>
      <c r="BO16" s="65"/>
      <c r="BP16" s="65"/>
      <c r="BQ16" s="65"/>
      <c r="BR16" s="65"/>
      <c r="BS16" s="65"/>
      <c r="BT16" s="65"/>
      <c r="BU16" s="65"/>
      <c r="BV16" s="65"/>
      <c r="BW16" s="65"/>
      <c r="BX16" s="65"/>
      <c r="BY16" s="65"/>
      <c r="BZ16" s="66"/>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118</v>
      </c>
      <c r="BM47" s="65"/>
      <c r="BN47" s="65"/>
      <c r="BO47" s="65"/>
      <c r="BP47" s="65"/>
      <c r="BQ47" s="65"/>
      <c r="BR47" s="65"/>
      <c r="BS47" s="65"/>
      <c r="BT47" s="65"/>
      <c r="BU47" s="65"/>
      <c r="BV47" s="65"/>
      <c r="BW47" s="65"/>
      <c r="BX47" s="65"/>
      <c r="BY47" s="65"/>
      <c r="BZ47" s="66"/>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2">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2">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120</v>
      </c>
      <c r="BM66" s="65"/>
      <c r="BN66" s="65"/>
      <c r="BO66" s="65"/>
      <c r="BP66" s="65"/>
      <c r="BQ66" s="65"/>
      <c r="BR66" s="65"/>
      <c r="BS66" s="65"/>
      <c r="BT66" s="65"/>
      <c r="BU66" s="65"/>
      <c r="BV66" s="65"/>
      <c r="BW66" s="65"/>
      <c r="BX66" s="65"/>
      <c r="BY66" s="65"/>
      <c r="BZ66" s="66"/>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2">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x14ac:dyDescent="0.2">
      <c r="C84" s="2"/>
    </row>
    <row r="85" spans="1:78" ht="13.25"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t="13.25" hidden="1" x14ac:dyDescent="0.2">
      <c r="B86" s="12"/>
      <c r="C86" s="12"/>
      <c r="D86" s="12"/>
      <c r="E86" s="12" t="str">
        <f>データ!AI6</f>
        <v/>
      </c>
      <c r="F86" s="12" t="s">
        <v>43</v>
      </c>
      <c r="G86" s="12" t="s">
        <v>43</v>
      </c>
      <c r="H86" s="12" t="str">
        <f>データ!BP6</f>
        <v>【785.10】</v>
      </c>
      <c r="I86" s="12" t="str">
        <f>データ!CA6</f>
        <v>【56.93】</v>
      </c>
      <c r="J86" s="12" t="str">
        <f>データ!CL6</f>
        <v>【271.15】</v>
      </c>
      <c r="K86" s="12" t="str">
        <f>データ!CW6</f>
        <v>【49.87】</v>
      </c>
      <c r="L86" s="12" t="str">
        <f>データ!DH6</f>
        <v>【87.54】</v>
      </c>
      <c r="M86" s="12" t="s">
        <v>44</v>
      </c>
      <c r="N86" s="12" t="s">
        <v>44</v>
      </c>
      <c r="O86" s="12" t="str">
        <f>データ!EO6</f>
        <v>【0.02】</v>
      </c>
    </row>
  </sheetData>
  <sheetProtection algorithmName="SHA-512" hashValue="vZZ9/DImxKuczAH2WnVDiNgrMeV5TsVnUeOVLzVGnqNiBsgcv9hLa83AJ5bbwn8Q1vPQLM/TdPixT73Ichoydw==" saltValue="X+c4MkF8Y9ivOQ8b0oXid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 x14ac:dyDescent="0.2"/>
  <cols>
    <col min="2" max="144" width="11.90625" customWidth="1"/>
  </cols>
  <sheetData>
    <row r="1" spans="1:145" x14ac:dyDescent="0.2">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47</v>
      </c>
      <c r="B3" s="15" t="s">
        <v>48</v>
      </c>
      <c r="C3" s="15" t="s">
        <v>49</v>
      </c>
      <c r="D3" s="15" t="s">
        <v>50</v>
      </c>
      <c r="E3" s="15" t="s">
        <v>51</v>
      </c>
      <c r="F3" s="15" t="s">
        <v>52</v>
      </c>
      <c r="G3" s="15" t="s">
        <v>53</v>
      </c>
      <c r="H3" s="72" t="s">
        <v>54</v>
      </c>
      <c r="I3" s="73"/>
      <c r="J3" s="73"/>
      <c r="K3" s="73"/>
      <c r="L3" s="73"/>
      <c r="M3" s="73"/>
      <c r="N3" s="73"/>
      <c r="O3" s="73"/>
      <c r="P3" s="73"/>
      <c r="Q3" s="73"/>
      <c r="R3" s="73"/>
      <c r="S3" s="73"/>
      <c r="T3" s="73"/>
      <c r="U3" s="73"/>
      <c r="V3" s="73"/>
      <c r="W3" s="73"/>
      <c r="X3" s="74"/>
      <c r="Y3" s="78" t="s">
        <v>55</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56</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2">
      <c r="A4" s="14" t="s">
        <v>57</v>
      </c>
      <c r="B4" s="16"/>
      <c r="C4" s="16"/>
      <c r="D4" s="16"/>
      <c r="E4" s="16"/>
      <c r="F4" s="16"/>
      <c r="G4" s="16"/>
      <c r="H4" s="75"/>
      <c r="I4" s="76"/>
      <c r="J4" s="76"/>
      <c r="K4" s="76"/>
      <c r="L4" s="76"/>
      <c r="M4" s="76"/>
      <c r="N4" s="76"/>
      <c r="O4" s="76"/>
      <c r="P4" s="76"/>
      <c r="Q4" s="76"/>
      <c r="R4" s="76"/>
      <c r="S4" s="76"/>
      <c r="T4" s="76"/>
      <c r="U4" s="76"/>
      <c r="V4" s="76"/>
      <c r="W4" s="76"/>
      <c r="X4" s="77"/>
      <c r="Y4" s="71" t="s">
        <v>58</v>
      </c>
      <c r="Z4" s="71"/>
      <c r="AA4" s="71"/>
      <c r="AB4" s="71"/>
      <c r="AC4" s="71"/>
      <c r="AD4" s="71"/>
      <c r="AE4" s="71"/>
      <c r="AF4" s="71"/>
      <c r="AG4" s="71"/>
      <c r="AH4" s="71"/>
      <c r="AI4" s="71"/>
      <c r="AJ4" s="71" t="s">
        <v>59</v>
      </c>
      <c r="AK4" s="71"/>
      <c r="AL4" s="71"/>
      <c r="AM4" s="71"/>
      <c r="AN4" s="71"/>
      <c r="AO4" s="71"/>
      <c r="AP4" s="71"/>
      <c r="AQ4" s="71"/>
      <c r="AR4" s="71"/>
      <c r="AS4" s="71"/>
      <c r="AT4" s="71"/>
      <c r="AU4" s="71" t="s">
        <v>60</v>
      </c>
      <c r="AV4" s="71"/>
      <c r="AW4" s="71"/>
      <c r="AX4" s="71"/>
      <c r="AY4" s="71"/>
      <c r="AZ4" s="71"/>
      <c r="BA4" s="71"/>
      <c r="BB4" s="71"/>
      <c r="BC4" s="71"/>
      <c r="BD4" s="71"/>
      <c r="BE4" s="71"/>
      <c r="BF4" s="71" t="s">
        <v>61</v>
      </c>
      <c r="BG4" s="71"/>
      <c r="BH4" s="71"/>
      <c r="BI4" s="71"/>
      <c r="BJ4" s="71"/>
      <c r="BK4" s="71"/>
      <c r="BL4" s="71"/>
      <c r="BM4" s="71"/>
      <c r="BN4" s="71"/>
      <c r="BO4" s="71"/>
      <c r="BP4" s="71"/>
      <c r="BQ4" s="71" t="s">
        <v>62</v>
      </c>
      <c r="BR4" s="71"/>
      <c r="BS4" s="71"/>
      <c r="BT4" s="71"/>
      <c r="BU4" s="71"/>
      <c r="BV4" s="71"/>
      <c r="BW4" s="71"/>
      <c r="BX4" s="71"/>
      <c r="BY4" s="71"/>
      <c r="BZ4" s="71"/>
      <c r="CA4" s="71"/>
      <c r="CB4" s="71" t="s">
        <v>63</v>
      </c>
      <c r="CC4" s="71"/>
      <c r="CD4" s="71"/>
      <c r="CE4" s="71"/>
      <c r="CF4" s="71"/>
      <c r="CG4" s="71"/>
      <c r="CH4" s="71"/>
      <c r="CI4" s="71"/>
      <c r="CJ4" s="71"/>
      <c r="CK4" s="71"/>
      <c r="CL4" s="71"/>
      <c r="CM4" s="71" t="s">
        <v>64</v>
      </c>
      <c r="CN4" s="71"/>
      <c r="CO4" s="71"/>
      <c r="CP4" s="71"/>
      <c r="CQ4" s="71"/>
      <c r="CR4" s="71"/>
      <c r="CS4" s="71"/>
      <c r="CT4" s="71"/>
      <c r="CU4" s="71"/>
      <c r="CV4" s="71"/>
      <c r="CW4" s="71"/>
      <c r="CX4" s="71" t="s">
        <v>65</v>
      </c>
      <c r="CY4" s="71"/>
      <c r="CZ4" s="71"/>
      <c r="DA4" s="71"/>
      <c r="DB4" s="71"/>
      <c r="DC4" s="71"/>
      <c r="DD4" s="71"/>
      <c r="DE4" s="71"/>
      <c r="DF4" s="71"/>
      <c r="DG4" s="71"/>
      <c r="DH4" s="71"/>
      <c r="DI4" s="71" t="s">
        <v>66</v>
      </c>
      <c r="DJ4" s="71"/>
      <c r="DK4" s="71"/>
      <c r="DL4" s="71"/>
      <c r="DM4" s="71"/>
      <c r="DN4" s="71"/>
      <c r="DO4" s="71"/>
      <c r="DP4" s="71"/>
      <c r="DQ4" s="71"/>
      <c r="DR4" s="71"/>
      <c r="DS4" s="71"/>
      <c r="DT4" s="71" t="s">
        <v>67</v>
      </c>
      <c r="DU4" s="71"/>
      <c r="DV4" s="71"/>
      <c r="DW4" s="71"/>
      <c r="DX4" s="71"/>
      <c r="DY4" s="71"/>
      <c r="DZ4" s="71"/>
      <c r="EA4" s="71"/>
      <c r="EB4" s="71"/>
      <c r="EC4" s="71"/>
      <c r="ED4" s="71"/>
      <c r="EE4" s="71" t="s">
        <v>68</v>
      </c>
      <c r="EF4" s="71"/>
      <c r="EG4" s="71"/>
      <c r="EH4" s="71"/>
      <c r="EI4" s="71"/>
      <c r="EJ4" s="71"/>
      <c r="EK4" s="71"/>
      <c r="EL4" s="71"/>
      <c r="EM4" s="71"/>
      <c r="EN4" s="71"/>
      <c r="EO4" s="71"/>
    </row>
    <row r="5" spans="1:145" x14ac:dyDescent="0.2">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2">
      <c r="A6" s="14" t="s">
        <v>97</v>
      </c>
      <c r="B6" s="19">
        <f>B7</f>
        <v>2023</v>
      </c>
      <c r="C6" s="19">
        <f t="shared" ref="C6:X6" si="3">C7</f>
        <v>435317</v>
      </c>
      <c r="D6" s="19">
        <f t="shared" si="3"/>
        <v>47</v>
      </c>
      <c r="E6" s="19">
        <f t="shared" si="3"/>
        <v>17</v>
      </c>
      <c r="F6" s="19">
        <f t="shared" si="3"/>
        <v>5</v>
      </c>
      <c r="G6" s="19">
        <f t="shared" si="3"/>
        <v>0</v>
      </c>
      <c r="H6" s="19" t="str">
        <f t="shared" si="3"/>
        <v>熊本県　苓北町</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2.68</v>
      </c>
      <c r="Q6" s="20">
        <f t="shared" si="3"/>
        <v>100</v>
      </c>
      <c r="R6" s="20">
        <f t="shared" si="3"/>
        <v>3790</v>
      </c>
      <c r="S6" s="20">
        <f t="shared" si="3"/>
        <v>6409</v>
      </c>
      <c r="T6" s="20">
        <f t="shared" si="3"/>
        <v>638.22</v>
      </c>
      <c r="U6" s="20">
        <f t="shared" si="3"/>
        <v>10.039999999999999</v>
      </c>
      <c r="V6" s="20">
        <f t="shared" si="3"/>
        <v>170</v>
      </c>
      <c r="W6" s="20">
        <f t="shared" si="3"/>
        <v>0.21</v>
      </c>
      <c r="X6" s="20">
        <f t="shared" si="3"/>
        <v>809.52</v>
      </c>
      <c r="Y6" s="21">
        <f>IF(Y7="",NA(),Y7)</f>
        <v>101.67</v>
      </c>
      <c r="Z6" s="21">
        <f t="shared" ref="Z6:AH6" si="4">IF(Z7="",NA(),Z7)</f>
        <v>99.08</v>
      </c>
      <c r="AA6" s="21">
        <f t="shared" si="4"/>
        <v>96.44</v>
      </c>
      <c r="AB6" s="21">
        <f t="shared" si="4"/>
        <v>80.84</v>
      </c>
      <c r="AC6" s="21">
        <f t="shared" si="4"/>
        <v>76.95</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207.01</v>
      </c>
      <c r="BG6" s="20">
        <f t="shared" ref="BG6:BO6" si="7">IF(BG7="",NA(),BG7)</f>
        <v>0</v>
      </c>
      <c r="BH6" s="20">
        <f t="shared" si="7"/>
        <v>0</v>
      </c>
      <c r="BI6" s="20">
        <f t="shared" si="7"/>
        <v>0</v>
      </c>
      <c r="BJ6" s="20">
        <f t="shared" si="7"/>
        <v>0</v>
      </c>
      <c r="BK6" s="21">
        <f t="shared" si="7"/>
        <v>826.83</v>
      </c>
      <c r="BL6" s="21">
        <f t="shared" si="7"/>
        <v>867.83</v>
      </c>
      <c r="BM6" s="21">
        <f t="shared" si="7"/>
        <v>791.76</v>
      </c>
      <c r="BN6" s="21">
        <f t="shared" si="7"/>
        <v>900.82</v>
      </c>
      <c r="BO6" s="21">
        <f t="shared" si="7"/>
        <v>839.21</v>
      </c>
      <c r="BP6" s="20" t="str">
        <f>IF(BP7="","",IF(BP7="-","【-】","【"&amp;SUBSTITUTE(TEXT(BP7,"#,##0.00"),"-","△")&amp;"】"))</f>
        <v>【785.10】</v>
      </c>
      <c r="BQ6" s="21">
        <f>IF(BQ7="",NA(),BQ7)</f>
        <v>70.17</v>
      </c>
      <c r="BR6" s="21">
        <f t="shared" ref="BR6:BZ6" si="8">IF(BR7="",NA(),BR7)</f>
        <v>81.83</v>
      </c>
      <c r="BS6" s="21">
        <f t="shared" si="8"/>
        <v>68.540000000000006</v>
      </c>
      <c r="BT6" s="21">
        <f t="shared" si="8"/>
        <v>60.57</v>
      </c>
      <c r="BU6" s="21">
        <f t="shared" si="8"/>
        <v>28.89</v>
      </c>
      <c r="BV6" s="21">
        <f t="shared" si="8"/>
        <v>57.31</v>
      </c>
      <c r="BW6" s="21">
        <f t="shared" si="8"/>
        <v>57.08</v>
      </c>
      <c r="BX6" s="21">
        <f t="shared" si="8"/>
        <v>56.26</v>
      </c>
      <c r="BY6" s="21">
        <f t="shared" si="8"/>
        <v>52.94</v>
      </c>
      <c r="BZ6" s="21">
        <f t="shared" si="8"/>
        <v>52.05</v>
      </c>
      <c r="CA6" s="20" t="str">
        <f>IF(CA7="","",IF(CA7="-","【-】","【"&amp;SUBSTITUTE(TEXT(CA7,"#,##0.00"),"-","△")&amp;"】"))</f>
        <v>【56.93】</v>
      </c>
      <c r="CB6" s="21">
        <f>IF(CB7="",NA(),CB7)</f>
        <v>277.01</v>
      </c>
      <c r="CC6" s="21">
        <f t="shared" ref="CC6:CK6" si="9">IF(CC7="",NA(),CC7)</f>
        <v>241.06</v>
      </c>
      <c r="CD6" s="21">
        <f t="shared" si="9"/>
        <v>286.45999999999998</v>
      </c>
      <c r="CE6" s="21">
        <f t="shared" si="9"/>
        <v>289.25</v>
      </c>
      <c r="CF6" s="21">
        <f t="shared" si="9"/>
        <v>631.85</v>
      </c>
      <c r="CG6" s="21">
        <f t="shared" si="9"/>
        <v>273.52</v>
      </c>
      <c r="CH6" s="21">
        <f t="shared" si="9"/>
        <v>274.99</v>
      </c>
      <c r="CI6" s="21">
        <f t="shared" si="9"/>
        <v>282.08999999999997</v>
      </c>
      <c r="CJ6" s="21">
        <f t="shared" si="9"/>
        <v>303.27999999999997</v>
      </c>
      <c r="CK6" s="21">
        <f t="shared" si="9"/>
        <v>301.86</v>
      </c>
      <c r="CL6" s="20" t="str">
        <f>IF(CL7="","",IF(CL7="-","【-】","【"&amp;SUBSTITUTE(TEXT(CL7,"#,##0.00"),"-","△")&amp;"】"))</f>
        <v>【271.15】</v>
      </c>
      <c r="CM6" s="21">
        <f>IF(CM7="",NA(),CM7)</f>
        <v>56.52</v>
      </c>
      <c r="CN6" s="21">
        <f t="shared" ref="CN6:CV6" si="10">IF(CN7="",NA(),CN7)</f>
        <v>57.61</v>
      </c>
      <c r="CO6" s="21">
        <f t="shared" si="10"/>
        <v>57.61</v>
      </c>
      <c r="CP6" s="21">
        <f t="shared" si="10"/>
        <v>54.35</v>
      </c>
      <c r="CQ6" s="21">
        <f t="shared" si="10"/>
        <v>54.35</v>
      </c>
      <c r="CR6" s="21">
        <f t="shared" si="10"/>
        <v>50.14</v>
      </c>
      <c r="CS6" s="21">
        <f t="shared" si="10"/>
        <v>54.83</v>
      </c>
      <c r="CT6" s="21">
        <f t="shared" si="10"/>
        <v>66.53</v>
      </c>
      <c r="CU6" s="21">
        <f t="shared" si="10"/>
        <v>52.35</v>
      </c>
      <c r="CV6" s="21">
        <f t="shared" si="10"/>
        <v>46.25</v>
      </c>
      <c r="CW6" s="20" t="str">
        <f>IF(CW7="","",IF(CW7="-","【-】","【"&amp;SUBSTITUTE(TEXT(CW7,"#,##0.00"),"-","△")&amp;"】"))</f>
        <v>【49.87】</v>
      </c>
      <c r="CX6" s="21">
        <f>IF(CX7="",NA(),CX7)</f>
        <v>94.44</v>
      </c>
      <c r="CY6" s="21">
        <f t="shared" ref="CY6:DG6" si="11">IF(CY7="",NA(),CY7)</f>
        <v>94.39</v>
      </c>
      <c r="CZ6" s="21">
        <f t="shared" si="11"/>
        <v>95.08</v>
      </c>
      <c r="DA6" s="21">
        <f t="shared" si="11"/>
        <v>95.08</v>
      </c>
      <c r="DB6" s="21">
        <f t="shared" si="11"/>
        <v>94.71</v>
      </c>
      <c r="DC6" s="21">
        <f t="shared" si="11"/>
        <v>84.98</v>
      </c>
      <c r="DD6" s="21">
        <f t="shared" si="11"/>
        <v>84.7</v>
      </c>
      <c r="DE6" s="21">
        <f t="shared" si="11"/>
        <v>84.67</v>
      </c>
      <c r="DF6" s="21">
        <f t="shared" si="11"/>
        <v>84.39</v>
      </c>
      <c r="DG6" s="21">
        <f t="shared" si="11"/>
        <v>83.96</v>
      </c>
      <c r="DH6" s="20" t="str">
        <f>IF(DH7="","",IF(DH7="-","【-】","【"&amp;SUBSTITUTE(TEXT(DH7,"#,##0.00"),"-","△")&amp;"】"))</f>
        <v>【87.54】</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0.02</v>
      </c>
      <c r="EK6" s="21">
        <f t="shared" si="14"/>
        <v>0.25</v>
      </c>
      <c r="EL6" s="21">
        <f t="shared" si="14"/>
        <v>0.05</v>
      </c>
      <c r="EM6" s="21">
        <f t="shared" si="14"/>
        <v>0.03</v>
      </c>
      <c r="EN6" s="21">
        <f t="shared" si="14"/>
        <v>0.03</v>
      </c>
      <c r="EO6" s="20" t="str">
        <f>IF(EO7="","",IF(EO7="-","【-】","【"&amp;SUBSTITUTE(TEXT(EO7,"#,##0.00"),"-","△")&amp;"】"))</f>
        <v>【0.02】</v>
      </c>
    </row>
    <row r="7" spans="1:145" s="22" customFormat="1" x14ac:dyDescent="0.2">
      <c r="A7" s="14"/>
      <c r="B7" s="23">
        <v>2023</v>
      </c>
      <c r="C7" s="23">
        <v>435317</v>
      </c>
      <c r="D7" s="23">
        <v>47</v>
      </c>
      <c r="E7" s="23">
        <v>17</v>
      </c>
      <c r="F7" s="23">
        <v>5</v>
      </c>
      <c r="G7" s="23">
        <v>0</v>
      </c>
      <c r="H7" s="23" t="s">
        <v>98</v>
      </c>
      <c r="I7" s="23" t="s">
        <v>99</v>
      </c>
      <c r="J7" s="23" t="s">
        <v>100</v>
      </c>
      <c r="K7" s="23" t="s">
        <v>101</v>
      </c>
      <c r="L7" s="23" t="s">
        <v>102</v>
      </c>
      <c r="M7" s="23" t="s">
        <v>103</v>
      </c>
      <c r="N7" s="24" t="s">
        <v>104</v>
      </c>
      <c r="O7" s="24" t="s">
        <v>105</v>
      </c>
      <c r="P7" s="24">
        <v>2.68</v>
      </c>
      <c r="Q7" s="24">
        <v>100</v>
      </c>
      <c r="R7" s="24">
        <v>3790</v>
      </c>
      <c r="S7" s="24">
        <v>6409</v>
      </c>
      <c r="T7" s="24">
        <v>638.22</v>
      </c>
      <c r="U7" s="24">
        <v>10.039999999999999</v>
      </c>
      <c r="V7" s="24">
        <v>170</v>
      </c>
      <c r="W7" s="24">
        <v>0.21</v>
      </c>
      <c r="X7" s="24">
        <v>809.52</v>
      </c>
      <c r="Y7" s="24">
        <v>101.67</v>
      </c>
      <c r="Z7" s="24">
        <v>99.08</v>
      </c>
      <c r="AA7" s="24">
        <v>96.44</v>
      </c>
      <c r="AB7" s="24">
        <v>80.84</v>
      </c>
      <c r="AC7" s="24">
        <v>76.95</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207.01</v>
      </c>
      <c r="BG7" s="24">
        <v>0</v>
      </c>
      <c r="BH7" s="24">
        <v>0</v>
      </c>
      <c r="BI7" s="24">
        <v>0</v>
      </c>
      <c r="BJ7" s="24">
        <v>0</v>
      </c>
      <c r="BK7" s="24">
        <v>826.83</v>
      </c>
      <c r="BL7" s="24">
        <v>867.83</v>
      </c>
      <c r="BM7" s="24">
        <v>791.76</v>
      </c>
      <c r="BN7" s="24">
        <v>900.82</v>
      </c>
      <c r="BO7" s="24">
        <v>839.21</v>
      </c>
      <c r="BP7" s="24">
        <v>785.1</v>
      </c>
      <c r="BQ7" s="24">
        <v>70.17</v>
      </c>
      <c r="BR7" s="24">
        <v>81.83</v>
      </c>
      <c r="BS7" s="24">
        <v>68.540000000000006</v>
      </c>
      <c r="BT7" s="24">
        <v>60.57</v>
      </c>
      <c r="BU7" s="24">
        <v>28.89</v>
      </c>
      <c r="BV7" s="24">
        <v>57.31</v>
      </c>
      <c r="BW7" s="24">
        <v>57.08</v>
      </c>
      <c r="BX7" s="24">
        <v>56.26</v>
      </c>
      <c r="BY7" s="24">
        <v>52.94</v>
      </c>
      <c r="BZ7" s="24">
        <v>52.05</v>
      </c>
      <c r="CA7" s="24">
        <v>56.93</v>
      </c>
      <c r="CB7" s="24">
        <v>277.01</v>
      </c>
      <c r="CC7" s="24">
        <v>241.06</v>
      </c>
      <c r="CD7" s="24">
        <v>286.45999999999998</v>
      </c>
      <c r="CE7" s="24">
        <v>289.25</v>
      </c>
      <c r="CF7" s="24">
        <v>631.85</v>
      </c>
      <c r="CG7" s="24">
        <v>273.52</v>
      </c>
      <c r="CH7" s="24">
        <v>274.99</v>
      </c>
      <c r="CI7" s="24">
        <v>282.08999999999997</v>
      </c>
      <c r="CJ7" s="24">
        <v>303.27999999999997</v>
      </c>
      <c r="CK7" s="24">
        <v>301.86</v>
      </c>
      <c r="CL7" s="24">
        <v>271.14999999999998</v>
      </c>
      <c r="CM7" s="24">
        <v>56.52</v>
      </c>
      <c r="CN7" s="24">
        <v>57.61</v>
      </c>
      <c r="CO7" s="24">
        <v>57.61</v>
      </c>
      <c r="CP7" s="24">
        <v>54.35</v>
      </c>
      <c r="CQ7" s="24">
        <v>54.35</v>
      </c>
      <c r="CR7" s="24">
        <v>50.14</v>
      </c>
      <c r="CS7" s="24">
        <v>54.83</v>
      </c>
      <c r="CT7" s="24">
        <v>66.53</v>
      </c>
      <c r="CU7" s="24">
        <v>52.35</v>
      </c>
      <c r="CV7" s="24">
        <v>46.25</v>
      </c>
      <c r="CW7" s="24">
        <v>49.87</v>
      </c>
      <c r="CX7" s="24">
        <v>94.44</v>
      </c>
      <c r="CY7" s="24">
        <v>94.39</v>
      </c>
      <c r="CZ7" s="24">
        <v>95.08</v>
      </c>
      <c r="DA7" s="24">
        <v>95.08</v>
      </c>
      <c r="DB7" s="24">
        <v>94.71</v>
      </c>
      <c r="DC7" s="24">
        <v>84.98</v>
      </c>
      <c r="DD7" s="24">
        <v>84.7</v>
      </c>
      <c r="DE7" s="24">
        <v>84.67</v>
      </c>
      <c r="DF7" s="24">
        <v>84.39</v>
      </c>
      <c r="DG7" s="24">
        <v>83.96</v>
      </c>
      <c r="DH7" s="24">
        <v>87.54</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0.02</v>
      </c>
      <c r="EK7" s="24">
        <v>0.25</v>
      </c>
      <c r="EL7" s="24">
        <v>0.05</v>
      </c>
      <c r="EM7" s="24">
        <v>0.03</v>
      </c>
      <c r="EN7" s="24">
        <v>0.03</v>
      </c>
      <c r="EO7" s="24">
        <v>0.02</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48</v>
      </c>
      <c r="B10" s="27">
        <f>DATEVALUE($B7-B11&amp;"/1/"&amp;B12)</f>
        <v>36892</v>
      </c>
      <c r="C10" s="27">
        <f t="shared" ref="C10:F10" si="15">DATEVALUE($B7-C11&amp;"/1/"&amp;C12)</f>
        <v>37257</v>
      </c>
      <c r="D10" s="27">
        <f t="shared" si="15"/>
        <v>37623</v>
      </c>
      <c r="E10" s="27">
        <f t="shared" si="15"/>
        <v>37989</v>
      </c>
      <c r="F10" s="27">
        <f t="shared" si="15"/>
        <v>38356</v>
      </c>
    </row>
    <row r="11" spans="1:145" x14ac:dyDescent="0.2">
      <c r="B11">
        <v>22</v>
      </c>
      <c r="C11">
        <v>21</v>
      </c>
      <c r="D11">
        <v>20</v>
      </c>
      <c r="E11">
        <v>19</v>
      </c>
      <c r="F11">
        <v>18</v>
      </c>
      <c r="G11" t="s">
        <v>111</v>
      </c>
    </row>
    <row r="12" spans="1:145" x14ac:dyDescent="0.2">
      <c r="B12">
        <v>1</v>
      </c>
      <c r="C12">
        <v>1</v>
      </c>
      <c r="D12">
        <v>2</v>
      </c>
      <c r="E12">
        <v>3</v>
      </c>
      <c r="F12">
        <v>4</v>
      </c>
      <c r="G12" t="s">
        <v>112</v>
      </c>
    </row>
    <row r="13" spans="1:145" x14ac:dyDescent="0.2">
      <c r="B13" t="s">
        <v>113</v>
      </c>
      <c r="C13" t="s">
        <v>114</v>
      </c>
      <c r="D13" t="s">
        <v>115</v>
      </c>
      <c r="E13" t="s">
        <v>114</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2025-02-17T04:42:47Z</cp:lastPrinted>
  <dcterms:created xsi:type="dcterms:W3CDTF">2024-12-19T01:45:31Z</dcterms:created>
  <dcterms:modified xsi:type="dcterms:W3CDTF">2025-02-18T06:27:01Z</dcterms:modified>
  <cp:category/>
</cp:coreProperties>
</file>