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41 五木村\下水道\"/>
    </mc:Choice>
  </mc:AlternateContent>
  <workbookProtection workbookAlgorithmName="SHA-512" workbookHashValue="U8ZMLj/bK1Q1HUOh+284BceA+tPSMb0vLnKwn3H1GeP25WRJtbFWwXUiHoiWuJ7isuk8zCoufbHMWH+LlFTy5g==" workbookSaltValue="skm+iLvppYQUKIbx1yx5Mg==" workbookSpinCount="100000" lockStructure="1"/>
  <bookViews>
    <workbookView xWindow="0" yWindow="0" windowWidth="28800" windowHeight="124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<sst xmlns="http://schemas.openxmlformats.org/spreadsheetml/2006/main" count="236" uniqueCount="120">
  <si>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</si>
  <si>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</si>
  <si>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</si>
  <si>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</si>
  <si>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</si>
  <si>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</si>
  <si>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</si>
  <si>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</si>
  <si>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</si>
  <si>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</si>
  <si>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</si>
  <si>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</si>
  <si>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</si>
  <si>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</si>
  <si>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</si>
  <si>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</si>
  <si>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</si>
  <si>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</si>
  <si>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</si>
  <si>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</si>
  <si>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</si>
  <si>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</si>
  <si>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</si>
  <si>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</si>
  <si>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</si>
  <si>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</si>
  <si>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</si>
  <si>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</si>
  <si>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</si>
  <si>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</si>
  <si>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</si>
  <si>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</si>
  <si>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</si>
  <si>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</si>
  <si>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</si>
  <si>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</si>
  <si>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</si>
  <si>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</si>
  <si>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</si>
  <si>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</si>
  <si>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</si>
  <si>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</si>
  <si>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</si>
  <si>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</si>
  <si>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</si>
  <si>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</si>
  <si>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</si>
  <si>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</si>
  <si>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</si>
  <si>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</si>
  <si>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</si>
  <si>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</si>
  <si>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</si>
  <si>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</si>
  <si>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</si>
  <si>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</si>
  <si>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</si>
  <si>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</si>
  <si>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</si>
  <si>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</si>
  <si>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</si>
  <si>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</si>
  <si>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</si>
  <si>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</si>
  <si>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</si>
  <si>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</si>
  <si>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</si>
  <si>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</si>
  <si>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</si>
  <si>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</si>
  <si>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</si>
  <si>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</si>
  <si>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</si>
  <si>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</si>
  <si>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</si>
  <si>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</si>
  <si>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</si>
  <si>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</si>
  <si>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</si>
  <si>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</si>
  <si>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</si>
  <si>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</si>
  <si>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</si>
  <si>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</si>
  <si>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</si>
  <si>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</si>
  <si>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</si>
  <si>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</si>
  <si>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</si>
  <si>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</si>
  <si>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</si>
  <si>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</si>
  <si>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</si>
  <si>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</si>
  <si>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</si>
  <si>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</si>
  <si>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</si>
  <si>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</si>
  <si>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</si>
  <si>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</si>
  <si>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</si>
  <si>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</si>
  <si>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</si>
  <si>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</si>
  <si>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</si>
  <si>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</si>
  <si>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</si>
  <si>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</si>
  <si>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</si>
  <si>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</si>
  <si>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</si>
  <si>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</si>
  <si>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</si>
  <si>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</si>
  <si>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</si>
  <si>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</si>
  <si>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</si>
  <si>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施設・機器の老朽化により、修繕費や更新についてその都度予算の対応が必要になっている。
　その他、適正使用に関する認識不足も見られるため、正しい使用についての定期的な注意喚起や再定着を図っていく。また、突然の災害等でも故障が発生するおそれもあり、設備の防災・減災対策も講じていく必要がある。</t>
  </si>
  <si>
    <t>平成28年度に経営戦略策定、機能診断業務実施、平成31年度に最適整備構想策定を行った。それらに基づき、また実態に沿った投資により、経営の平準化を図りながら、今後の運営・検討を行っていく必要がある。また、令和6年度より公営企業法適用化がスタートしていることから、より一層の経営実態の把握、コストバランス・ストックマネジメントの健全化等を図るとともに、高資本費対策として地方交付税措置を用い今後の経営基盤強化等に取り組んでいく。</t>
    <rPh sb="191" eb="192">
      <t>モチ</t>
    </rPh>
    <phoneticPr fontId="4"/>
  </si>
  <si>
    <t>　収益的収支比率は、前年度から若干改善しているものの、引き続き安定した黒字経営を検討していかなければならない状況にある。しかし、高齢化世帯が多く、自然減も増加している状況で今後も世帯所得や利用者戸数の増加は見込まれない。
　このような状況下では料金を値上げすることは厳しい状況であり、今後とも住民生活に影響を与えない範囲で運営経費の削減を継続していく必要がある。
　企業債残高対事業規模比率については、令和6年度からの公営企業会計適用に向けた企業債の借入により増加している。
　汚水処理原価については、3年連続で減少傾向にあったが、老朽化した機器の修繕費を見込むと、今後は増加に転じると予想される。
 施設利用率について、令和元年分・令和2年度について、晴天時一日平均処理水量について、未記入となっている。算定したところ、令和元年度34.93、令和2年度35.62であり数値上あまり大きな差はなく推移している。</t>
    <rPh sb="10" eb="13">
      <t>ゼンネンド</t>
    </rPh>
    <rPh sb="15" eb="17">
      <t>ジャッカン</t>
    </rPh>
    <rPh sb="17" eb="19">
      <t>カイゼン</t>
    </rPh>
    <rPh sb="27" eb="28">
      <t>ヒ</t>
    </rPh>
    <rPh sb="29" eb="30">
      <t>ツヅ</t>
    </rPh>
    <rPh sb="54" eb="56">
      <t>ジョウキョウ</t>
    </rPh>
    <rPh sb="73" eb="76">
      <t>シゼンゲン</t>
    </rPh>
    <rPh sb="77" eb="79">
      <t>ゾウカ</t>
    </rPh>
    <rPh sb="83" eb="85">
      <t>ジョウキョウ</t>
    </rPh>
    <rPh sb="183" eb="186">
      <t>キギョウサイ</t>
    </rPh>
    <rPh sb="186" eb="188">
      <t>ザンダカ</t>
    </rPh>
    <rPh sb="188" eb="189">
      <t>タイ</t>
    </rPh>
    <rPh sb="189" eb="193">
      <t>ジギョウキボ</t>
    </rPh>
    <rPh sb="193" eb="195">
      <t>ヒリツ</t>
    </rPh>
    <rPh sb="201" eb="203">
      <t>レイワ</t>
    </rPh>
    <rPh sb="204" eb="206">
      <t>ネンド</t>
    </rPh>
    <rPh sb="209" eb="215">
      <t>コウエイキギョウカイケイ</t>
    </rPh>
    <rPh sb="215" eb="217">
      <t>テキヨウ</t>
    </rPh>
    <rPh sb="218" eb="219">
      <t>ム</t>
    </rPh>
    <rPh sb="221" eb="224">
      <t>キギョウサイ</t>
    </rPh>
    <rPh sb="225" eb="227">
      <t>カリイレ</t>
    </rPh>
    <rPh sb="230" eb="232">
      <t>ゾウカ</t>
    </rPh>
    <rPh sb="252" eb="253">
      <t>ネン</t>
    </rPh>
    <rPh sb="253" eb="255">
      <t>レンゾク</t>
    </rPh>
    <rPh sb="256" eb="260">
      <t>ゲンショウケイコウ</t>
    </rPh>
    <rPh sb="289" eb="290">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</si>
</sst>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72-4907-A20B-D2DFA939C4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FA72-4907-A20B-D2DFA939C4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formatCode="#,##0.00;&quot;△&quot;#,##0.00;&quot;-&quot;">
                  <c:v>33.729999999999997</c:v>
                </c:pt>
                <c:pt idx="3" formatCode="#,##0.00;&quot;△&quot;#,##0.00;&quot;-&quot;">
                  <c:v>33.729999999999997</c:v>
                </c:pt>
                <c:pt idx="4" formatCode="#,##0.00;&quot;△&quot;#,##0.00;&quot;-&quot;">
                  <c:v>33.729999999999997</c:v>
                </c:pt>
              </c:numCache>
            </c:numRef>
          </c:val>
          <c:extLst>
            <c:ext xmlns:c16="http://schemas.microsoft.com/office/drawing/2014/chart" uri="{C3380CC4-5D6E-409C-BE32-E72D297353CC}">
              <c16:uniqueId val="{00000000-4504-4B7E-9A3B-CAD77CD66F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4504-4B7E-9A3B-CAD77CD66F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88.57</c:v>
                </c:pt>
                <c:pt idx="1">
                  <c:v>85.85</c:v>
                </c:pt>
                <c:pt idx="2">
                  <c:v>94.29</c:v>
                </c:pt>
                <c:pt idx="3">
                  <c:v>73.95</c:v>
                </c:pt>
                <c:pt idx="4">
                  <c:v>73.95</c:v>
                </c:pt>
              </c:numCache>
            </c:numRef>
          </c:val>
          <c:extLst>
            <c:ext xmlns:c16="http://schemas.microsoft.com/office/drawing/2014/chart" uri="{C3380CC4-5D6E-409C-BE32-E72D297353CC}">
              <c16:uniqueId val="{00000000-84E9-445F-9E05-D007FFB546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4E9-445F-9E05-D007FFB546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81.53</c:v>
                </c:pt>
                <c:pt idx="1">
                  <c:v>71.150000000000006</c:v>
                </c:pt>
                <c:pt idx="2">
                  <c:v>70.86</c:v>
                </c:pt>
                <c:pt idx="3">
                  <c:v>57.27</c:v>
                </c:pt>
                <c:pt idx="4">
                  <c:v>67.489999999999995</c:v>
                </c:pt>
              </c:numCache>
            </c:numRef>
          </c:val>
          <c:extLst>
            <c:ext xmlns:c16="http://schemas.microsoft.com/office/drawing/2014/chart" uri="{C3380CC4-5D6E-409C-BE32-E72D297353CC}">
              <c16:uniqueId val="{00000000-E2B9-4AC7-89A5-7EB16BE467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9-4AC7-89A5-7EB16BE467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2-470A-83E2-1152B3FC8A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2-470A-83E2-1152B3FC8A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0C-4A88-9FE5-C9CA2190C3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0C-4A88-9FE5-C9CA2190C3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3D-4BD5-AA53-3B69068842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3D-4BD5-AA53-3B69068842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18-47B1-8829-77A402DFC3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18-47B1-8829-77A402DFC3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1439.64</c:v>
                </c:pt>
                <c:pt idx="1">
                  <c:v>1376.28</c:v>
                </c:pt>
                <c:pt idx="2">
                  <c:v>1237.42</c:v>
                </c:pt>
                <c:pt idx="3">
                  <c:v>1319.73</c:v>
                </c:pt>
                <c:pt idx="4">
                  <c:v>2024.43</c:v>
                </c:pt>
              </c:numCache>
            </c:numRef>
          </c:val>
          <c:extLst>
            <c:ext xmlns:c16="http://schemas.microsoft.com/office/drawing/2014/chart" uri="{C3380CC4-5D6E-409C-BE32-E72D297353CC}">
              <c16:uniqueId val="{00000000-6D50-4C60-A64B-E8B694BA54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6D50-4C60-A64B-E8B694BA54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31.64</c:v>
                </c:pt>
                <c:pt idx="1">
                  <c:v>28.42</c:v>
                </c:pt>
                <c:pt idx="2">
                  <c:v>34.93</c:v>
                </c:pt>
                <c:pt idx="3">
                  <c:v>38.909999999999997</c:v>
                </c:pt>
                <c:pt idx="4">
                  <c:v>40.22</c:v>
                </c:pt>
              </c:numCache>
            </c:numRef>
          </c:val>
          <c:extLst>
            <c:ext xmlns:c16="http://schemas.microsoft.com/office/drawing/2014/chart" uri="{C3380CC4-5D6E-409C-BE32-E72D297353CC}">
              <c16:uniqueId val="{00000000-D7AC-4A31-AC05-6E3000683E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D7AC-4A31-AC05-6E3000683E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893.1</c:v>
                </c:pt>
                <c:pt idx="1">
                  <c:v>945.86</c:v>
                </c:pt>
                <c:pt idx="2">
                  <c:v>805.36</c:v>
                </c:pt>
                <c:pt idx="3">
                  <c:v>755.71</c:v>
                </c:pt>
                <c:pt idx="4">
                  <c:v>718.01</c:v>
                </c:pt>
              </c:numCache>
            </c:numRef>
          </c:val>
          <c:extLst>
            <c:ext xmlns:c16="http://schemas.microsoft.com/office/drawing/2014/chart" uri="{C3380CC4-5D6E-409C-BE32-E72D297353CC}">
              <c16:uniqueId val="{00000000-A680-4F5A-91D9-AF64A6E568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680-4F5A-91D9-AF64A6E568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5" zoomScaleNormal="100" workbookViewId="0">
      <selection activeCell="CH33" sqref="CH3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熊本県　五木村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5">
        <f>データ!S6</f>
        <v>942</v>
      </c>
      <c r="AM8" s="45"/>
      <c r="AN8" s="45"/>
      <c r="AO8" s="45"/>
      <c r="AP8" s="45"/>
      <c r="AQ8" s="45"/>
      <c r="AR8" s="45"/>
      <c r="AS8" s="45"/>
      <c r="AT8" s="44">
        <f>データ!T6</f>
        <v>159.56</v>
      </c>
      <c r="AU8" s="44"/>
      <c r="AV8" s="44"/>
      <c r="AW8" s="44"/>
      <c r="AX8" s="44"/>
      <c r="AY8" s="44"/>
      <c r="AZ8" s="44"/>
      <c r="BA8" s="44"/>
      <c r="BB8" s="44">
        <f>データ!U6</f>
        <v>5.9</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12.73</v>
      </c>
      <c r="Q10" s="44"/>
      <c r="R10" s="44"/>
      <c r="S10" s="44"/>
      <c r="T10" s="44"/>
      <c r="U10" s="44"/>
      <c r="V10" s="44"/>
      <c r="W10" s="44">
        <f>データ!Q6</f>
        <v>100</v>
      </c>
      <c r="X10" s="44"/>
      <c r="Y10" s="44"/>
      <c r="Z10" s="44"/>
      <c r="AA10" s="44"/>
      <c r="AB10" s="44"/>
      <c r="AC10" s="44"/>
      <c r="AD10" s="45">
        <f>データ!R6</f>
        <v>5000</v>
      </c>
      <c r="AE10" s="45"/>
      <c r="AF10" s="45"/>
      <c r="AG10" s="45"/>
      <c r="AH10" s="45"/>
      <c r="AI10" s="45"/>
      <c r="AJ10" s="45"/>
      <c r="AK10" s="2"/>
      <c r="AL10" s="45">
        <f>データ!V6</f>
        <v>119</v>
      </c>
      <c r="AM10" s="45"/>
      <c r="AN10" s="45"/>
      <c r="AO10" s="45"/>
      <c r="AP10" s="45"/>
      <c r="AQ10" s="45"/>
      <c r="AR10" s="45"/>
      <c r="AS10" s="45"/>
      <c r="AT10" s="44">
        <f>データ!W6</f>
        <v>0.08</v>
      </c>
      <c r="AU10" s="44"/>
      <c r="AV10" s="44"/>
      <c r="AW10" s="44"/>
      <c r="AX10" s="44"/>
      <c r="AY10" s="44"/>
      <c r="AZ10" s="44"/>
      <c r="BA10" s="44"/>
      <c r="BB10" s="44">
        <f>データ!X6</f>
        <v>1487.5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119</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rxfHYQ4GtGpCwuH0Hb0ac0dt9RuhcqnYtcKFMzZQDgxxQp1/EU7MelE0djO7IEujgXXHlht5kMZrb6IaapTpfw==" saltValue="sZLiIJgIprwBtIOZSuDM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435112</v>
      </c>
      <c r="D6" s="19">
        <f t="shared" si="3"/>
        <v>47</v>
      </c>
      <c r="E6" s="19">
        <f t="shared" si="3"/>
        <v>17</v>
      </c>
      <c r="F6" s="19">
        <f t="shared" si="3"/>
        <v>5</v>
      </c>
      <c r="G6" s="19">
        <f t="shared" si="3"/>
        <v>0</v>
      </c>
      <c r="H6" s="19" t="str">
        <f t="shared" si="3"/>
        <v>熊本県　五木村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12.73</v>
      </c>
      <c r="Q6" s="20">
        <f t="shared" si="3"/>
        <v>100</v>
      </c>
      <c r="R6" s="20">
        <f t="shared" si="3"/>
        <v>5000</v>
      </c>
      <c r="S6" s="20">
        <f t="shared" si="3"/>
        <v>942</v>
      </c>
      <c r="T6" s="20">
        <f t="shared" si="3"/>
        <v>159.56</v>
      </c>
      <c r="U6" s="20">
        <f t="shared" si="3"/>
        <v>5.9</v>
      </c>
      <c r="V6" s="20">
        <f t="shared" si="3"/>
        <v>119</v>
      </c>
      <c r="W6" s="20">
        <f t="shared" si="3"/>
        <v>0.08</v>
      </c>
      <c r="X6" s="20">
        <f t="shared" si="3"/>
        <v>1487.5</v>
      </c>
      <c r="Y6" s="21">
        <f>IF(Y7="",NA(),Y7)</f>
        <v>81.53</v>
      </c>
      <c r="Z6" s="21">
        <f t="shared" ref="Z6:AH6" si="4">IF(Z7="",NA(),Z7)</f>
        <v>71.150000000000006</v>
      </c>
      <c r="AA6" s="21">
        <f t="shared" si="4"/>
        <v>70.86</v>
      </c>
      <c r="AB6" s="21">
        <f t="shared" si="4"/>
        <v>57.27</v>
      </c>
      <c r="AC6" s="21">
        <f t="shared" si="4"/>
        <v>67.489999999999995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1439.64</v>
      </c>
      <c r="BG6" s="21">
        <f t="shared" ref="BG6:BO6" si="7">IF(BG7="",NA(),BG7)</f>
        <v>1376.28</v>
      </c>
      <c r="BH6" s="21">
        <f t="shared" si="7"/>
        <v>1237.42</v>
      </c>
      <c r="BI6" s="21">
        <f t="shared" si="7"/>
        <v>1319.73</v>
      </c>
      <c r="BJ6" s="21">
        <f t="shared" si="7"/>
        <v>2024.43</v>
      </c>
      <c r="BK6" s="21">
        <f t="shared" si="7"/>
        <v>826.83</v>
      </c>
      <c r="BL6" s="21">
        <f t="shared" si="7"/>
        <v>867.83</v>
      </c>
      <c r="BM6" s="21">
        <f t="shared" si="7"/>
        <v>791.76</v>
      </c>
      <c r="BN6" s="21">
        <f t="shared" si="7"/>
        <v>900.82</v>
      </c>
      <c r="BO6" s="21">
        <f t="shared" si="7"/>
        <v>839.21</v>
      </c>
      <c r="BP6" s="20" t="str">
        <f>IF(BP7="","",IF(BP7="-","【-】","【"&amp;SUBSTITUTE(TEXT(BP7,"#,##0.00"),"-","△")&amp;"】"))</f>
        <v>【785.10】</v>
      </c>
      <c r="BQ6" s="21">
        <f>IF(BQ7="",NA(),BQ7)</f>
        <v>31.64</v>
      </c>
      <c r="BR6" s="21">
        <f t="shared" ref="BR6:BZ6" si="8">IF(BR7="",NA(),BR7)</f>
        <v>28.42</v>
      </c>
      <c r="BS6" s="21">
        <f t="shared" si="8"/>
        <v>34.93</v>
      </c>
      <c r="BT6" s="21">
        <f t="shared" si="8"/>
        <v>38.909999999999997</v>
      </c>
      <c r="BU6" s="21">
        <f t="shared" si="8"/>
        <v>40.22</v>
      </c>
      <c r="BV6" s="21">
        <f t="shared" si="8"/>
        <v>57.31</v>
      </c>
      <c r="BW6" s="21">
        <f t="shared" si="8"/>
        <v>57.08</v>
      </c>
      <c r="BX6" s="21">
        <f t="shared" si="8"/>
        <v>56.26</v>
      </c>
      <c r="BY6" s="21">
        <f t="shared" si="8"/>
        <v>52.94</v>
      </c>
      <c r="BZ6" s="21">
        <f t="shared" si="8"/>
        <v>52.05</v>
      </c>
      <c r="CA6" s="20" t="str">
        <f>IF(CA7="","",IF(CA7="-","【-】","【"&amp;SUBSTITUTE(TEXT(CA7,"#,##0.00"),"-","△")&amp;"】"))</f>
        <v>【56.93】</v>
      </c>
      <c r="CB6" s="21">
        <f>IF(CB7="",NA(),CB7)</f>
        <v>893.1</v>
      </c>
      <c r="CC6" s="21">
        <f t="shared" ref="CC6:CK6" si="9">IF(CC7="",NA(),CC7)</f>
        <v>945.86</v>
      </c>
      <c r="CD6" s="21">
        <f t="shared" si="9"/>
        <v>805.36</v>
      </c>
      <c r="CE6" s="21">
        <f t="shared" si="9"/>
        <v>755.71</v>
      </c>
      <c r="CF6" s="21">
        <f t="shared" si="9"/>
        <v>718.01</v>
      </c>
      <c r="CG6" s="21">
        <f t="shared" si="9"/>
        <v>273.52</v>
      </c>
      <c r="CH6" s="21">
        <f t="shared" si="9"/>
        <v>274.99</v>
      </c>
      <c r="CI6" s="21">
        <f t="shared" si="9"/>
        <v>282.08999999999997</v>
      </c>
      <c r="CJ6" s="21">
        <f t="shared" si="9"/>
        <v>303.27999999999997</v>
      </c>
      <c r="CK6" s="21">
        <f t="shared" si="9"/>
        <v>301.86</v>
      </c>
      <c r="CL6" s="20" t="str">
        <f>IF(CL7="","",IF(CL7="-","【-】","【"&amp;SUBSTITUTE(TEXT(CL7,"#,##0.00"),"-","△")&amp;"】"))</f>
        <v>【271.15】</v>
      </c>
      <c r="CM6" s="20">
        <f>IF(CM7="",NA(),CM7)</f>
        <v>0</v>
      </c>
      <c r="CN6" s="20">
        <f t="shared" ref="CN6:CV6" si="10">IF(CN7="",NA(),CN7)</f>
        <v>0</v>
      </c>
      <c r="CO6" s="21">
        <f t="shared" si="10"/>
        <v>33.729999999999997</v>
      </c>
      <c r="CP6" s="21">
        <f t="shared" si="10"/>
        <v>33.729999999999997</v>
      </c>
      <c r="CQ6" s="21">
        <f t="shared" si="10"/>
        <v>33.729999999999997</v>
      </c>
      <c r="CR6" s="21">
        <f t="shared" si="10"/>
        <v>50.14</v>
      </c>
      <c r="CS6" s="21">
        <f t="shared" si="10"/>
        <v>54.83</v>
      </c>
      <c r="CT6" s="21">
        <f t="shared" si="10"/>
        <v>66.53</v>
      </c>
      <c r="CU6" s="21">
        <f t="shared" si="10"/>
        <v>52.35</v>
      </c>
      <c r="CV6" s="21">
        <f t="shared" si="10"/>
        <v>46.25</v>
      </c>
      <c r="CW6" s="20" t="str">
        <f>IF(CW7="","",IF(CW7="-","【-】","【"&amp;SUBSTITUTE(TEXT(CW7,"#,##0.00"),"-","△")&amp;"】"))</f>
        <v>【49.87】</v>
      </c>
      <c r="CX6" s="21">
        <f>IF(CX7="",NA(),CX7)</f>
        <v>88.57</v>
      </c>
      <c r="CY6" s="21">
        <f t="shared" ref="CY6:DG6" si="11">IF(CY7="",NA(),CY7)</f>
        <v>85.85</v>
      </c>
      <c r="CZ6" s="21">
        <f t="shared" si="11"/>
        <v>94.29</v>
      </c>
      <c r="DA6" s="21">
        <f t="shared" si="11"/>
        <v>73.95</v>
      </c>
      <c r="DB6" s="21">
        <f t="shared" si="11"/>
        <v>73.95</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435112</v>
      </c>
      <c r="D7" s="23">
        <v>47</v>
      </c>
      <c r="E7" s="23">
        <v>17</v>
      </c>
      <c r="F7" s="23">
        <v>5</v>
      </c>
      <c r="G7" s="23">
        <v>0</v>
      </c>
      <c r="H7" s="23" t="s">
        <v>98</v>
      </c>
      <c r="I7" s="23" t="s">
        <v>99</v>
      </c>
      <c r="J7" s="23" t="s">
        <v>100</v>
      </c>
      <c r="K7" s="23" t="s">
        <v>101</v>
      </c>
      <c r="L7" s="23" t="s">
        <v>102</v>
      </c>
      <c r="M7" s="23" t="s">
        <v>103</v>
      </c>
      <c r="N7" s="24" t="s">
        <v>104</v>
      </c>
      <c r="O7" s="24" t="s">
        <v>105</v>
      </c>
      <c r="P7" s="24">
        <v>12.73</v>
      </c>
      <c r="Q7" s="24">
        <v>100</v>
      </c>
      <c r="R7" s="24">
        <v>5000</v>
      </c>
      <c r="S7" s="24">
        <v>942</v>
      </c>
      <c r="T7" s="24">
        <v>159.56</v>
      </c>
      <c r="U7" s="24">
        <v>5.9</v>
      </c>
      <c r="V7" s="24">
        <v>119</v>
      </c>
      <c r="W7" s="24">
        <v>0.08</v>
      </c>
      <c r="X7" s="24">
        <v>1487.5</v>
      </c>
      <c r="Y7" s="24">
        <v>81.53</v>
      </c>
      <c r="Z7" s="24">
        <v>71.150000000000006</v>
      </c>
      <c r="AA7" s="24">
        <v>70.86</v>
      </c>
      <c r="AB7" s="24">
        <v>57.27</v>
      </c>
      <c r="AC7" s="24">
        <v>67.489999999999995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1439.64</v>
      </c>
      <c r="BG7" s="24">
        <v>1376.28</v>
      </c>
      <c r="BH7" s="24">
        <v>1237.42</v>
      </c>
      <c r="BI7" s="24">
        <v>1319.73</v>
      </c>
      <c r="BJ7" s="24">
        <v>2024.43</v>
      </c>
      <c r="BK7" s="24">
        <v>826.83</v>
      </c>
      <c r="BL7" s="24">
        <v>867.83</v>
      </c>
      <c r="BM7" s="24">
        <v>791.76</v>
      </c>
      <c r="BN7" s="24">
        <v>900.82</v>
      </c>
      <c r="BO7" s="24">
        <v>839.21</v>
      </c>
      <c r="BP7" s="24">
        <v>785.1</v>
      </c>
      <c r="BQ7" s="24">
        <v>31.64</v>
      </c>
      <c r="BR7" s="24">
        <v>28.42</v>
      </c>
      <c r="BS7" s="24">
        <v>34.93</v>
      </c>
      <c r="BT7" s="24">
        <v>38.909999999999997</v>
      </c>
      <c r="BU7" s="24">
        <v>40.22</v>
      </c>
      <c r="BV7" s="24">
        <v>57.31</v>
      </c>
      <c r="BW7" s="24">
        <v>57.08</v>
      </c>
      <c r="BX7" s="24">
        <v>56.26</v>
      </c>
      <c r="BY7" s="24">
        <v>52.94</v>
      </c>
      <c r="BZ7" s="24">
        <v>52.05</v>
      </c>
      <c r="CA7" s="24">
        <v>56.93</v>
      </c>
      <c r="CB7" s="24">
        <v>893.1</v>
      </c>
      <c r="CC7" s="24">
        <v>945.86</v>
      </c>
      <c r="CD7" s="24">
        <v>805.36</v>
      </c>
      <c r="CE7" s="24">
        <v>755.71</v>
      </c>
      <c r="CF7" s="24">
        <v>718.01</v>
      </c>
      <c r="CG7" s="24">
        <v>273.52</v>
      </c>
      <c r="CH7" s="24">
        <v>274.99</v>
      </c>
      <c r="CI7" s="24">
        <v>282.08999999999997</v>
      </c>
      <c r="CJ7" s="24">
        <v>303.27999999999997</v>
      </c>
      <c r="CK7" s="24">
        <v>301.86</v>
      </c>
      <c r="CL7" s="24">
        <v>271.14999999999998</v>
      </c>
      <c r="CM7" s="24">
        <v>0</v>
      </c>
      <c r="CN7" s="24">
        <v>0</v>
      </c>
      <c r="CO7" s="24">
        <v>33.729999999999997</v>
      </c>
      <c r="CP7" s="24">
        <v>33.729999999999997</v>
      </c>
      <c r="CQ7" s="24">
        <v>33.729999999999997</v>
      </c>
      <c r="CR7" s="24">
        <v>50.14</v>
      </c>
      <c r="CS7" s="24">
        <v>54.83</v>
      </c>
      <c r="CT7" s="24">
        <v>66.53</v>
      </c>
      <c r="CU7" s="24">
        <v>52.35</v>
      </c>
      <c r="CV7" s="24">
        <v>46.25</v>
      </c>
      <c r="CW7" s="24">
        <v>49.87</v>
      </c>
      <c r="CX7" s="24">
        <v>88.57</v>
      </c>
      <c r="CY7" s="24">
        <v>85.85</v>
      </c>
      <c r="CZ7" s="24">
        <v>94.29</v>
      </c>
      <c r="DA7" s="24">
        <v>73.95</v>
      </c>
      <c r="DB7" s="24">
        <v>73.95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2024-12-19T01:45:29Z</dcterms:created>
  <dcterms:modified xsi:type="dcterms:W3CDTF">2025-02-18T01:07:28Z</dcterms:modified>
  <cp:category/>
</cp:coreProperties>
</file>