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3\sections\下水道総務\gesomu(従前の古い分)\001 経営係\経営（通知・調査・回答関係）\R6\5070122_【県市町村課：25（水）〆】公営企業に係る経営比較分析表（令和５年度決算）の分析等について（依頼）\02_HP掲載用\"/>
    </mc:Choice>
  </mc:AlternateContent>
  <xr:revisionPtr revIDLastSave="0" documentId="13_ncr:1_{A90B0DE6-A694-48B2-8848-273041A1D1B2}" xr6:coauthVersionLast="47" xr6:coauthVersionMax="47" xr10:uidLastSave="{00000000-0000-0000-0000-000000000000}"/>
  <workbookProtection workbookAlgorithmName="SHA-512" workbookHashValue="eNsSaKWjgmuTOuGMUnf0u2kq4wty2YSHqVzO9I0zikqcYGL4xJd3b7mx741dCm2SXCYi33YxPNH3dWTM16g6Xg==" workbookSaltValue="G+vXl3m1EOY54YkYe8ljFg=="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BB10" i="4"/>
  <c r="AT10" i="4"/>
  <c r="P10"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<sst xmlns="http://schemas.openxmlformats.org/spreadsheetml/2006/main" count="236" uniqueCount="120">
  <si>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</si>
  <si>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</si>
  <si>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</si>
  <si>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</si>
  <si>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</si>
  <si>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</si>
  <si>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</si>
  <si>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</si>
  <si>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</si>
  <si>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</si>
  <si>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</si>
  <si>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</si>
  <si>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</si>
  <si>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</si>
  <si>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</si>
  <si>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</si>
  <si>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</si>
  <si>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</si>
  <si>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</si>
  <si>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</si>
  <si>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</si>
  <si>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</si>
  <si>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</si>
  <si>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</si>
  <si>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</si>
  <si>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</si>
  <si>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</si>
  <si>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</si>
  <si>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</si>
  <si>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</si>
  <si>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</si>
  <si>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</si>
  <si>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</si>
  <si>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</si>
  <si>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</si>
  <si>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</si>
  <si>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</si>
  <si>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</si>
  <si>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</si>
  <si>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</si>
  <si>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</si>
  <si>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</si>
  <si>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</si>
  <si>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</si>
  <si>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</si>
  <si>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</si>
  <si>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</si>
  <si>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</si>
  <si>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</si>
  <si>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</si>
  <si>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</si>
  <si>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</si>
  <si>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</si>
  <si>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</si>
  <si>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</si>
  <si>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</si>
  <si>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</si>
  <si>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</si>
  <si>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</si>
  <si>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</si>
  <si>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</si>
  <si>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</si>
  <si>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</si>
  <si>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</si>
  <si>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</si>
  <si>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</si>
  <si>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</si>
  <si>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</si>
  <si>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</si>
  <si>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</si>
  <si>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</si>
  <si>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</si>
  <si>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</si>
  <si>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</si>
  <si>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</si>
  <si>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</si>
  <si>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</si>
  <si>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</si>
  <si>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</si>
  <si>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</si>
  <si>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</si>
  <si>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</si>
  <si>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</si>
  <si>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</si>
  <si>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</si>
  <si>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</si>
  <si>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</si>
  <si>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</si>
  <si>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</si>
  <si>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</si>
  <si>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</si>
  <si>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</si>
  <si>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</si>
  <si>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</si>
  <si>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</si>
  <si>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</si>
  <si>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</si>
  <si>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</si>
  <si>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</si>
  <si>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</si>
  <si>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</si>
  <si>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</si>
  <si>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</si>
  <si>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</si>
  <si>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</si>
  <si>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</si>
  <si>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</si>
  <si>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</si>
  <si>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</si>
  <si>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</si>
  <si>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</si>
  <si>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</si>
  <si>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</si>
  <si>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</si>
  <si>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</si>
  <si>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</si>
  <si>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</si>
  <si>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①収益的収支比率・⑤経費回収率
　経費回収率に関しては、平均を上回っているものの、事業の運営に必要な費用を収益で賄えていない状況にあることから、今後も歳出の削減と収入の確保に努め、経営改善を図っていきます。
④企業債残高対事業規模比率
　平均値を下回っており、今後も計画的に企業債の減額に努めます。
⑥汚水処理原価
　平均値より低いものの、高い水準にあります。資本費（※過去の整備に要した企業債の償還額）が過大であることが高い数値の要因です。
⑦施設利用率
　平均値より高いものの、今後、人口減少に伴い処理場の処理能力にも余裕が出てくると予想されます。
⑧水洗化率
　近年は平均値を下回っており、あまり伸びていないのが現状です。要因として、接続済人口が減少しているためです。今後も各種媒体を用いて未接続世帯へ接続をお願いしていきます。</t>
    <rPh sb="105" eb="108">
      <t>キギョウサイ</t>
    </rPh>
    <rPh sb="108" eb="110">
      <t>ザンダカ</t>
    </rPh>
    <rPh sb="110" eb="111">
      <t>タイ</t>
    </rPh>
    <rPh sb="111" eb="113">
      <t>ジギョウ</t>
    </rPh>
    <rPh sb="113" eb="115">
      <t>キボ</t>
    </rPh>
    <rPh sb="115" eb="117">
      <t>ヒリツ</t>
    </rPh>
    <rPh sb="123" eb="125">
      <t>シタマワ</t>
    </rPh>
    <rPh sb="287" eb="290">
      <t>ヘイキンチ</t>
    </rPh>
    <rPh sb="291" eb="293">
      <t>シタマワ</t>
    </rPh>
    <rPh sb="314" eb="316">
      <t>ヨウイン</t>
    </rPh>
    <rPh sb="320" eb="322">
      <t>セツゾク</t>
    </rPh>
    <rPh sb="322" eb="323">
      <t>スミ</t>
    </rPh>
    <rPh sb="323" eb="325">
      <t>ジンコウ</t>
    </rPh>
    <rPh sb="326" eb="328">
      <t>ゲンショウ</t>
    </rPh>
    <phoneticPr fontId="4"/>
  </si>
  <si>
    <t>　管渠につきましては、まだ耐用年数を経過していないため、改築・更新には着手しておりません。
　平成29年度実施の機能診断調査結果に基づき令和元年度に策定した最適整備構想をうけて、通常の維持管理に加え、今後は長寿命化のための改修等を計画的に行っていくことにより、市民生活の安全・安心の確保はもちろんのこと、経済的な効率性も追求し、農業集落排水処理施設事業の継続と安定的な運営を行っていきます。</t>
    <phoneticPr fontId="4"/>
  </si>
  <si>
    <t>　全体的に類似団体と同じか、比較的良い数値となっています。
　しかし、事業地域が山間部の農村地域であり、今後は人口減少に伴い収入減となることが予想されます。
 また、将来にわたる持続的な事業経営を見据え、令和3年度から令和12年度を計画期間とした経営戦略を策定しました。さらに経営健全化のため、令和5年5月請求分より6.8％の料金改定を行いました。なお、令和6年度に企業会計へ移行し、経営戦略の改定を行います。
　今後とも更なる歳出削減に努めるとともに、企業債残高及びその償還額が過大にならないよう計画的な改築・更新を行い、安定的な事業運営を目指して努力していきます。</t>
    <rPh sb="102" eb="104">
      <t>レイワ</t>
    </rPh>
    <rPh sb="181" eb="182">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</si>
</sst>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0-4E74-B81B-C6CA155F76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610-4E74-B81B-C6CA155F76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67.739999999999995</c:v>
                </c:pt>
                <c:pt idx="1">
                  <c:v>65.38</c:v>
                </c:pt>
                <c:pt idx="2">
                  <c:v>62.82</c:v>
                </c:pt>
                <c:pt idx="3">
                  <c:v>63.03</c:v>
                </c:pt>
                <c:pt idx="4">
                  <c:v>62.93</c:v>
                </c:pt>
              </c:numCache>
            </c:numRef>
          </c:val>
          <c:extLst>
            <c:ext xmlns:c16="http://schemas.microsoft.com/office/drawing/2014/chart" uri="{C3380CC4-5D6E-409C-BE32-E72D297353CC}">
              <c16:uniqueId val="{00000000-2C3F-41F0-8423-C28EF19538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C3F-41F0-8423-C28EF19538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83.22</c:v>
                </c:pt>
                <c:pt idx="1">
                  <c:v>82.34</c:v>
                </c:pt>
                <c:pt idx="2">
                  <c:v>82.87</c:v>
                </c:pt>
                <c:pt idx="3">
                  <c:v>83.98</c:v>
                </c:pt>
                <c:pt idx="4">
                  <c:v>83.35</c:v>
                </c:pt>
              </c:numCache>
            </c:numRef>
          </c:val>
          <c:extLst>
            <c:ext xmlns:c16="http://schemas.microsoft.com/office/drawing/2014/chart" uri="{C3380CC4-5D6E-409C-BE32-E72D297353CC}">
              <c16:uniqueId val="{00000000-6B6C-4AB8-AA36-206A486772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6B6C-4AB8-AA36-206A486772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81.430000000000007</c:v>
                </c:pt>
                <c:pt idx="1">
                  <c:v>85.69</c:v>
                </c:pt>
                <c:pt idx="2">
                  <c:v>84.88</c:v>
                </c:pt>
                <c:pt idx="3">
                  <c:v>90.31</c:v>
                </c:pt>
                <c:pt idx="4">
                  <c:v>96.08</c:v>
                </c:pt>
              </c:numCache>
            </c:numRef>
          </c:val>
          <c:extLst>
            <c:ext xmlns:c16="http://schemas.microsoft.com/office/drawing/2014/chart" uri="{C3380CC4-5D6E-409C-BE32-E72D297353CC}">
              <c16:uniqueId val="{00000000-E2B5-46AB-B5EE-DEEBDE441E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5-46AB-B5EE-DEEBDE441E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5-4D3A-992E-44DC3E44AF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5-4D3A-992E-44DC3E44AF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4-4158-AF6B-68E9B7594C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4-4158-AF6B-68E9B7594C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96-4DB1-BB20-C5CB0C419F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6-4DB1-BB20-C5CB0C419F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5-4FD2-9E82-1B1D988C0FD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5-4FD2-9E82-1B1D988C0FD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190.91</c:v>
                </c:pt>
                <c:pt idx="1">
                  <c:v>188.11</c:v>
                </c:pt>
                <c:pt idx="2">
                  <c:v>285.06</c:v>
                </c:pt>
                <c:pt idx="3">
                  <c:v>248.17</c:v>
                </c:pt>
                <c:pt idx="4">
                  <c:v>217.24</c:v>
                </c:pt>
              </c:numCache>
            </c:numRef>
          </c:val>
          <c:extLst>
            <c:ext xmlns:c16="http://schemas.microsoft.com/office/drawing/2014/chart" uri="{C3380CC4-5D6E-409C-BE32-E72D297353CC}">
              <c16:uniqueId val="{00000000-8396-473C-AAAE-575A62030F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396-473C-AAAE-575A62030F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67.08</c:v>
                </c:pt>
                <c:pt idx="1">
                  <c:v>71.75</c:v>
                </c:pt>
                <c:pt idx="2">
                  <c:v>73.27</c:v>
                </c:pt>
                <c:pt idx="3">
                  <c:v>74.27</c:v>
                </c:pt>
                <c:pt idx="4">
                  <c:v>72.41</c:v>
                </c:pt>
              </c:numCache>
            </c:numRef>
          </c:val>
          <c:extLst>
            <c:ext xmlns:c16="http://schemas.microsoft.com/office/drawing/2014/chart" uri="{C3380CC4-5D6E-409C-BE32-E72D297353CC}">
              <c16:uniqueId val="{00000000-0B7E-4A1A-A3A2-8C52312997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B7E-4A1A-A3A2-8C52312997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234.94</c:v>
                </c:pt>
                <c:pt idx="1">
                  <c:v>225.62</c:v>
                </c:pt>
                <c:pt idx="2">
                  <c:v>227.18</c:v>
                </c:pt>
                <c:pt idx="3">
                  <c:v>224.39</c:v>
                </c:pt>
                <c:pt idx="4">
                  <c:v>218.87</c:v>
                </c:pt>
              </c:numCache>
            </c:numRef>
          </c:val>
          <c:extLst>
            <c:ext xmlns:c16="http://schemas.microsoft.com/office/drawing/2014/chart" uri="{C3380CC4-5D6E-409C-BE32-E72D297353CC}">
              <c16:uniqueId val="{00000000-6820-457D-B9A2-195B971FDD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820-457D-B9A2-195B971FDD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熊本県　八代市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121657</v>
      </c>
      <c r="AM8" s="54"/>
      <c r="AN8" s="54"/>
      <c r="AO8" s="54"/>
      <c r="AP8" s="54"/>
      <c r="AQ8" s="54"/>
      <c r="AR8" s="54"/>
      <c r="AS8" s="54"/>
      <c r="AT8" s="53">
        <f>データ!T6</f>
        <v>681.29</v>
      </c>
      <c r="AU8" s="53"/>
      <c r="AV8" s="53"/>
      <c r="AW8" s="53"/>
      <c r="AX8" s="53"/>
      <c r="AY8" s="53"/>
      <c r="AZ8" s="53"/>
      <c r="BA8" s="53"/>
      <c r="BB8" s="53">
        <f>データ!U6</f>
        <v>178.57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1.36</v>
      </c>
      <c r="Q10" s="53"/>
      <c r="R10" s="53"/>
      <c r="S10" s="53"/>
      <c r="T10" s="53"/>
      <c r="U10" s="53"/>
      <c r="V10" s="53"/>
      <c r="W10" s="53">
        <f>データ!Q6</f>
        <v>100</v>
      </c>
      <c r="X10" s="53"/>
      <c r="Y10" s="53"/>
      <c r="Z10" s="53"/>
      <c r="AA10" s="53"/>
      <c r="AB10" s="53"/>
      <c r="AC10" s="53"/>
      <c r="AD10" s="54">
        <f>データ!R6</f>
        <v>5210</v>
      </c>
      <c r="AE10" s="54"/>
      <c r="AF10" s="54"/>
      <c r="AG10" s="54"/>
      <c r="AH10" s="54"/>
      <c r="AI10" s="54"/>
      <c r="AJ10" s="54"/>
      <c r="AK10" s="2"/>
      <c r="AL10" s="54">
        <f>データ!V6</f>
        <v>1658</v>
      </c>
      <c r="AM10" s="54"/>
      <c r="AN10" s="54"/>
      <c r="AO10" s="54"/>
      <c r="AP10" s="54"/>
      <c r="AQ10" s="54"/>
      <c r="AR10" s="54"/>
      <c r="AS10" s="54"/>
      <c r="AT10" s="53">
        <f>データ!W6</f>
        <v>6.6</v>
      </c>
      <c r="AU10" s="53"/>
      <c r="AV10" s="53"/>
      <c r="AW10" s="53"/>
      <c r="AX10" s="53"/>
      <c r="AY10" s="53"/>
      <c r="AZ10" s="53"/>
      <c r="BA10" s="53"/>
      <c r="BB10" s="53">
        <f>データ!X6</f>
        <v>251.21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MrIQ/DrX92qmV3shRI763Iw2pjNlZBHpnqlpjLPx+YWZNkuEK6xBeNsY9Eki4I8iWTcO3tywrOMRKr0LiwkPDg==" saltValue="CHUChQj3NYHOc1ZKxoAW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432024</v>
      </c>
      <c r="D6" s="19">
        <f t="shared" si="3"/>
        <v>47</v>
      </c>
      <c r="E6" s="19">
        <f t="shared" si="3"/>
        <v>17</v>
      </c>
      <c r="F6" s="19">
        <f t="shared" si="3"/>
        <v>5</v>
      </c>
      <c r="G6" s="19">
        <f t="shared" si="3"/>
        <v>0</v>
      </c>
      <c r="H6" s="19" t="str">
        <f t="shared" si="3"/>
        <v>熊本県　八代市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1.36</v>
      </c>
      <c r="Q6" s="20">
        <f t="shared" si="3"/>
        <v>100</v>
      </c>
      <c r="R6" s="20">
        <f t="shared" si="3"/>
        <v>5210</v>
      </c>
      <c r="S6" s="20">
        <f t="shared" si="3"/>
        <v>121657</v>
      </c>
      <c r="T6" s="20">
        <f t="shared" si="3"/>
        <v>681.29</v>
      </c>
      <c r="U6" s="20">
        <f t="shared" si="3"/>
        <v>178.57</v>
      </c>
      <c r="V6" s="20">
        <f t="shared" si="3"/>
        <v>1658</v>
      </c>
      <c r="W6" s="20">
        <f t="shared" si="3"/>
        <v>6.6</v>
      </c>
      <c r="X6" s="20">
        <f t="shared" si="3"/>
        <v>251.21</v>
      </c>
      <c r="Y6" s="21">
        <f>IF(Y7="",NA(),Y7)</f>
        <v>81.430000000000007</v>
      </c>
      <c r="Z6" s="21">
        <f t="shared" ref="Z6:AH6" si="4">IF(Z7="",NA(),Z7)</f>
        <v>85.69</v>
      </c>
      <c r="AA6" s="21">
        <f t="shared" si="4"/>
        <v>84.88</v>
      </c>
      <c r="AB6" s="21">
        <f t="shared" si="4"/>
        <v>90.31</v>
      </c>
      <c r="AC6" s="21">
        <f t="shared" si="4"/>
        <v>96.08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190.91</v>
      </c>
      <c r="BG6" s="21">
        <f t="shared" ref="BG6:BO6" si="7">IF(BG7="",NA(),BG7)</f>
        <v>188.11</v>
      </c>
      <c r="BH6" s="21">
        <f t="shared" si="7"/>
        <v>285.06</v>
      </c>
      <c r="BI6" s="21">
        <f t="shared" si="7"/>
        <v>248.17</v>
      </c>
      <c r="BJ6" s="21">
        <f t="shared" si="7"/>
        <v>217.24</v>
      </c>
      <c r="BK6" s="21">
        <f t="shared" si="7"/>
        <v>826.83</v>
      </c>
      <c r="BL6" s="21">
        <f t="shared" si="7"/>
        <v>867.83</v>
      </c>
      <c r="BM6" s="21">
        <f t="shared" si="7"/>
        <v>791.76</v>
      </c>
      <c r="BN6" s="21">
        <f t="shared" si="7"/>
        <v>900.82</v>
      </c>
      <c r="BO6" s="21">
        <f t="shared" si="7"/>
        <v>839.21</v>
      </c>
      <c r="BP6" s="20" t="str">
        <f>IF(BP7="","",IF(BP7="-","【-】","【"&amp;SUBSTITUTE(TEXT(BP7,"#,##0.00"),"-","△")&amp;"】"))</f>
        <v>【785.10】</v>
      </c>
      <c r="BQ6" s="21">
        <f>IF(BQ7="",NA(),BQ7)</f>
        <v>67.08</v>
      </c>
      <c r="BR6" s="21">
        <f t="shared" ref="BR6:BZ6" si="8">IF(BR7="",NA(),BR7)</f>
        <v>71.75</v>
      </c>
      <c r="BS6" s="21">
        <f t="shared" si="8"/>
        <v>73.27</v>
      </c>
      <c r="BT6" s="21">
        <f t="shared" si="8"/>
        <v>74.27</v>
      </c>
      <c r="BU6" s="21">
        <f t="shared" si="8"/>
        <v>72.41</v>
      </c>
      <c r="BV6" s="21">
        <f t="shared" si="8"/>
        <v>57.31</v>
      </c>
      <c r="BW6" s="21">
        <f t="shared" si="8"/>
        <v>57.08</v>
      </c>
      <c r="BX6" s="21">
        <f t="shared" si="8"/>
        <v>56.26</v>
      </c>
      <c r="BY6" s="21">
        <f t="shared" si="8"/>
        <v>52.94</v>
      </c>
      <c r="BZ6" s="21">
        <f t="shared" si="8"/>
        <v>52.05</v>
      </c>
      <c r="CA6" s="20" t="str">
        <f>IF(CA7="","",IF(CA7="-","【-】","【"&amp;SUBSTITUTE(TEXT(CA7,"#,##0.00"),"-","△")&amp;"】"))</f>
        <v>【56.93】</v>
      </c>
      <c r="CB6" s="21">
        <f>IF(CB7="",NA(),CB7)</f>
        <v>234.94</v>
      </c>
      <c r="CC6" s="21">
        <f t="shared" ref="CC6:CK6" si="9">IF(CC7="",NA(),CC7)</f>
        <v>225.62</v>
      </c>
      <c r="CD6" s="21">
        <f t="shared" si="9"/>
        <v>227.18</v>
      </c>
      <c r="CE6" s="21">
        <f t="shared" si="9"/>
        <v>224.39</v>
      </c>
      <c r="CF6" s="21">
        <f t="shared" si="9"/>
        <v>218.87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67.739999999999995</v>
      </c>
      <c r="CN6" s="21">
        <f t="shared" ref="CN6:CV6" si="10">IF(CN7="",NA(),CN7)</f>
        <v>65.38</v>
      </c>
      <c r="CO6" s="21">
        <f t="shared" si="10"/>
        <v>62.82</v>
      </c>
      <c r="CP6" s="21">
        <f t="shared" si="10"/>
        <v>63.03</v>
      </c>
      <c r="CQ6" s="21">
        <f t="shared" si="10"/>
        <v>62.93</v>
      </c>
      <c r="CR6" s="21">
        <f t="shared" si="10"/>
        <v>50.14</v>
      </c>
      <c r="CS6" s="21">
        <f t="shared" si="10"/>
        <v>54.83</v>
      </c>
      <c r="CT6" s="21">
        <f t="shared" si="10"/>
        <v>66.53</v>
      </c>
      <c r="CU6" s="21">
        <f t="shared" si="10"/>
        <v>52.35</v>
      </c>
      <c r="CV6" s="21">
        <f t="shared" si="10"/>
        <v>46.25</v>
      </c>
      <c r="CW6" s="20" t="str">
        <f>IF(CW7="","",IF(CW7="-","【-】","【"&amp;SUBSTITUTE(TEXT(CW7,"#,##0.00"),"-","△")&amp;"】"))</f>
        <v>【49.87】</v>
      </c>
      <c r="CX6" s="21">
        <f>IF(CX7="",NA(),CX7)</f>
        <v>83.22</v>
      </c>
      <c r="CY6" s="21">
        <f t="shared" ref="CY6:DG6" si="11">IF(CY7="",NA(),CY7)</f>
        <v>82.34</v>
      </c>
      <c r="CZ6" s="21">
        <f t="shared" si="11"/>
        <v>82.87</v>
      </c>
      <c r="DA6" s="21">
        <f t="shared" si="11"/>
        <v>83.98</v>
      </c>
      <c r="DB6" s="21">
        <f t="shared" si="11"/>
        <v>83.35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432024</v>
      </c>
      <c r="D7" s="23">
        <v>47</v>
      </c>
      <c r="E7" s="23">
        <v>17</v>
      </c>
      <c r="F7" s="23">
        <v>5</v>
      </c>
      <c r="G7" s="23">
        <v>0</v>
      </c>
      <c r="H7" s="23" t="s">
        <v>98</v>
      </c>
      <c r="I7" s="23" t="s">
        <v>99</v>
      </c>
      <c r="J7" s="23" t="s">
        <v>100</v>
      </c>
      <c r="K7" s="23" t="s">
        <v>101</v>
      </c>
      <c r="L7" s="23" t="s">
        <v>102</v>
      </c>
      <c r="M7" s="23" t="s">
        <v>103</v>
      </c>
      <c r="N7" s="24" t="s">
        <v>104</v>
      </c>
      <c r="O7" s="24" t="s">
        <v>105</v>
      </c>
      <c r="P7" s="24">
        <v>1.36</v>
      </c>
      <c r="Q7" s="24">
        <v>100</v>
      </c>
      <c r="R7" s="24">
        <v>5210</v>
      </c>
      <c r="S7" s="24">
        <v>121657</v>
      </c>
      <c r="T7" s="24">
        <v>681.29</v>
      </c>
      <c r="U7" s="24">
        <v>178.57</v>
      </c>
      <c r="V7" s="24">
        <v>1658</v>
      </c>
      <c r="W7" s="24">
        <v>6.6</v>
      </c>
      <c r="X7" s="24">
        <v>251.21</v>
      </c>
      <c r="Y7" s="24">
        <v>81.430000000000007</v>
      </c>
      <c r="Z7" s="24">
        <v>85.69</v>
      </c>
      <c r="AA7" s="24">
        <v>84.88</v>
      </c>
      <c r="AB7" s="24">
        <v>90.31</v>
      </c>
      <c r="AC7" s="24">
        <v>96.08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190.91</v>
      </c>
      <c r="BG7" s="24">
        <v>188.11</v>
      </c>
      <c r="BH7" s="24">
        <v>285.06</v>
      </c>
      <c r="BI7" s="24">
        <v>248.17</v>
      </c>
      <c r="BJ7" s="24">
        <v>217.24</v>
      </c>
      <c r="BK7" s="24">
        <v>826.83</v>
      </c>
      <c r="BL7" s="24">
        <v>867.83</v>
      </c>
      <c r="BM7" s="24">
        <v>791.76</v>
      </c>
      <c r="BN7" s="24">
        <v>900.82</v>
      </c>
      <c r="BO7" s="24">
        <v>839.21</v>
      </c>
      <c r="BP7" s="24">
        <v>785.1</v>
      </c>
      <c r="BQ7" s="24">
        <v>67.08</v>
      </c>
      <c r="BR7" s="24">
        <v>71.75</v>
      </c>
      <c r="BS7" s="24">
        <v>73.27</v>
      </c>
      <c r="BT7" s="24">
        <v>74.27</v>
      </c>
      <c r="BU7" s="24">
        <v>72.41</v>
      </c>
      <c r="BV7" s="24">
        <v>57.31</v>
      </c>
      <c r="BW7" s="24">
        <v>57.08</v>
      </c>
      <c r="BX7" s="24">
        <v>56.26</v>
      </c>
      <c r="BY7" s="24">
        <v>52.94</v>
      </c>
      <c r="BZ7" s="24">
        <v>52.05</v>
      </c>
      <c r="CA7" s="24">
        <v>56.93</v>
      </c>
      <c r="CB7" s="24">
        <v>234.94</v>
      </c>
      <c r="CC7" s="24">
        <v>225.62</v>
      </c>
      <c r="CD7" s="24">
        <v>227.18</v>
      </c>
      <c r="CE7" s="24">
        <v>224.39</v>
      </c>
      <c r="CF7" s="24">
        <v>218.87</v>
      </c>
      <c r="CG7" s="24">
        <v>273.52</v>
      </c>
      <c r="CH7" s="24">
        <v>274.99</v>
      </c>
      <c r="CI7" s="24">
        <v>282.08999999999997</v>
      </c>
      <c r="CJ7" s="24">
        <v>303.27999999999997</v>
      </c>
      <c r="CK7" s="24">
        <v>301.86</v>
      </c>
      <c r="CL7" s="24">
        <v>271.14999999999998</v>
      </c>
      <c r="CM7" s="24">
        <v>67.739999999999995</v>
      </c>
      <c r="CN7" s="24">
        <v>65.38</v>
      </c>
      <c r="CO7" s="24">
        <v>62.82</v>
      </c>
      <c r="CP7" s="24">
        <v>63.03</v>
      </c>
      <c r="CQ7" s="24">
        <v>62.93</v>
      </c>
      <c r="CR7" s="24">
        <v>50.14</v>
      </c>
      <c r="CS7" s="24">
        <v>54.83</v>
      </c>
      <c r="CT7" s="24">
        <v>66.53</v>
      </c>
      <c r="CU7" s="24">
        <v>52.35</v>
      </c>
      <c r="CV7" s="24">
        <v>46.25</v>
      </c>
      <c r="CW7" s="24">
        <v>49.87</v>
      </c>
      <c r="CX7" s="24">
        <v>83.22</v>
      </c>
      <c r="CY7" s="24">
        <v>82.34</v>
      </c>
      <c r="CZ7" s="24">
        <v>82.87</v>
      </c>
      <c r="DA7" s="24">
        <v>83.98</v>
      </c>
      <c r="DB7" s="24">
        <v>83.35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下﨑　もも</cp:lastModifiedBy>
  <cp:lastPrinted>2025-01-28T23:45:51Z</cp:lastPrinted>
  <dcterms:created xsi:type="dcterms:W3CDTF">2025-01-24T07:36:44Z</dcterms:created>
  <dcterms:modified xsi:type="dcterms:W3CDTF">2025-01-28T23:45:54Z</dcterms:modified>
  <cp:category/>
</cp:coreProperties>
</file>