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6 建設水道課\04下水道\05調査関係\R6\経営比較分析表\38 湯前町\下水道\"/>
    </mc:Choice>
  </mc:AlternateContent>
  <workbookProtection workbookAlgorithmName="SHA-512" workbookHashValue="ZR9aq8iXDUtFqHNrJuX5CsTBFSgsJ+kec2cXuQLOuavX0GVFOleEk3GaU9I8ri4rkdxdphPYP+nokWzCgvunHA==" workbookSaltValue="flp8JpQ8ciwEeNzLeJ8knQ=="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AL8" i="4"/>
  <c r="P8" i="4"/>
  <c r="I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<sst xmlns="http://schemas.openxmlformats.org/spreadsheetml/2006/main" count="241" uniqueCount="119">
  <si>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</si>
  <si>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</si>
  <si>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</si>
  <si>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</si>
  <si>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</si>
  <si>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</si>
  <si>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</si>
  <si>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</si>
  <si>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</si>
  <si>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</si>
  <si>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</si>
  <si>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</si>
  <si>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</si>
  <si>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</si>
  <si>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</si>
  <si>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</si>
  <si>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</si>
  <si>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</si>
  <si>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</si>
  <si>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</si>
  <si>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</si>
  <si>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</si>
  <si>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</si>
  <si>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</si>
  <si>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</si>
  <si>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</si>
  <si>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</si>
  <si>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</si>
  <si>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</si>
  <si>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</si>
  <si>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</si>
  <si>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</si>
  <si>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</si>
  <si>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</si>
  <si>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</si>
  <si>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</si>
  <si>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</si>
  <si>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</si>
  <si>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</si>
  <si>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</si>
  <si>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</si>
  <si>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</si>
  <si>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</si>
  <si>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</si>
  <si>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</si>
  <si>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</si>
  <si>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</si>
  <si>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</si>
  <si>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</si>
  <si>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</si>
  <si>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</si>
  <si>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</si>
  <si>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</si>
  <si>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</si>
  <si>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</si>
  <si>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</si>
  <si>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</si>
  <si>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</si>
  <si>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</si>
  <si>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</si>
  <si>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</si>
  <si>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</si>
  <si>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</si>
  <si>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</si>
  <si>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</si>
  <si>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</si>
  <si>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</si>
  <si>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</si>
  <si>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</si>
  <si>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</si>
  <si>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</si>
  <si>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</si>
  <si>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</si>
  <si>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</si>
  <si>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</si>
  <si>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</si>
  <si>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</si>
  <si>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</si>
  <si>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</si>
  <si>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</si>
  <si>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</si>
  <si>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</si>
  <si>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</si>
  <si>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</si>
  <si>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</si>
  <si>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</si>
  <si>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</si>
  <si>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</si>
  <si>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</si>
  <si>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</si>
  <si>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</si>
  <si>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</si>
  <si>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</si>
  <si>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</si>
  <si>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</si>
  <si>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</si>
  <si>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</si>
  <si>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</si>
  <si>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湯前町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</si>
  <si>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</si>
  <si>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</si>
  <si>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</si>
  <si>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</si>
  <si>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</si>
  <si>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</si>
  <si>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</si>
  <si>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</si>
  <si>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</si>
  <si>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</si>
  <si>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</si>
  <si>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</si>
  <si>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</si>
  <si>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</si>
  <si>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</si>
  <si>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</si>
  <si>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</si>
  <si>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近年では人口減少が顕著であり、下水道事業を進めていくうえで、汚水処理費の削減や使用料について精査を進めていかなければならない。本町においては、R6年度から公営企業会計へ移行している。中長期的な視点を持った経営を行っていくためには、料金改定を行い安定した収入を継続的に確保することが重要だと考える。
そのために経営戦略の見直しを行い、下水道接続促進のために接続助成事業を継続して行っていく。
また、老朽化対策として、ストックマネジメント計画に基づき、計画的な改築更新事業にも取り組んでいく。</t>
    <rPh sb="0" eb="2">
      <t>キンネン</t>
    </rPh>
    <rPh sb="4" eb="6">
      <t>ジンコウ</t>
    </rPh>
    <rPh sb="6" eb="8">
      <t>ゲンショウ</t>
    </rPh>
    <rPh sb="9" eb="11">
      <t>ケンチョ</t>
    </rPh>
    <rPh sb="15" eb="18">
      <t>ゲスイドウ</t>
    </rPh>
    <rPh sb="18" eb="20">
      <t>ジギョウ</t>
    </rPh>
    <rPh sb="21" eb="22">
      <t>スス</t>
    </rPh>
    <rPh sb="30" eb="32">
      <t>オスイ</t>
    </rPh>
    <rPh sb="32" eb="34">
      <t>ショリ</t>
    </rPh>
    <rPh sb="34" eb="35">
      <t>ヒ</t>
    </rPh>
    <rPh sb="36" eb="38">
      <t>サクゲン</t>
    </rPh>
    <rPh sb="39" eb="42">
      <t>シヨウリョウ</t>
    </rPh>
    <rPh sb="46" eb="48">
      <t>セイサ</t>
    </rPh>
    <rPh sb="49" eb="50">
      <t>スス</t>
    </rPh>
    <rPh sb="63" eb="65">
      <t>ホンチョウ</t>
    </rPh>
    <rPh sb="73" eb="75">
      <t>ネンド</t>
    </rPh>
    <rPh sb="77" eb="79">
      <t>コウエイ</t>
    </rPh>
    <rPh sb="79" eb="81">
      <t>キギョウ</t>
    </rPh>
    <rPh sb="81" eb="83">
      <t>カイケイ</t>
    </rPh>
    <rPh sb="84" eb="86">
      <t>イコウ</t>
    </rPh>
    <rPh sb="91" eb="95">
      <t>チュウチョウキテキ</t>
    </rPh>
    <rPh sb="96" eb="98">
      <t>シテン</t>
    </rPh>
    <rPh sb="99" eb="100">
      <t>モ</t>
    </rPh>
    <rPh sb="102" eb="104">
      <t>ケイエイ</t>
    </rPh>
    <rPh sb="105" eb="106">
      <t>オコナ</t>
    </rPh>
    <rPh sb="115" eb="117">
      <t>リョウキン</t>
    </rPh>
    <rPh sb="117" eb="119">
      <t>カイテイ</t>
    </rPh>
    <rPh sb="120" eb="121">
      <t>オコナ</t>
    </rPh>
    <rPh sb="122" eb="124">
      <t>アンテイ</t>
    </rPh>
    <rPh sb="126" eb="128">
      <t>シュウニュウ</t>
    </rPh>
    <rPh sb="129" eb="132">
      <t>ケイゾクテキ</t>
    </rPh>
    <rPh sb="133" eb="135">
      <t>カクホ</t>
    </rPh>
    <rPh sb="140" eb="142">
      <t>ジュウヨウ</t>
    </rPh>
    <rPh sb="144" eb="145">
      <t>カンガ</t>
    </rPh>
    <rPh sb="154" eb="156">
      <t>ケイエイ</t>
    </rPh>
    <rPh sb="156" eb="158">
      <t>センリャク</t>
    </rPh>
    <rPh sb="159" eb="161">
      <t>ミナオ</t>
    </rPh>
    <rPh sb="163" eb="164">
      <t>オコナ</t>
    </rPh>
    <rPh sb="166" eb="169">
      <t>ゲスイドウ</t>
    </rPh>
    <rPh sb="169" eb="171">
      <t>セツゾク</t>
    </rPh>
    <rPh sb="171" eb="173">
      <t>ソクシン</t>
    </rPh>
    <rPh sb="177" eb="179">
      <t>セツゾク</t>
    </rPh>
    <rPh sb="179" eb="181">
      <t>ジョセイ</t>
    </rPh>
    <rPh sb="181" eb="183">
      <t>ジギョウ</t>
    </rPh>
    <rPh sb="184" eb="186">
      <t>ケイゾク</t>
    </rPh>
    <rPh sb="188" eb="189">
      <t>オコナ</t>
    </rPh>
    <rPh sb="198" eb="201">
      <t>ロウキュウカ</t>
    </rPh>
    <rPh sb="201" eb="203">
      <t>タイサク</t>
    </rPh>
    <rPh sb="217" eb="219">
      <t>ケイカク</t>
    </rPh>
    <rPh sb="220" eb="221">
      <t>モト</t>
    </rPh>
    <rPh sb="224" eb="227">
      <t>ケイカクテキ</t>
    </rPh>
    <rPh sb="228" eb="230">
      <t>カイチク</t>
    </rPh>
    <rPh sb="230" eb="232">
      <t>コウシン</t>
    </rPh>
    <rPh sb="232" eb="234">
      <t>ジギョウ</t>
    </rPh>
    <rPh sb="236" eb="237">
      <t>ト</t>
    </rPh>
    <rPh sb="238" eb="239">
      <t>ク</t>
    </rPh>
    <phoneticPr fontId="4"/>
  </si>
  <si>
    <t>本町はH13年度から下水道供用開始したため、全体的にみると新しいものが多いが、マンホール蓋やマンホールポンプ等耐用年数が短いものについては、ストックマネジメント計画に基づき、計画的な改築更新を進めていきたい。</t>
    <rPh sb="6" eb="8">
      <t>ネンド</t>
    </rPh>
    <rPh sb="10" eb="13">
      <t>ゲスイドウ</t>
    </rPh>
    <rPh sb="13" eb="15">
      <t>キョウヨウ</t>
    </rPh>
    <rPh sb="15" eb="17">
      <t>カイシ</t>
    </rPh>
    <rPh sb="22" eb="25">
      <t>ゼンタイテキ</t>
    </rPh>
    <rPh sb="29" eb="30">
      <t>アタラ</t>
    </rPh>
    <rPh sb="35" eb="36">
      <t>オオ</t>
    </rPh>
    <rPh sb="44" eb="45">
      <t>フタ</t>
    </rPh>
    <rPh sb="54" eb="55">
      <t>トウ</t>
    </rPh>
    <rPh sb="55" eb="57">
      <t>タイヨウ</t>
    </rPh>
    <rPh sb="57" eb="59">
      <t>ネンスウ</t>
    </rPh>
    <rPh sb="60" eb="61">
      <t>ミジカ</t>
    </rPh>
    <rPh sb="80" eb="82">
      <t>ケイカク</t>
    </rPh>
    <rPh sb="83" eb="84">
      <t>モト</t>
    </rPh>
    <rPh sb="87" eb="90">
      <t>ケイカクテキ</t>
    </rPh>
    <rPh sb="91" eb="93">
      <t>カイチク</t>
    </rPh>
    <rPh sb="93" eb="95">
      <t>コウシン</t>
    </rPh>
    <rPh sb="96" eb="97">
      <t>スス</t>
    </rPh>
    <phoneticPr fontId="4"/>
  </si>
  <si>
    <t>①収益的収支比率について
昨年度と比較すると増加しており、今後も継続して徴収を行っていきたい。また、令和7年度に経営戦略を改定する予定であり、人口減少していく中で適正な料金を設定するために、検討を実施していく。
④公営企業会計移行に伴う起債が増加したことが要因であると考えられる。適正な料金徴収に努めたい。
⑤経費回収率100％を達成したため、今後も継続していきたい。
⑥令和5年度においては、下水道接続率が前年度と比較して上昇したことにより有収水量が上昇した。一方、汚水処理に係る費用が前年度と比較して減少したことにより、汚水処理原価が減少した。
⑧下水道整備事業が完了したことにより今後大幅な増加は見込めないが、下水道接続助成事業を今後も継続していくため、下水道接続促進に努めていきたい。</t>
    <rPh sb="1" eb="4">
      <t>シュウエキテキ</t>
    </rPh>
    <rPh sb="4" eb="6">
      <t>シュウシ</t>
    </rPh>
    <rPh sb="6" eb="8">
      <t>ヒリツ</t>
    </rPh>
    <rPh sb="13" eb="16">
      <t>サクネンド</t>
    </rPh>
    <rPh sb="17" eb="19">
      <t>ヒカク</t>
    </rPh>
    <rPh sb="22" eb="24">
      <t>ゾウカ</t>
    </rPh>
    <rPh sb="29" eb="31">
      <t>コンゴ</t>
    </rPh>
    <rPh sb="32" eb="34">
      <t>ケイゾク</t>
    </rPh>
    <rPh sb="36" eb="38">
      <t>チョウシュウ</t>
    </rPh>
    <rPh sb="39" eb="40">
      <t>オコナ</t>
    </rPh>
    <rPh sb="50" eb="52">
      <t>レイワ</t>
    </rPh>
    <rPh sb="53" eb="55">
      <t>ネンド</t>
    </rPh>
    <rPh sb="56" eb="58">
      <t>ケイエイ</t>
    </rPh>
    <rPh sb="58" eb="60">
      <t>センリャク</t>
    </rPh>
    <rPh sb="61" eb="63">
      <t>カイテイ</t>
    </rPh>
    <rPh sb="65" eb="67">
      <t>ヨテイ</t>
    </rPh>
    <rPh sb="71" eb="73">
      <t>ジンコウ</t>
    </rPh>
    <rPh sb="73" eb="75">
      <t>ゲンショウ</t>
    </rPh>
    <rPh sb="79" eb="80">
      <t>ナカ</t>
    </rPh>
    <rPh sb="81" eb="83">
      <t>テキセイ</t>
    </rPh>
    <rPh sb="84" eb="86">
      <t>リョウキン</t>
    </rPh>
    <rPh sb="87" eb="89">
      <t>セッテイ</t>
    </rPh>
    <rPh sb="95" eb="97">
      <t>ケントウ</t>
    </rPh>
    <rPh sb="98" eb="100">
      <t>ジッシ</t>
    </rPh>
    <rPh sb="107" eb="109">
      <t>コウエイ</t>
    </rPh>
    <rPh sb="109" eb="111">
      <t>キギョウ</t>
    </rPh>
    <rPh sb="111" eb="113">
      <t>カイケイ</t>
    </rPh>
    <rPh sb="113" eb="115">
      <t>イコウ</t>
    </rPh>
    <rPh sb="116" eb="117">
      <t>トモナ</t>
    </rPh>
    <rPh sb="118" eb="120">
      <t>キサイ</t>
    </rPh>
    <rPh sb="121" eb="123">
      <t>ゾウカ</t>
    </rPh>
    <rPh sb="128" eb="130">
      <t>ヨウイン</t>
    </rPh>
    <rPh sb="134" eb="135">
      <t>カンガ</t>
    </rPh>
    <rPh sb="140" eb="142">
      <t>テキセイ</t>
    </rPh>
    <rPh sb="143" eb="145">
      <t>リョウキン</t>
    </rPh>
    <rPh sb="145" eb="147">
      <t>チョウシュウ</t>
    </rPh>
    <rPh sb="148" eb="149">
      <t>ツト</t>
    </rPh>
    <rPh sb="155" eb="157">
      <t>ケイヒ</t>
    </rPh>
    <rPh sb="157" eb="159">
      <t>カイシュウ</t>
    </rPh>
    <rPh sb="159" eb="160">
      <t>リツ</t>
    </rPh>
    <rPh sb="165" eb="167">
      <t>タッセイ</t>
    </rPh>
    <rPh sb="172" eb="174">
      <t>コンゴ</t>
    </rPh>
    <rPh sb="175" eb="177">
      <t>ケイゾク</t>
    </rPh>
    <rPh sb="186" eb="188">
      <t>レイワ</t>
    </rPh>
    <rPh sb="189" eb="191">
      <t>ネンド</t>
    </rPh>
    <rPh sb="197" eb="200">
      <t>ゲスイドウ</t>
    </rPh>
    <rPh sb="200" eb="202">
      <t>セツゾク</t>
    </rPh>
    <rPh sb="202" eb="203">
      <t>リツ</t>
    </rPh>
    <rPh sb="204" eb="207">
      <t>ゼンネンド</t>
    </rPh>
    <rPh sb="208" eb="210">
      <t>ヒカク</t>
    </rPh>
    <rPh sb="212" eb="214">
      <t>ジョウショウ</t>
    </rPh>
    <rPh sb="226" eb="228">
      <t>ジョウショウ</t>
    </rPh>
    <rPh sb="231" eb="233">
      <t>イッポウ</t>
    </rPh>
    <rPh sb="234" eb="236">
      <t>オスイ</t>
    </rPh>
    <rPh sb="236" eb="238">
      <t>ショリ</t>
    </rPh>
    <rPh sb="239" eb="240">
      <t>カカ</t>
    </rPh>
    <rPh sb="241" eb="243">
      <t>ヒヨウ</t>
    </rPh>
    <rPh sb="244" eb="247">
      <t>ゼンネンド</t>
    </rPh>
    <rPh sb="248" eb="250">
      <t>ヒカク</t>
    </rPh>
    <rPh sb="252" eb="254">
      <t>ゲンショウ</t>
    </rPh>
    <rPh sb="262" eb="264">
      <t>オスイ</t>
    </rPh>
    <rPh sb="264" eb="266">
      <t>ショリ</t>
    </rPh>
    <rPh sb="266" eb="268">
      <t>ゲンカ</t>
    </rPh>
    <rPh sb="269" eb="271">
      <t>ゲンショウ</t>
    </rPh>
    <rPh sb="276" eb="279">
      <t>ゲスイドウ</t>
    </rPh>
    <rPh sb="279" eb="281">
      <t>セイビ</t>
    </rPh>
    <rPh sb="281" eb="283">
      <t>ジギョウ</t>
    </rPh>
    <rPh sb="284" eb="286">
      <t>カンリョウ</t>
    </rPh>
    <rPh sb="293" eb="295">
      <t>コンゴ</t>
    </rPh>
    <rPh sb="295" eb="297">
      <t>オオハバ</t>
    </rPh>
    <rPh sb="298" eb="300">
      <t>ゾウカ</t>
    </rPh>
    <rPh sb="301" eb="303">
      <t>ミコ</t>
    </rPh>
    <rPh sb="308" eb="311">
      <t>ゲスイドウ</t>
    </rPh>
    <rPh sb="311" eb="313">
      <t>セツゾク</t>
    </rPh>
    <rPh sb="313" eb="315">
      <t>ジョセイ</t>
    </rPh>
    <rPh sb="315" eb="317">
      <t>ジギョウ</t>
    </rPh>
    <rPh sb="318" eb="320">
      <t>コンゴ</t>
    </rPh>
    <rPh sb="321" eb="323">
      <t>ケイゾク</t>
    </rPh>
    <rPh sb="330" eb="333">
      <t>ゲスイドウ</t>
    </rPh>
    <rPh sb="333" eb="335">
      <t>セツゾク</t>
    </rPh>
    <rPh sb="335" eb="337">
      <t>ソクシン</t>
    </rPh>
    <rPh sb="338" eb="33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</si>
</sst>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72-4285-BD78-81181D10175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D272-4285-BD78-81181D10175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47-465C-8C43-E1A927E7012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6D47-465C-8C43-E1A927E7012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82.91</c:v>
                </c:pt>
                <c:pt idx="1">
                  <c:v>82.99</c:v>
                </c:pt>
                <c:pt idx="2">
                  <c:v>83.77</c:v>
                </c:pt>
                <c:pt idx="3">
                  <c:v>84.18</c:v>
                </c:pt>
                <c:pt idx="4">
                  <c:v>84.73</c:v>
                </c:pt>
              </c:numCache>
            </c:numRef>
          </c:val>
          <c:extLst>
            <c:ext xmlns:c16="http://schemas.microsoft.com/office/drawing/2014/chart" uri="{C3380CC4-5D6E-409C-BE32-E72D297353CC}">
              <c16:uniqueId val="{00000000-5625-48ED-9B2E-ADBE90E3174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5625-48ED-9B2E-ADBE90E3174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99.82</c:v>
                </c:pt>
                <c:pt idx="1">
                  <c:v>99.63</c:v>
                </c:pt>
                <c:pt idx="2">
                  <c:v>99.8</c:v>
                </c:pt>
                <c:pt idx="3">
                  <c:v>98.81</c:v>
                </c:pt>
                <c:pt idx="4">
                  <c:v>99.74</c:v>
                </c:pt>
              </c:numCache>
            </c:numRef>
          </c:val>
          <c:extLst>
            <c:ext xmlns:c16="http://schemas.microsoft.com/office/drawing/2014/chart" uri="{C3380CC4-5D6E-409C-BE32-E72D297353CC}">
              <c16:uniqueId val="{00000000-C114-418A-A7B8-96E13E4FD05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14-418A-A7B8-96E13E4FD05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D1-4E9F-BBB1-E746B63C20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D1-4E9F-BBB1-E746B63C20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7E-434F-8D4B-40D85D7CFDB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7E-434F-8D4B-40D85D7CFDB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7B-486B-A5D0-87F91E277B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7B-486B-A5D0-87F91E277B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95-4A03-9CCD-12755CF21E4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95-4A03-9CCD-12755CF21E4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231.13</c:v>
                </c:pt>
                <c:pt idx="1">
                  <c:v>304.10000000000002</c:v>
                </c:pt>
                <c:pt idx="2">
                  <c:v>171.74</c:v>
                </c:pt>
                <c:pt idx="3">
                  <c:v>63.31</c:v>
                </c:pt>
                <c:pt idx="4">
                  <c:v>363.26</c:v>
                </c:pt>
              </c:numCache>
            </c:numRef>
          </c:val>
          <c:extLst>
            <c:ext xmlns:c16="http://schemas.microsoft.com/office/drawing/2014/chart" uri="{C3380CC4-5D6E-409C-BE32-E72D297353CC}">
              <c16:uniqueId val="{00000000-D55B-4788-A3F4-97536071F8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D55B-4788-A3F4-97536071F8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99.97</c:v>
                </c:pt>
                <c:pt idx="1">
                  <c:v>100</c:v>
                </c:pt>
                <c:pt idx="2">
                  <c:v>100</c:v>
                </c:pt>
                <c:pt idx="3">
                  <c:v>96.69</c:v>
                </c:pt>
                <c:pt idx="4">
                  <c:v>100.55</c:v>
                </c:pt>
              </c:numCache>
            </c:numRef>
          </c:val>
          <c:extLst>
            <c:ext xmlns:c16="http://schemas.microsoft.com/office/drawing/2014/chart" uri="{C3380CC4-5D6E-409C-BE32-E72D297353CC}">
              <c16:uniqueId val="{00000000-297C-40BF-80D9-B04D568BA06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97C-40BF-80D9-B04D568BA06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186.06</c:v>
                </c:pt>
                <c:pt idx="1">
                  <c:v>184.73</c:v>
                </c:pt>
                <c:pt idx="2">
                  <c:v>179.29</c:v>
                </c:pt>
                <c:pt idx="3">
                  <c:v>183.08</c:v>
                </c:pt>
                <c:pt idx="4">
                  <c:v>168.43</c:v>
                </c:pt>
              </c:numCache>
            </c:numRef>
          </c:val>
          <c:extLst>
            <c:ext xmlns:c16="http://schemas.microsoft.com/office/drawing/2014/chart" uri="{C3380CC4-5D6E-409C-BE32-E72D297353CC}">
              <c16:uniqueId val="{00000000-CD1A-4435-ABCD-BF594FC433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CD1A-4435-ABCD-BF594FC433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2"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湯前町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3522</v>
      </c>
      <c r="AM8" s="45"/>
      <c r="AN8" s="45"/>
      <c r="AO8" s="45"/>
      <c r="AP8" s="45"/>
      <c r="AQ8" s="45"/>
      <c r="AR8" s="45"/>
      <c r="AS8" s="45"/>
      <c r="AT8" s="44">
        <f>データ!T6</f>
        <v>48.37</v>
      </c>
      <c r="AU8" s="44"/>
      <c r="AV8" s="44"/>
      <c r="AW8" s="44"/>
      <c r="AX8" s="44"/>
      <c r="AY8" s="44"/>
      <c r="AZ8" s="44"/>
      <c r="BA8" s="44"/>
      <c r="BB8" s="44">
        <f>データ!U6</f>
        <v>72.81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81.7</v>
      </c>
      <c r="Q10" s="44"/>
      <c r="R10" s="44"/>
      <c r="S10" s="44"/>
      <c r="T10" s="44"/>
      <c r="U10" s="44"/>
      <c r="V10" s="44"/>
      <c r="W10" s="44">
        <f>データ!Q6</f>
        <v>100</v>
      </c>
      <c r="X10" s="44"/>
      <c r="Y10" s="44"/>
      <c r="Z10" s="44"/>
      <c r="AA10" s="44"/>
      <c r="AB10" s="44"/>
      <c r="AC10" s="44"/>
      <c r="AD10" s="45">
        <f>データ!R6</f>
        <v>4290</v>
      </c>
      <c r="AE10" s="45"/>
      <c r="AF10" s="45"/>
      <c r="AG10" s="45"/>
      <c r="AH10" s="45"/>
      <c r="AI10" s="45"/>
      <c r="AJ10" s="45"/>
      <c r="AK10" s="2"/>
      <c r="AL10" s="45">
        <f>データ!V6</f>
        <v>2843</v>
      </c>
      <c r="AM10" s="45"/>
      <c r="AN10" s="45"/>
      <c r="AO10" s="45"/>
      <c r="AP10" s="45"/>
      <c r="AQ10" s="45"/>
      <c r="AR10" s="45"/>
      <c r="AS10" s="45"/>
      <c r="AT10" s="44">
        <f>データ!W6</f>
        <v>1.75</v>
      </c>
      <c r="AU10" s="44"/>
      <c r="AV10" s="44"/>
      <c r="AW10" s="44"/>
      <c r="AX10" s="44"/>
      <c r="AY10" s="44"/>
      <c r="AZ10" s="44"/>
      <c r="BA10" s="44"/>
      <c r="BB10" s="44">
        <f>データ!X6</f>
        <v>1624.57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tRr+nXJBz8pEvp1vEHo7aHYizGNgWYkzhgYPt5tbCDDFxaNg6NHdwITd1kgEjtbJGr8TCFqNF5z21yEN2zDNaA==" saltValue="DiOCntNgKPQLeIYK3I3j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435066</v>
      </c>
      <c r="D6" s="19">
        <f t="shared" si="3"/>
        <v>47</v>
      </c>
      <c r="E6" s="19">
        <f t="shared" si="3"/>
        <v>17</v>
      </c>
      <c r="F6" s="19">
        <f t="shared" si="3"/>
        <v>4</v>
      </c>
      <c r="G6" s="19">
        <f t="shared" si="3"/>
        <v>0</v>
      </c>
      <c r="H6" s="19" t="str">
        <f t="shared" si="3"/>
        <v>熊本県　湯前町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81.7</v>
      </c>
      <c r="Q6" s="20">
        <f t="shared" si="3"/>
        <v>100</v>
      </c>
      <c r="R6" s="20">
        <f t="shared" si="3"/>
        <v>4290</v>
      </c>
      <c r="S6" s="20">
        <f t="shared" si="3"/>
        <v>3522</v>
      </c>
      <c r="T6" s="20">
        <f t="shared" si="3"/>
        <v>48.37</v>
      </c>
      <c r="U6" s="20">
        <f t="shared" si="3"/>
        <v>72.81</v>
      </c>
      <c r="V6" s="20">
        <f t="shared" si="3"/>
        <v>2843</v>
      </c>
      <c r="W6" s="20">
        <f t="shared" si="3"/>
        <v>1.75</v>
      </c>
      <c r="X6" s="20">
        <f t="shared" si="3"/>
        <v>1624.57</v>
      </c>
      <c r="Y6" s="21">
        <f>IF(Y7="",NA(),Y7)</f>
        <v>99.82</v>
      </c>
      <c r="Z6" s="21">
        <f t="shared" ref="Z6:AH6" si="4">IF(Z7="",NA(),Z7)</f>
        <v>99.63</v>
      </c>
      <c r="AA6" s="21">
        <f t="shared" si="4"/>
        <v>99.8</v>
      </c>
      <c r="AB6" s="21">
        <f t="shared" si="4"/>
        <v>98.81</v>
      </c>
      <c r="AC6" s="21">
        <f t="shared" si="4"/>
        <v>99.74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231.13</v>
      </c>
      <c r="BG6" s="21">
        <f t="shared" ref="BG6:BO6" si="7">IF(BG7="",NA(),BG7)</f>
        <v>304.10000000000002</v>
      </c>
      <c r="BH6" s="21">
        <f t="shared" si="7"/>
        <v>171.74</v>
      </c>
      <c r="BI6" s="21">
        <f t="shared" si="7"/>
        <v>63.31</v>
      </c>
      <c r="BJ6" s="21">
        <f t="shared" si="7"/>
        <v>363.26</v>
      </c>
      <c r="BK6" s="21">
        <f t="shared" si="7"/>
        <v>1206.79</v>
      </c>
      <c r="BL6" s="21">
        <f t="shared" si="7"/>
        <v>1258.43</v>
      </c>
      <c r="BM6" s="21">
        <f t="shared" si="7"/>
        <v>1163.75</v>
      </c>
      <c r="BN6" s="21">
        <f t="shared" si="7"/>
        <v>1195.47</v>
      </c>
      <c r="BO6" s="21">
        <f t="shared" si="7"/>
        <v>1168.69</v>
      </c>
      <c r="BP6" s="20" t="str">
        <f>IF(BP7="","",IF(BP7="-","【-】","【"&amp;SUBSTITUTE(TEXT(BP7,"#,##0.00"),"-","△")&amp;"】"))</f>
        <v>【1,156.82】</v>
      </c>
      <c r="BQ6" s="21">
        <f>IF(BQ7="",NA(),BQ7)</f>
        <v>99.97</v>
      </c>
      <c r="BR6" s="21">
        <f t="shared" ref="BR6:BZ6" si="8">IF(BR7="",NA(),BR7)</f>
        <v>100</v>
      </c>
      <c r="BS6" s="21">
        <f t="shared" si="8"/>
        <v>100</v>
      </c>
      <c r="BT6" s="21">
        <f t="shared" si="8"/>
        <v>96.69</v>
      </c>
      <c r="BU6" s="21">
        <f t="shared" si="8"/>
        <v>100.55</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186.06</v>
      </c>
      <c r="CC6" s="21">
        <f t="shared" ref="CC6:CK6" si="9">IF(CC7="",NA(),CC7)</f>
        <v>184.73</v>
      </c>
      <c r="CD6" s="21">
        <f t="shared" si="9"/>
        <v>179.29</v>
      </c>
      <c r="CE6" s="21">
        <f t="shared" si="9"/>
        <v>183.08</v>
      </c>
      <c r="CF6" s="21">
        <f t="shared" si="9"/>
        <v>168.43</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82.91</v>
      </c>
      <c r="CY6" s="21">
        <f t="shared" ref="CY6:DG6" si="11">IF(CY7="",NA(),CY7)</f>
        <v>82.99</v>
      </c>
      <c r="CZ6" s="21">
        <f t="shared" si="11"/>
        <v>83.77</v>
      </c>
      <c r="DA6" s="21">
        <f t="shared" si="11"/>
        <v>84.18</v>
      </c>
      <c r="DB6" s="21">
        <f t="shared" si="11"/>
        <v>84.73</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435066</v>
      </c>
      <c r="D7" s="23">
        <v>47</v>
      </c>
      <c r="E7" s="23">
        <v>17</v>
      </c>
      <c r="F7" s="23">
        <v>4</v>
      </c>
      <c r="G7" s="23">
        <v>0</v>
      </c>
      <c r="H7" s="23" t="s">
        <v>98</v>
      </c>
      <c r="I7" s="23" t="s">
        <v>99</v>
      </c>
      <c r="J7" s="23" t="s">
        <v>100</v>
      </c>
      <c r="K7" s="23" t="s">
        <v>101</v>
      </c>
      <c r="L7" s="23" t="s">
        <v>102</v>
      </c>
      <c r="M7" s="23" t="s">
        <v>103</v>
      </c>
      <c r="N7" s="24" t="s">
        <v>104</v>
      </c>
      <c r="O7" s="24" t="s">
        <v>105</v>
      </c>
      <c r="P7" s="24">
        <v>81.7</v>
      </c>
      <c r="Q7" s="24">
        <v>100</v>
      </c>
      <c r="R7" s="24">
        <v>4290</v>
      </c>
      <c r="S7" s="24">
        <v>3522</v>
      </c>
      <c r="T7" s="24">
        <v>48.37</v>
      </c>
      <c r="U7" s="24">
        <v>72.81</v>
      </c>
      <c r="V7" s="24">
        <v>2843</v>
      </c>
      <c r="W7" s="24">
        <v>1.75</v>
      </c>
      <c r="X7" s="24">
        <v>1624.57</v>
      </c>
      <c r="Y7" s="24">
        <v>99.82</v>
      </c>
      <c r="Z7" s="24">
        <v>99.63</v>
      </c>
      <c r="AA7" s="24">
        <v>99.8</v>
      </c>
      <c r="AB7" s="24">
        <v>98.81</v>
      </c>
      <c r="AC7" s="24">
        <v>99.74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231.13</v>
      </c>
      <c r="BG7" s="24">
        <v>304.10000000000002</v>
      </c>
      <c r="BH7" s="24">
        <v>171.74</v>
      </c>
      <c r="BI7" s="24">
        <v>63.31</v>
      </c>
      <c r="BJ7" s="24">
        <v>363.26</v>
      </c>
      <c r="BK7" s="24">
        <v>1206.79</v>
      </c>
      <c r="BL7" s="24">
        <v>1258.43</v>
      </c>
      <c r="BM7" s="24">
        <v>1163.75</v>
      </c>
      <c r="BN7" s="24">
        <v>1195.47</v>
      </c>
      <c r="BO7" s="24">
        <v>1168.69</v>
      </c>
      <c r="BP7" s="24">
        <v>1156.82</v>
      </c>
      <c r="BQ7" s="24">
        <v>99.97</v>
      </c>
      <c r="BR7" s="24">
        <v>100</v>
      </c>
      <c r="BS7" s="24">
        <v>100</v>
      </c>
      <c r="BT7" s="24">
        <v>96.69</v>
      </c>
      <c r="BU7" s="24">
        <v>100.55</v>
      </c>
      <c r="BV7" s="24">
        <v>71.84</v>
      </c>
      <c r="BW7" s="24">
        <v>73.36</v>
      </c>
      <c r="BX7" s="24">
        <v>72.599999999999994</v>
      </c>
      <c r="BY7" s="24">
        <v>69.430000000000007</v>
      </c>
      <c r="BZ7" s="24">
        <v>70.709999999999994</v>
      </c>
      <c r="CA7" s="24">
        <v>75.33</v>
      </c>
      <c r="CB7" s="24">
        <v>186.06</v>
      </c>
      <c r="CC7" s="24">
        <v>184.73</v>
      </c>
      <c r="CD7" s="24">
        <v>179.29</v>
      </c>
      <c r="CE7" s="24">
        <v>183.08</v>
      </c>
      <c r="CF7" s="24">
        <v>168.43</v>
      </c>
      <c r="CG7" s="24">
        <v>228.47</v>
      </c>
      <c r="CH7" s="24">
        <v>224.88</v>
      </c>
      <c r="CI7" s="24">
        <v>228.64</v>
      </c>
      <c r="CJ7" s="24">
        <v>239.46</v>
      </c>
      <c r="CK7" s="24">
        <v>233.15</v>
      </c>
      <c r="CL7" s="24">
        <v>215.73</v>
      </c>
      <c r="CM7" s="24" t="s">
        <v>104</v>
      </c>
      <c r="CN7" s="24" t="s">
        <v>104</v>
      </c>
      <c r="CO7" s="24" t="s">
        <v>104</v>
      </c>
      <c r="CP7" s="24" t="s">
        <v>104</v>
      </c>
      <c r="CQ7" s="24" t="s">
        <v>104</v>
      </c>
      <c r="CR7" s="24">
        <v>42.47</v>
      </c>
      <c r="CS7" s="24">
        <v>42.4</v>
      </c>
      <c r="CT7" s="24">
        <v>42.28</v>
      </c>
      <c r="CU7" s="24">
        <v>41.06</v>
      </c>
      <c r="CV7" s="24">
        <v>42.09</v>
      </c>
      <c r="CW7" s="24">
        <v>43.28</v>
      </c>
      <c r="CX7" s="24">
        <v>82.91</v>
      </c>
      <c r="CY7" s="24">
        <v>82.99</v>
      </c>
      <c r="CZ7" s="24">
        <v>83.77</v>
      </c>
      <c r="DA7" s="24">
        <v>84.18</v>
      </c>
      <c r="DB7" s="24">
        <v>84.73</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沖松泰豪</cp:lastModifiedBy>
  <dcterms:created xsi:type="dcterms:W3CDTF">2025-01-24T07:32:04Z</dcterms:created>
  <dcterms:modified xsi:type="dcterms:W3CDTF">2025-02-14T07:40:18Z</dcterms:modified>
  <cp:category/>
</cp:coreProperties>
</file>