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72.30.57.7\share\1_3_財政係\令和6年度\12_国・県からの通知・照会\02_照会文\250121_公営企業に係る経営比較分析表（令和５年度決算）の分析等について\02_回答\"/>
    </mc:Choice>
  </mc:AlternateContent>
  <xr:revisionPtr revIDLastSave="0" documentId="13_ncr:1_{EDC66F0C-24DE-4C85-B494-28EFB1EB5B7F}" xr6:coauthVersionLast="45" xr6:coauthVersionMax="45" xr10:uidLastSave="{00000000-0000-0000-0000-000000000000}"/>
  <workbookProtection workbookAlgorithmName="SHA-512" workbookHashValue="pU5tJ3u7Obwo/iyLYGppgIMUm5zr0Li+4NWPTOpoG80jbUb3Wfb0/N+SPct/Py0pOHYtBkV0a8X3OwuumsC/JQ==" workbookSaltValue="8LnihCAfN5giln21RGNmi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B10" i="4"/>
  <c r="AT8" i="4"/>
  <c r="I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<sst xmlns="http://schemas.openxmlformats.org/spreadsheetml/2006/main" count="236" uniqueCount="120">
  <si>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</si>
  <si>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</si>
  <si>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</si>
  <si>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</si>
  <si>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</si>
  <si>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</si>
  <si>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</si>
  <si>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</si>
  <si>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</si>
  <si>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</si>
  <si>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</si>
  <si>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</si>
  <si>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</si>
  <si>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</si>
  <si>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</si>
  <si>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</si>
  <si>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</si>
  <si>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</si>
  <si>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</si>
  <si>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</si>
  <si>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</si>
  <si>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</si>
  <si>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</si>
  <si>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</si>
  <si>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</si>
  <si>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</si>
  <si>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</si>
  <si>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</si>
  <si>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</si>
  <si>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</si>
  <si>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</si>
  <si>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</si>
  <si>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</si>
  <si>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</si>
  <si>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</si>
  <si>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</si>
  <si>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</si>
  <si>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</si>
  <si>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</si>
  <si>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</si>
  <si>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</si>
  <si>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</si>
  <si>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</si>
  <si>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</si>
  <si>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</si>
  <si>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</si>
  <si>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</si>
  <si>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</si>
  <si>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</si>
  <si>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</si>
  <si>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</si>
  <si>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</si>
  <si>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</si>
  <si>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</si>
  <si>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</si>
  <si>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</si>
  <si>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</si>
  <si>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</si>
  <si>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</si>
  <si>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</si>
  <si>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</si>
  <si>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</si>
  <si>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</si>
  <si>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</si>
  <si>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</si>
  <si>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</si>
  <si>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</si>
  <si>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</si>
  <si>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</si>
  <si>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</si>
  <si>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</si>
  <si>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</si>
  <si>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</si>
  <si>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</si>
  <si>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</si>
  <si>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</si>
  <si>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</si>
  <si>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</si>
  <si>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</si>
  <si>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</si>
  <si>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</si>
  <si>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</si>
  <si>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</si>
  <si>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</si>
  <si>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</si>
  <si>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</si>
  <si>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</si>
  <si>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</si>
  <si>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</si>
  <si>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</si>
  <si>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</si>
  <si>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</si>
  <si>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</si>
  <si>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</si>
  <si>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</si>
  <si>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</si>
  <si>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</si>
  <si>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</si>
  <si>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</si>
  <si>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</si>
  <si>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</si>
  <si>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</si>
  <si>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</si>
  <si>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</si>
  <si>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</si>
  <si>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</si>
  <si>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</si>
  <si>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</si>
  <si>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</si>
  <si>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</si>
  <si>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</si>
  <si>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</si>
  <si>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</si>
  <si>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</si>
  <si>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</si>
  <si>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</si>
  <si>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</si>
  <si>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施設の更新費用や修繕費用の増加に加え、物価上昇による維持管理費用の増加による費用増があるものの、本町では企業誘致や、宅地造成や集合住宅の増等により下水道の使用量（有収水量)も増加しています。しかし、本町においても将来的には人口減による使用量の減少が懸念されます。
　そのため、下水道使用量の確保と維持管理費の節減を継続的に行うことは当然のこと、それでも対応が困難な場合は、使用料の見直しを行う必要も考えられるところです。
　また本町下水道事業は地方公営企業法を令和6年度から適用し、下水道に係る資産状況と、企業会計方式により収支の状況を明らかにしたうえで（いわゆる「経営の見える化」）、現行の「御船町公共下水道経営戦略」を見直し、下水道の使用者に対して継続的・安定的な下水道サービスを提供できるよう努めてまいります。</t>
    <phoneticPr fontId="4"/>
  </si>
  <si>
    <t>　浄水センター及び滝川中継ポンプ場等の施設をはじめとした汚水処理施設は、平成6年3月の供用開始から29年を経過し、施設や設備の老朽化が懸念されるところです。
　この状況を受け、本町では、下水道施設全体の中長期的な施設状態を予測しながら維持管理、改築を一体的に捉えて計画的・効率的に管理するための計画として「ストックマネジメント計画」を令和元年度に策定し、当計画に基づく点検・調査による状況の把握とあわせた予防保全型管理をはじめ、施設や設備の改築更新を計画的に行っています。
　「③管渠改善率」に示す管渠の改善率について、現在計画的に実施している点検・調査等において、現時点で更新が必要なまで老朽化した管渠は把握されていないため0％となっています。なお修繕が必要な管渠は随時修繕を行っています。</t>
    <phoneticPr fontId="4"/>
  </si>
  <si>
    <t xml:space="preserve"> 本町は昭和54年に特定環境保全公共下水道事業として雨水排水整備に着手し、平成6年3月に汚水処理を開始、都市計画区域指定に伴い平成8年度から公共下水道事業として今日に至っています。
①収益的収支比率：前年度に比べ、比率は微増となりました。今後地方債償還完了による支出減や世帯数増等による使用料増の期待はあるものの、修繕費等の維持管理費の増により比率低下が懸念されます。
④企業債残高対事業規模比率：10年前の平成23年度末に約36億円あった企業債残高は平成28年度末に約30億円、令和5年度末に約21億円に減少し、当比率は減少しています。今後も減少を見込んでいます。
⑤経費回収率：使用料の増以上の汚水処理費の増により100％を下回りました。
⑥汚水処理原価：汚水処理費用の増を上回る宅地造成等による有収水量の増加により原価は微減しました。
⑦施設利用率：類似団体平均値とほぼ同じ傾向で推移しています。今後下水道接続の向上による利用率向上に努めます。
⑧水洗化率：今後も下水道の接続推進を図ります。</t>
    <rPh sb="101" eb="104">
      <t>ゼンネンド</t>
    </rPh>
    <rPh sb="105" eb="106">
      <t>クラ</t>
    </rPh>
    <rPh sb="108" eb="110">
      <t>ヒリツ</t>
    </rPh>
    <rPh sb="111" eb="113">
      <t>ビゾウ</t>
    </rPh>
    <rPh sb="341" eb="342">
      <t>ゾウ</t>
    </rPh>
    <rPh sb="343" eb="345">
      <t>ウワマワ</t>
    </rPh>
    <rPh sb="346" eb="348">
      <t>タクチ</t>
    </rPh>
    <rPh sb="348" eb="350">
      <t>ゾウセイ</t>
    </rPh>
    <rPh sb="350" eb="351">
      <t>ナド</t>
    </rPh>
    <rPh sb="367" eb="369">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</si>
</sst>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71-4D3D-BD68-A4166A9EAC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0.09</c:v>
                </c:pt>
              </c:numCache>
            </c:numRef>
          </c:val>
          <c:smooth val="0"/>
          <c:extLst>
            <c:ext xmlns:c16="http://schemas.microsoft.com/office/drawing/2014/chart" uri="{C3380CC4-5D6E-409C-BE32-E72D297353CC}">
              <c16:uniqueId val="{00000001-DB71-4D3D-BD68-A4166A9EAC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52.18</c:v>
                </c:pt>
                <c:pt idx="1">
                  <c:v>50.32</c:v>
                </c:pt>
                <c:pt idx="2">
                  <c:v>53.35</c:v>
                </c:pt>
                <c:pt idx="3">
                  <c:v>50.26</c:v>
                </c:pt>
                <c:pt idx="4">
                  <c:v>54.04</c:v>
                </c:pt>
              </c:numCache>
            </c:numRef>
          </c:val>
          <c:extLst>
            <c:ext xmlns:c16="http://schemas.microsoft.com/office/drawing/2014/chart" uri="{C3380CC4-5D6E-409C-BE32-E72D297353CC}">
              <c16:uniqueId val="{00000000-2CA1-4234-BA19-20446DC336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56.51</c:v>
                </c:pt>
              </c:numCache>
            </c:numRef>
          </c:val>
          <c:smooth val="0"/>
          <c:extLst>
            <c:ext xmlns:c16="http://schemas.microsoft.com/office/drawing/2014/chart" uri="{C3380CC4-5D6E-409C-BE32-E72D297353CC}">
              <c16:uniqueId val="{00000001-2CA1-4234-BA19-20446DC336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84.99</c:v>
                </c:pt>
                <c:pt idx="1">
                  <c:v>86.75</c:v>
                </c:pt>
                <c:pt idx="2">
                  <c:v>87.81</c:v>
                </c:pt>
                <c:pt idx="3">
                  <c:v>88.08</c:v>
                </c:pt>
                <c:pt idx="4">
                  <c:v>88.26</c:v>
                </c:pt>
              </c:numCache>
            </c:numRef>
          </c:val>
          <c:extLst>
            <c:ext xmlns:c16="http://schemas.microsoft.com/office/drawing/2014/chart" uri="{C3380CC4-5D6E-409C-BE32-E72D297353CC}">
              <c16:uniqueId val="{00000000-0342-4F9F-AF08-5705313266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90.62</c:v>
                </c:pt>
              </c:numCache>
            </c:numRef>
          </c:val>
          <c:smooth val="0"/>
          <c:extLst>
            <c:ext xmlns:c16="http://schemas.microsoft.com/office/drawing/2014/chart" uri="{C3380CC4-5D6E-409C-BE32-E72D297353CC}">
              <c16:uniqueId val="{00000001-0342-4F9F-AF08-5705313266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80.41</c:v>
                </c:pt>
                <c:pt idx="1">
                  <c:v>78.97</c:v>
                </c:pt>
                <c:pt idx="2">
                  <c:v>73.31</c:v>
                </c:pt>
                <c:pt idx="3">
                  <c:v>84.55</c:v>
                </c:pt>
                <c:pt idx="4">
                  <c:v>84.58</c:v>
                </c:pt>
              </c:numCache>
            </c:numRef>
          </c:val>
          <c:extLst>
            <c:ext xmlns:c16="http://schemas.microsoft.com/office/drawing/2014/chart" uri="{C3380CC4-5D6E-409C-BE32-E72D297353CC}">
              <c16:uniqueId val="{00000000-D081-48AB-B3E4-3AE118644A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81-48AB-B3E4-3AE118644A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1-4AB1-8B02-F06F42D7A5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1-4AB1-8B02-F06F42D7A5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54-4A77-908F-981F55E4D6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54-4A77-908F-981F55E4D6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F3-459B-BA11-80BB39A8A7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F3-459B-BA11-80BB39A8A7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9-4FBA-9C6E-2505BA1D13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9-4FBA-9C6E-2505BA1D13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1858.51</c:v>
                </c:pt>
                <c:pt idx="1">
                  <c:v>1808.72</c:v>
                </c:pt>
                <c:pt idx="2">
                  <c:v>1604.78</c:v>
                </c:pt>
                <c:pt idx="3">
                  <c:v>1463.74</c:v>
                </c:pt>
                <c:pt idx="4">
                  <c:v>1369.76</c:v>
                </c:pt>
              </c:numCache>
            </c:numRef>
          </c:val>
          <c:extLst>
            <c:ext xmlns:c16="http://schemas.microsoft.com/office/drawing/2014/chart" uri="{C3380CC4-5D6E-409C-BE32-E72D297353CC}">
              <c16:uniqueId val="{00000000-EA47-458A-9281-88EC4002D9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767.56</c:v>
                </c:pt>
              </c:numCache>
            </c:numRef>
          </c:val>
          <c:smooth val="0"/>
          <c:extLst>
            <c:ext xmlns:c16="http://schemas.microsoft.com/office/drawing/2014/chart" uri="{C3380CC4-5D6E-409C-BE32-E72D297353CC}">
              <c16:uniqueId val="{00000001-EA47-458A-9281-88EC4002D9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98.74</c:v>
                </c:pt>
                <c:pt idx="2">
                  <c:v>94.28</c:v>
                </c:pt>
                <c:pt idx="3">
                  <c:v>98.22</c:v>
                </c:pt>
                <c:pt idx="4">
                  <c:v>98.48</c:v>
                </c:pt>
              </c:numCache>
            </c:numRef>
          </c:val>
          <c:extLst>
            <c:ext xmlns:c16="http://schemas.microsoft.com/office/drawing/2014/chart" uri="{C3380CC4-5D6E-409C-BE32-E72D297353CC}">
              <c16:uniqueId val="{00000000-27C9-4D46-807A-518C0FF8DA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90.23</c:v>
                </c:pt>
              </c:numCache>
            </c:numRef>
          </c:val>
          <c:smooth val="0"/>
          <c:extLst>
            <c:ext xmlns:c16="http://schemas.microsoft.com/office/drawing/2014/chart" uri="{C3380CC4-5D6E-409C-BE32-E72D297353CC}">
              <c16:uniqueId val="{00000001-27C9-4D46-807A-518C0FF8DA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168.51</c:v>
                </c:pt>
                <c:pt idx="1">
                  <c:v>172.97</c:v>
                </c:pt>
                <c:pt idx="2">
                  <c:v>181.49</c:v>
                </c:pt>
                <c:pt idx="3">
                  <c:v>172.75</c:v>
                </c:pt>
                <c:pt idx="4">
                  <c:v>172</c:v>
                </c:pt>
              </c:numCache>
            </c:numRef>
          </c:val>
          <c:extLst>
            <c:ext xmlns:c16="http://schemas.microsoft.com/office/drawing/2014/chart" uri="{C3380CC4-5D6E-409C-BE32-E72D297353CC}">
              <c16:uniqueId val="{00000000-1CAD-4575-AF2F-E401D05F1D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170.2</c:v>
                </c:pt>
              </c:numCache>
            </c:numRef>
          </c:val>
          <c:smooth val="0"/>
          <c:extLst>
            <c:ext xmlns:c16="http://schemas.microsoft.com/office/drawing/2014/chart" uri="{C3380CC4-5D6E-409C-BE32-E72D297353CC}">
              <c16:uniqueId val="{00000001-1CAD-4575-AF2F-E401D05F1D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御船町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17235</v>
      </c>
      <c r="AM8" s="41"/>
      <c r="AN8" s="41"/>
      <c r="AO8" s="41"/>
      <c r="AP8" s="41"/>
      <c r="AQ8" s="41"/>
      <c r="AR8" s="41"/>
      <c r="AS8" s="41"/>
      <c r="AT8" s="34">
        <f>データ!T6</f>
        <v>99.03</v>
      </c>
      <c r="AU8" s="34"/>
      <c r="AV8" s="34"/>
      <c r="AW8" s="34"/>
      <c r="AX8" s="34"/>
      <c r="AY8" s="34"/>
      <c r="AZ8" s="34"/>
      <c r="BA8" s="34"/>
      <c r="BB8" s="34">
        <f>データ!U6</f>
        <v>174.04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53.14</v>
      </c>
      <c r="Q10" s="34"/>
      <c r="R10" s="34"/>
      <c r="S10" s="34"/>
      <c r="T10" s="34"/>
      <c r="U10" s="34"/>
      <c r="V10" s="34"/>
      <c r="W10" s="34">
        <f>データ!Q6</f>
        <v>86.06</v>
      </c>
      <c r="X10" s="34"/>
      <c r="Y10" s="34"/>
      <c r="Z10" s="34"/>
      <c r="AA10" s="34"/>
      <c r="AB10" s="34"/>
      <c r="AC10" s="34"/>
      <c r="AD10" s="41">
        <f>データ!R6</f>
        <v>3260</v>
      </c>
      <c r="AE10" s="41"/>
      <c r="AF10" s="41"/>
      <c r="AG10" s="41"/>
      <c r="AH10" s="41"/>
      <c r="AI10" s="41"/>
      <c r="AJ10" s="41"/>
      <c r="AK10" s="2"/>
      <c r="AL10" s="41">
        <f>データ!V6</f>
        <v>9165</v>
      </c>
      <c r="AM10" s="41"/>
      <c r="AN10" s="41"/>
      <c r="AO10" s="41"/>
      <c r="AP10" s="41"/>
      <c r="AQ10" s="41"/>
      <c r="AR10" s="41"/>
      <c r="AS10" s="41"/>
      <c r="AT10" s="34">
        <f>データ!W6</f>
        <v>2.86</v>
      </c>
      <c r="AU10" s="34"/>
      <c r="AV10" s="34"/>
      <c r="AW10" s="34"/>
      <c r="AX10" s="34"/>
      <c r="AY10" s="34"/>
      <c r="AZ10" s="34"/>
      <c r="BA10" s="34"/>
      <c r="BB10" s="34">
        <f>データ!X6</f>
        <v>3204.55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Vr8JWoCh7igit7WQzvvWXL3lQoo1ekDxoBopL2ictT1LgOZ9bB67B3npf3tiobObNjHWC+DebDB/FFbzMNh1kQ==" saltValue="EZyF7tj+PH8F8pbsuISM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434418</v>
      </c>
      <c r="D6" s="19">
        <f t="shared" si="3"/>
        <v>47</v>
      </c>
      <c r="E6" s="19">
        <f t="shared" si="3"/>
        <v>17</v>
      </c>
      <c r="F6" s="19">
        <f t="shared" si="3"/>
        <v>1</v>
      </c>
      <c r="G6" s="19">
        <f t="shared" si="3"/>
        <v>0</v>
      </c>
      <c r="H6" s="19" t="str">
        <f t="shared" si="3"/>
        <v>熊本県　御船町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53.14</v>
      </c>
      <c r="Q6" s="20">
        <f t="shared" si="3"/>
        <v>86.06</v>
      </c>
      <c r="R6" s="20">
        <f t="shared" si="3"/>
        <v>3260</v>
      </c>
      <c r="S6" s="20">
        <f t="shared" si="3"/>
        <v>17235</v>
      </c>
      <c r="T6" s="20">
        <f t="shared" si="3"/>
        <v>99.03</v>
      </c>
      <c r="U6" s="20">
        <f t="shared" si="3"/>
        <v>174.04</v>
      </c>
      <c r="V6" s="20">
        <f t="shared" si="3"/>
        <v>9165</v>
      </c>
      <c r="W6" s="20">
        <f t="shared" si="3"/>
        <v>2.86</v>
      </c>
      <c r="X6" s="20">
        <f t="shared" si="3"/>
        <v>3204.55</v>
      </c>
      <c r="Y6" s="21">
        <f>IF(Y7="",NA(),Y7)</f>
        <v>80.41</v>
      </c>
      <c r="Z6" s="21">
        <f t="shared" ref="Z6:AH6" si="4">IF(Z7="",NA(),Z7)</f>
        <v>78.97</v>
      </c>
      <c r="AA6" s="21">
        <f t="shared" si="4"/>
        <v>73.31</v>
      </c>
      <c r="AB6" s="21">
        <f t="shared" si="4"/>
        <v>84.55</v>
      </c>
      <c r="AC6" s="21">
        <f t="shared" si="4"/>
        <v>84.58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1858.51</v>
      </c>
      <c r="BG6" s="21">
        <f t="shared" ref="BG6:BO6" si="7">IF(BG7="",NA(),BG7)</f>
        <v>1808.72</v>
      </c>
      <c r="BH6" s="21">
        <f t="shared" si="7"/>
        <v>1604.78</v>
      </c>
      <c r="BI6" s="21">
        <f t="shared" si="7"/>
        <v>1463.74</v>
      </c>
      <c r="BJ6" s="21">
        <f t="shared" si="7"/>
        <v>1369.76</v>
      </c>
      <c r="BK6" s="21">
        <f t="shared" si="7"/>
        <v>1001.3</v>
      </c>
      <c r="BL6" s="21">
        <f t="shared" si="7"/>
        <v>1050.51</v>
      </c>
      <c r="BM6" s="21">
        <f t="shared" si="7"/>
        <v>1102.01</v>
      </c>
      <c r="BN6" s="21">
        <f t="shared" si="7"/>
        <v>987.36</v>
      </c>
      <c r="BO6" s="21">
        <f t="shared" si="7"/>
        <v>767.56</v>
      </c>
      <c r="BP6" s="20" t="str">
        <f>IF(BP7="","",IF(BP7="-","【-】","【"&amp;SUBSTITUTE(TEXT(BP7,"#,##0.00"),"-","△")&amp;"】"))</f>
        <v>【630.82】</v>
      </c>
      <c r="BQ6" s="21">
        <f>IF(BQ7="",NA(),BQ7)</f>
        <v>100</v>
      </c>
      <c r="BR6" s="21">
        <f t="shared" ref="BR6:BZ6" si="8">IF(BR7="",NA(),BR7)</f>
        <v>98.74</v>
      </c>
      <c r="BS6" s="21">
        <f t="shared" si="8"/>
        <v>94.28</v>
      </c>
      <c r="BT6" s="21">
        <f t="shared" si="8"/>
        <v>98.22</v>
      </c>
      <c r="BU6" s="21">
        <f t="shared" si="8"/>
        <v>98.48</v>
      </c>
      <c r="BV6" s="21">
        <f t="shared" si="8"/>
        <v>81.88</v>
      </c>
      <c r="BW6" s="21">
        <f t="shared" si="8"/>
        <v>82.65</v>
      </c>
      <c r="BX6" s="21">
        <f t="shared" si="8"/>
        <v>82.55</v>
      </c>
      <c r="BY6" s="21">
        <f t="shared" si="8"/>
        <v>83.55</v>
      </c>
      <c r="BZ6" s="21">
        <f t="shared" si="8"/>
        <v>90.23</v>
      </c>
      <c r="CA6" s="20" t="str">
        <f>IF(CA7="","",IF(CA7="-","【-】","【"&amp;SUBSTITUTE(TEXT(CA7,"#,##0.00"),"-","△")&amp;"】"))</f>
        <v>【97.81】</v>
      </c>
      <c r="CB6" s="21">
        <f>IF(CB7="",NA(),CB7)</f>
        <v>168.51</v>
      </c>
      <c r="CC6" s="21">
        <f t="shared" ref="CC6:CK6" si="9">IF(CC7="",NA(),CC7)</f>
        <v>172.97</v>
      </c>
      <c r="CD6" s="21">
        <f t="shared" si="9"/>
        <v>181.49</v>
      </c>
      <c r="CE6" s="21">
        <f t="shared" si="9"/>
        <v>172.75</v>
      </c>
      <c r="CF6" s="21">
        <f t="shared" si="9"/>
        <v>172</v>
      </c>
      <c r="CG6" s="21">
        <f t="shared" si="9"/>
        <v>187.55</v>
      </c>
      <c r="CH6" s="21">
        <f t="shared" si="9"/>
        <v>186.3</v>
      </c>
      <c r="CI6" s="21">
        <f t="shared" si="9"/>
        <v>188.38</v>
      </c>
      <c r="CJ6" s="21">
        <f t="shared" si="9"/>
        <v>185.98</v>
      </c>
      <c r="CK6" s="21">
        <f t="shared" si="9"/>
        <v>170.2</v>
      </c>
      <c r="CL6" s="20" t="str">
        <f>IF(CL7="","",IF(CL7="-","【-】","【"&amp;SUBSTITUTE(TEXT(CL7,"#,##0.00"),"-","△")&amp;"】"))</f>
        <v>【138.75】</v>
      </c>
      <c r="CM6" s="21">
        <f>IF(CM7="",NA(),CM7)</f>
        <v>52.18</v>
      </c>
      <c r="CN6" s="21">
        <f t="shared" ref="CN6:CV6" si="10">IF(CN7="",NA(),CN7)</f>
        <v>50.32</v>
      </c>
      <c r="CO6" s="21">
        <f t="shared" si="10"/>
        <v>53.35</v>
      </c>
      <c r="CP6" s="21">
        <f t="shared" si="10"/>
        <v>50.26</v>
      </c>
      <c r="CQ6" s="21">
        <f t="shared" si="10"/>
        <v>54.04</v>
      </c>
      <c r="CR6" s="21">
        <f t="shared" si="10"/>
        <v>50.94</v>
      </c>
      <c r="CS6" s="21">
        <f t="shared" si="10"/>
        <v>50.53</v>
      </c>
      <c r="CT6" s="21">
        <f t="shared" si="10"/>
        <v>51.42</v>
      </c>
      <c r="CU6" s="21">
        <f t="shared" si="10"/>
        <v>48.95</v>
      </c>
      <c r="CV6" s="21">
        <f t="shared" si="10"/>
        <v>56.51</v>
      </c>
      <c r="CW6" s="20" t="str">
        <f>IF(CW7="","",IF(CW7="-","【-】","【"&amp;SUBSTITUTE(TEXT(CW7,"#,##0.00"),"-","△")&amp;"】"))</f>
        <v>【58.94】</v>
      </c>
      <c r="CX6" s="21">
        <f>IF(CX7="",NA(),CX7)</f>
        <v>84.99</v>
      </c>
      <c r="CY6" s="21">
        <f t="shared" ref="CY6:DG6" si="11">IF(CY7="",NA(),CY7)</f>
        <v>86.75</v>
      </c>
      <c r="CZ6" s="21">
        <f t="shared" si="11"/>
        <v>87.81</v>
      </c>
      <c r="DA6" s="21">
        <f t="shared" si="11"/>
        <v>88.08</v>
      </c>
      <c r="DB6" s="21">
        <f t="shared" si="11"/>
        <v>88.26</v>
      </c>
      <c r="DC6" s="21">
        <f t="shared" si="11"/>
        <v>82.55</v>
      </c>
      <c r="DD6" s="21">
        <f t="shared" si="11"/>
        <v>82.08</v>
      </c>
      <c r="DE6" s="21">
        <f t="shared" si="11"/>
        <v>81.34</v>
      </c>
      <c r="DF6" s="21">
        <f t="shared" si="11"/>
        <v>81.14</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0.09</v>
      </c>
      <c r="EO6" s="20" t="str">
        <f>IF(EO7="","",IF(EO7="-","【-】","【"&amp;SUBSTITUTE(TEXT(EO7,"#,##0.00"),"-","△")&amp;"】"))</f>
        <v>【0.22】</v>
      </c>
    </row>
    <row r="7" spans="1:145" s="22" customFormat="1" x14ac:dyDescent="0.15">
      <c r="A7" s="14"/>
      <c r="B7" s="23">
        <v>2023</v>
      </c>
      <c r="C7" s="23">
        <v>434418</v>
      </c>
      <c r="D7" s="23">
        <v>47</v>
      </c>
      <c r="E7" s="23">
        <v>17</v>
      </c>
      <c r="F7" s="23">
        <v>1</v>
      </c>
      <c r="G7" s="23">
        <v>0</v>
      </c>
      <c r="H7" s="23" t="s">
        <v>98</v>
      </c>
      <c r="I7" s="23" t="s">
        <v>99</v>
      </c>
      <c r="J7" s="23" t="s">
        <v>100</v>
      </c>
      <c r="K7" s="23" t="s">
        <v>101</v>
      </c>
      <c r="L7" s="23" t="s">
        <v>102</v>
      </c>
      <c r="M7" s="23" t="s">
        <v>103</v>
      </c>
      <c r="N7" s="24" t="s">
        <v>104</v>
      </c>
      <c r="O7" s="24" t="s">
        <v>105</v>
      </c>
      <c r="P7" s="24">
        <v>53.14</v>
      </c>
      <c r="Q7" s="24">
        <v>86.06</v>
      </c>
      <c r="R7" s="24">
        <v>3260</v>
      </c>
      <c r="S7" s="24">
        <v>17235</v>
      </c>
      <c r="T7" s="24">
        <v>99.03</v>
      </c>
      <c r="U7" s="24">
        <v>174.04</v>
      </c>
      <c r="V7" s="24">
        <v>9165</v>
      </c>
      <c r="W7" s="24">
        <v>2.86</v>
      </c>
      <c r="X7" s="24">
        <v>3204.55</v>
      </c>
      <c r="Y7" s="24">
        <v>80.41</v>
      </c>
      <c r="Z7" s="24">
        <v>78.97</v>
      </c>
      <c r="AA7" s="24">
        <v>73.31</v>
      </c>
      <c r="AB7" s="24">
        <v>84.55</v>
      </c>
      <c r="AC7" s="24">
        <v>84.58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1858.51</v>
      </c>
      <c r="BG7" s="24">
        <v>1808.72</v>
      </c>
      <c r="BH7" s="24">
        <v>1604.78</v>
      </c>
      <c r="BI7" s="24">
        <v>1463.74</v>
      </c>
      <c r="BJ7" s="24">
        <v>1369.76</v>
      </c>
      <c r="BK7" s="24">
        <v>1001.3</v>
      </c>
      <c r="BL7" s="24">
        <v>1050.51</v>
      </c>
      <c r="BM7" s="24">
        <v>1102.01</v>
      </c>
      <c r="BN7" s="24">
        <v>987.36</v>
      </c>
      <c r="BO7" s="24">
        <v>767.56</v>
      </c>
      <c r="BP7" s="24">
        <v>630.82000000000005</v>
      </c>
      <c r="BQ7" s="24">
        <v>100</v>
      </c>
      <c r="BR7" s="24">
        <v>98.74</v>
      </c>
      <c r="BS7" s="24">
        <v>94.28</v>
      </c>
      <c r="BT7" s="24">
        <v>98.22</v>
      </c>
      <c r="BU7" s="24">
        <v>98.48</v>
      </c>
      <c r="BV7" s="24">
        <v>81.88</v>
      </c>
      <c r="BW7" s="24">
        <v>82.65</v>
      </c>
      <c r="BX7" s="24">
        <v>82.55</v>
      </c>
      <c r="BY7" s="24">
        <v>83.55</v>
      </c>
      <c r="BZ7" s="24">
        <v>90.23</v>
      </c>
      <c r="CA7" s="24">
        <v>97.81</v>
      </c>
      <c r="CB7" s="24">
        <v>168.51</v>
      </c>
      <c r="CC7" s="24">
        <v>172.97</v>
      </c>
      <c r="CD7" s="24">
        <v>181.49</v>
      </c>
      <c r="CE7" s="24">
        <v>172.75</v>
      </c>
      <c r="CF7" s="24">
        <v>172</v>
      </c>
      <c r="CG7" s="24">
        <v>187.55</v>
      </c>
      <c r="CH7" s="24">
        <v>186.3</v>
      </c>
      <c r="CI7" s="24">
        <v>188.38</v>
      </c>
      <c r="CJ7" s="24">
        <v>185.98</v>
      </c>
      <c r="CK7" s="24">
        <v>170.2</v>
      </c>
      <c r="CL7" s="24">
        <v>138.75</v>
      </c>
      <c r="CM7" s="24">
        <v>52.18</v>
      </c>
      <c r="CN7" s="24">
        <v>50.32</v>
      </c>
      <c r="CO7" s="24">
        <v>53.35</v>
      </c>
      <c r="CP7" s="24">
        <v>50.26</v>
      </c>
      <c r="CQ7" s="24">
        <v>54.04</v>
      </c>
      <c r="CR7" s="24">
        <v>50.94</v>
      </c>
      <c r="CS7" s="24">
        <v>50.53</v>
      </c>
      <c r="CT7" s="24">
        <v>51.42</v>
      </c>
      <c r="CU7" s="24">
        <v>48.95</v>
      </c>
      <c r="CV7" s="24">
        <v>56.51</v>
      </c>
      <c r="CW7" s="24">
        <v>58.94</v>
      </c>
      <c r="CX7" s="24">
        <v>84.99</v>
      </c>
      <c r="CY7" s="24">
        <v>86.75</v>
      </c>
      <c r="CZ7" s="24">
        <v>87.81</v>
      </c>
      <c r="DA7" s="24">
        <v>88.08</v>
      </c>
      <c r="DB7" s="24">
        <v>88.26</v>
      </c>
      <c r="DC7" s="24">
        <v>82.55</v>
      </c>
      <c r="DD7" s="24">
        <v>82.08</v>
      </c>
      <c r="DE7" s="24">
        <v>81.34</v>
      </c>
      <c r="DF7" s="24">
        <v>81.14</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2025-02-03T07:18:02Z</cp:lastPrinted>
  <dcterms:created xsi:type="dcterms:W3CDTF">2025-01-24T07:29:17Z</dcterms:created>
  <dcterms:modified xsi:type="dcterms:W3CDTF">2025-02-05T06:29:08Z</dcterms:modified>
  <cp:category/>
</cp:coreProperties>
</file>