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4 県→国\02 公表資料\【ここへ格納】法非適用事業\171 公共下水\"/>
    </mc:Choice>
  </mc:AlternateContent>
  <workbookProtection workbookAlgorithmName="SHA-512" workbookHashValue="CiHrus/Xlj41/B2KQazHT0jNqO1uAbrK3F3raI66wRJip1OIEwshmQqrCJULNCDowxtCVtzWEk19fxp0LobCjA==" workbookSaltValue="gka656HZC5g5115vjXqDS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<sst xmlns="http://schemas.openxmlformats.org/spreadsheetml/2006/main" count="236" uniqueCount="118">
  <si>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</si>
  <si>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</si>
  <si>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</si>
  <si>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</si>
  <si>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</si>
  <si>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</si>
  <si>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</si>
  <si>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</si>
  <si>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</si>
  <si>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</si>
  <si>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</si>
  <si>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</si>
  <si>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</si>
  <si>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</si>
  <si>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</si>
  <si>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</si>
  <si>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</si>
  <si>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</si>
  <si>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</si>
  <si>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</si>
  <si>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</si>
  <si>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</si>
  <si>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</si>
  <si>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</si>
  <si>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</si>
  <si>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</si>
  <si>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</si>
  <si>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</si>
  <si>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</si>
  <si>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</si>
  <si>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</si>
  <si>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</si>
  <si>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</si>
  <si>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</si>
  <si>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</si>
  <si>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</si>
  <si>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</si>
  <si>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</si>
  <si>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</si>
  <si>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</si>
  <si>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</si>
  <si>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</si>
  <si>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</si>
  <si>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</si>
  <si>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</si>
  <si>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</si>
  <si>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</si>
  <si>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</si>
  <si>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</si>
  <si>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</si>
  <si>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</si>
  <si>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</si>
  <si>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</si>
  <si>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</si>
  <si>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</si>
  <si>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</si>
  <si>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</si>
  <si>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</si>
  <si>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</si>
  <si>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</si>
  <si>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</si>
  <si>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</si>
  <si>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</si>
  <si>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</si>
  <si>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</si>
  <si>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</si>
  <si>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</si>
  <si>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</si>
  <si>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</si>
  <si>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</si>
  <si>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</si>
  <si>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</si>
  <si>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</si>
  <si>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</si>
  <si>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</si>
  <si>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</si>
  <si>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</si>
  <si>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</si>
  <si>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</si>
  <si>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</si>
  <si>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</si>
  <si>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</si>
  <si>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</si>
  <si>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</si>
  <si>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</si>
  <si>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</si>
  <si>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</si>
  <si>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</si>
  <si>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</si>
  <si>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</si>
  <si>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</si>
  <si>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</si>
  <si>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</si>
  <si>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</si>
  <si>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</si>
  <si>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</si>
  <si>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</si>
  <si>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</si>
  <si>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</si>
  <si>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</si>
  <si>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</si>
  <si>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</si>
  <si>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</si>
  <si>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</si>
  <si>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</si>
  <si>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</si>
  <si>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</si>
  <si>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</si>
  <si>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</si>
  <si>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</si>
  <si>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</si>
  <si>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</si>
  <si>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</si>
  <si>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</si>
  <si>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</si>
  <si>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終末処理場においては、耐震・改築更新を計画的に行っているが、老朽化も進む中で予算の状況により、当初の計画より遅延している。　
　管渠については、ストックマネジメント計画に基づき、緊急性の高い箇所の修繕・改築工事を随時行っていく。</t>
    <rPh sb="1" eb="3">
      <t>シュウマツ</t>
    </rPh>
    <rPh sb="3" eb="6">
      <t>ショリジョウ</t>
    </rPh>
    <rPh sb="12" eb="14">
      <t>タイシン</t>
    </rPh>
    <rPh sb="15" eb="17">
      <t>カイチク</t>
    </rPh>
    <rPh sb="17" eb="19">
      <t>コウシン</t>
    </rPh>
    <rPh sb="20" eb="23">
      <t>ケイカクテキ</t>
    </rPh>
    <rPh sb="24" eb="25">
      <t>オコナ</t>
    </rPh>
    <rPh sb="31" eb="34">
      <t>ロウキュウカ</t>
    </rPh>
    <rPh sb="35" eb="36">
      <t>スス</t>
    </rPh>
    <rPh sb="37" eb="38">
      <t>ナカ</t>
    </rPh>
    <rPh sb="39" eb="41">
      <t>ヨサン</t>
    </rPh>
    <rPh sb="42" eb="44">
      <t>ジョウキョウ</t>
    </rPh>
    <rPh sb="48" eb="50">
      <t>トウショ</t>
    </rPh>
    <rPh sb="51" eb="53">
      <t>ケイカク</t>
    </rPh>
    <rPh sb="55" eb="57">
      <t>チエン</t>
    </rPh>
    <rPh sb="86" eb="87">
      <t>モト</t>
    </rPh>
    <rPh sb="90" eb="93">
      <t>キンキュウセイ</t>
    </rPh>
    <rPh sb="94" eb="95">
      <t>タカ</t>
    </rPh>
    <rPh sb="96" eb="98">
      <t>カショ</t>
    </rPh>
    <rPh sb="107" eb="109">
      <t>ズイジ</t>
    </rPh>
    <rPh sb="109" eb="110">
      <t>オコナ</t>
    </rPh>
    <phoneticPr fontId="4"/>
  </si>
  <si>
    <t>施設の老朽化による耐震・改築更新費用の増加や人口減少に伴う利用料金の減収から、今後の経営状況は厳しさを増すことが懸念される。
　このため、経営戦略の見直しを実施し、老朽化した施設の計画的な更新と、併せて使用料金等の見直しを進める必要がある。</t>
    <rPh sb="0" eb="2">
      <t>シセツ</t>
    </rPh>
    <rPh sb="3" eb="6">
      <t>ロウキュウカ</t>
    </rPh>
    <rPh sb="9" eb="11">
      <t>タイシン</t>
    </rPh>
    <rPh sb="12" eb="14">
      <t>カイチク</t>
    </rPh>
    <rPh sb="14" eb="16">
      <t>コウシン</t>
    </rPh>
    <rPh sb="16" eb="18">
      <t>ヒヨウ</t>
    </rPh>
    <rPh sb="19" eb="21">
      <t>ゾウカ</t>
    </rPh>
    <rPh sb="27" eb="28">
      <t>トモナ</t>
    </rPh>
    <rPh sb="29" eb="31">
      <t>リヨウ</t>
    </rPh>
    <rPh sb="31" eb="33">
      <t>リョウキン</t>
    </rPh>
    <rPh sb="34" eb="36">
      <t>ゲンシュウ</t>
    </rPh>
    <rPh sb="39" eb="41">
      <t>コンゴ</t>
    </rPh>
    <rPh sb="42" eb="44">
      <t>ケイエイ</t>
    </rPh>
    <rPh sb="44" eb="46">
      <t>ジョウキョウ</t>
    </rPh>
    <rPh sb="47" eb="48">
      <t>キビ</t>
    </rPh>
    <rPh sb="51" eb="52">
      <t>マ</t>
    </rPh>
    <rPh sb="56" eb="58">
      <t>ケネン</t>
    </rPh>
    <rPh sb="78" eb="80">
      <t>ジッシ</t>
    </rPh>
    <rPh sb="98" eb="99">
      <t>アワ</t>
    </rPh>
    <phoneticPr fontId="4"/>
  </si>
  <si>
    <r>
      <t>①収益的収支比率について
　前年度から8.39％下降しており、今後も人口減少に伴う利用料金の減収も懸念されるなかで、今後も施設更新等に備えた対策は継続していかなければならない。
④企業債残高対事業規模比率について
　類似団体平均値を上回っているのは、これまで企業債を主な財源として事業を推進してきたことによるものである。今後も、未普及対策や終末処理場の耐震・改築工事を予定しており、使用料金の見直しが必要な状況となっている。
⑤経費回収率について
　令</t>
    </r>
    <r>
      <rPr>
        <sz val="10"/>
        <rFont val="ＭＳ ゴシック"/>
        <family val="3"/>
        <charset val="128"/>
      </rPr>
      <t>和4年度は新型コロナ感染症が蔓延する前の数値程度に回復しているが、100％には及んでいない。令和5年度は法適用企業への移行に伴い、下水道使用料等の収入面で打切り決算による影響もあり、前年度から18.81％下降している。</t>
    </r>
    <r>
      <rPr>
        <sz val="10"/>
        <color theme="1"/>
        <rFont val="ＭＳ ゴシック"/>
        <family val="3"/>
        <charset val="128"/>
      </rPr>
      <t>更なる経費削減等に取り組む必要がある。
⑥汚水処理原価について
　類似団体平均値以下の数値ではあるが、今後は人口減少や節水対策等に伴い年間有収水量も減っていくことが予想されるため、接続率を上げる取り組み等に努める。
⑦施設利用率について
　全国の平均よりも以前より高く推移しているが、これは不明水によるものであるため、管路点検調査を行う等、不明水対策を継続して行っている。
⑧水洗化率について
　微増傾向にはあるが、類似団体平均値及び全国平均よりも低い状況にあり、未普及事業を進めながら水洗化率の向上に繋がる取り組みを進めていかなければならない。　　</t>
    </r>
    <rPh sb="24" eb="26">
      <t>カコウ</t>
    </rPh>
    <rPh sb="31" eb="33">
      <t>コンゴ</t>
    </rPh>
    <rPh sb="34" eb="36">
      <t>ジンコウ</t>
    </rPh>
    <rPh sb="36" eb="38">
      <t>ゲンショウ</t>
    </rPh>
    <rPh sb="39" eb="40">
      <t>トモナ</t>
    </rPh>
    <rPh sb="41" eb="43">
      <t>リヨウ</t>
    </rPh>
    <rPh sb="43" eb="45">
      <t>リョウキン</t>
    </rPh>
    <rPh sb="46" eb="48">
      <t>ゲンシュウ</t>
    </rPh>
    <rPh sb="49" eb="51">
      <t>ケネン</t>
    </rPh>
    <rPh sb="436" eb="437">
      <t>トウ</t>
    </rPh>
    <rPh sb="438" eb="439">
      <t>ツト</t>
    </rPh>
    <rPh sb="567" eb="570">
      <t>ミフキュウ</t>
    </rPh>
    <rPh sb="570" eb="572">
      <t>ジギョウ</t>
    </rPh>
    <rPh sb="573" eb="574">
      <t>スス</t>
    </rPh>
    <rPh sb="578" eb="581">
      <t>スイセンカ</t>
    </rPh>
    <rPh sb="581" eb="582">
      <t>リツ</t>
    </rPh>
    <rPh sb="583" eb="58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</si>
</sst>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6.67</c:v>
                </c:pt>
                <c:pt idx="3" formatCode="#,##0.00;&quot;△&quot;#,##0.00;&quot;-&quot;">
                  <c:v>0.49</c:v>
                </c:pt>
                <c:pt idx="4" formatCode="#,##0.00;&quot;△&quot;#,##0.00;&quot;-&quot;">
                  <c:v>0.28999999999999998</c:v>
                </c:pt>
              </c:numCache>
            </c:numRef>
          </c:val>
          <c:extLst>
            <c:ext xmlns:c16="http://schemas.microsoft.com/office/drawing/2014/chart" uri="{C3380CC4-5D6E-409C-BE32-E72D297353CC}">
              <c16:uniqueId val="{00000000-33AF-49F3-B8C8-11129EFAE7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33AF-49F3-B8C8-11129EFAE7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104.35</c:v>
                </c:pt>
                <c:pt idx="1">
                  <c:v>71.84</c:v>
                </c:pt>
                <c:pt idx="2">
                  <c:v>70.92</c:v>
                </c:pt>
                <c:pt idx="3">
                  <c:v>76.08</c:v>
                </c:pt>
                <c:pt idx="4">
                  <c:v>73.5</c:v>
                </c:pt>
              </c:numCache>
            </c:numRef>
          </c:val>
          <c:extLst>
            <c:ext xmlns:c16="http://schemas.microsoft.com/office/drawing/2014/chart" uri="{C3380CC4-5D6E-409C-BE32-E72D297353CC}">
              <c16:uniqueId val="{00000000-27FF-4E9F-AEB3-7878E01D3B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27FF-4E9F-AEB3-7878E01D3B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78.16</c:v>
                </c:pt>
                <c:pt idx="1">
                  <c:v>77.47</c:v>
                </c:pt>
                <c:pt idx="2">
                  <c:v>78.31</c:v>
                </c:pt>
                <c:pt idx="3">
                  <c:v>78.59</c:v>
                </c:pt>
                <c:pt idx="4">
                  <c:v>79.48</c:v>
                </c:pt>
              </c:numCache>
            </c:numRef>
          </c:val>
          <c:extLst>
            <c:ext xmlns:c16="http://schemas.microsoft.com/office/drawing/2014/chart" uri="{C3380CC4-5D6E-409C-BE32-E72D297353CC}">
              <c16:uniqueId val="{00000000-D35C-4FB8-86D0-9C846D64C9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D35C-4FB8-86D0-9C846D64C9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96.19</c:v>
                </c:pt>
                <c:pt idx="1">
                  <c:v>83.48</c:v>
                </c:pt>
                <c:pt idx="2">
                  <c:v>91.27</c:v>
                </c:pt>
                <c:pt idx="3">
                  <c:v>105.24</c:v>
                </c:pt>
                <c:pt idx="4">
                  <c:v>96.85</c:v>
                </c:pt>
              </c:numCache>
            </c:numRef>
          </c:val>
          <c:extLst>
            <c:ext xmlns:c16="http://schemas.microsoft.com/office/drawing/2014/chart" uri="{C3380CC4-5D6E-409C-BE32-E72D297353CC}">
              <c16:uniqueId val="{00000000-9724-4D54-B42A-4042EE9D86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4-4D54-B42A-4042EE9D86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B-414F-B67A-50C3BC8908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B-414F-B67A-50C3BC8908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3-409E-A011-B1DC113DEA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3-409E-A011-B1DC113DEA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52-4229-BFC9-64A51FBD17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2-4229-BFC9-64A51FBD17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5-42BE-AACF-6F0BB5D553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5-42BE-AACF-6F0BB5D553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1229.1500000000001</c:v>
                </c:pt>
                <c:pt idx="1">
                  <c:v>1205.3599999999999</c:v>
                </c:pt>
                <c:pt idx="2">
                  <c:v>1268.58</c:v>
                </c:pt>
                <c:pt idx="3">
                  <c:v>1148.93</c:v>
                </c:pt>
                <c:pt idx="4">
                  <c:v>1323.29</c:v>
                </c:pt>
              </c:numCache>
            </c:numRef>
          </c:val>
          <c:extLst>
            <c:ext xmlns:c16="http://schemas.microsoft.com/office/drawing/2014/chart" uri="{C3380CC4-5D6E-409C-BE32-E72D297353CC}">
              <c16:uniqueId val="{00000000-93E8-4473-886C-516D6984D2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93E8-4473-886C-516D6984D2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92.56</c:v>
                </c:pt>
                <c:pt idx="1">
                  <c:v>63.02</c:v>
                </c:pt>
                <c:pt idx="2">
                  <c:v>67.78</c:v>
                </c:pt>
                <c:pt idx="3">
                  <c:v>91.73</c:v>
                </c:pt>
                <c:pt idx="4">
                  <c:v>72.92</c:v>
                </c:pt>
              </c:numCache>
            </c:numRef>
          </c:val>
          <c:extLst>
            <c:ext xmlns:c16="http://schemas.microsoft.com/office/drawing/2014/chart" uri="{C3380CC4-5D6E-409C-BE32-E72D297353CC}">
              <c16:uniqueId val="{00000000-BDBB-4FF4-BDEE-6E243B8542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BDBB-4FF4-BDEE-6E243B8542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151.88999999999999</c:v>
                </c:pt>
                <c:pt idx="1">
                  <c:v>243.7</c:v>
                </c:pt>
                <c:pt idx="2">
                  <c:v>214.69</c:v>
                </c:pt>
                <c:pt idx="3">
                  <c:v>158.04</c:v>
                </c:pt>
                <c:pt idx="4">
                  <c:v>166.01</c:v>
                </c:pt>
              </c:numCache>
            </c:numRef>
          </c:val>
          <c:extLst>
            <c:ext xmlns:c16="http://schemas.microsoft.com/office/drawing/2014/chart" uri="{C3380CC4-5D6E-409C-BE32-E72D297353CC}">
              <c16:uniqueId val="{00000000-369F-45D1-AA17-9052070DAE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369F-45D1-AA17-9052070DAE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阿蘇市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24526</v>
      </c>
      <c r="AM8" s="41"/>
      <c r="AN8" s="41"/>
      <c r="AO8" s="41"/>
      <c r="AP8" s="41"/>
      <c r="AQ8" s="41"/>
      <c r="AR8" s="41"/>
      <c r="AS8" s="41"/>
      <c r="AT8" s="34">
        <f>データ!T6</f>
        <v>376.3</v>
      </c>
      <c r="AU8" s="34"/>
      <c r="AV8" s="34"/>
      <c r="AW8" s="34"/>
      <c r="AX8" s="34"/>
      <c r="AY8" s="34"/>
      <c r="AZ8" s="34"/>
      <c r="BA8" s="34"/>
      <c r="BB8" s="34">
        <f>データ!U6</f>
        <v>65.180000000000007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27</v>
      </c>
      <c r="Q10" s="34"/>
      <c r="R10" s="34"/>
      <c r="S10" s="34"/>
      <c r="T10" s="34"/>
      <c r="U10" s="34"/>
      <c r="V10" s="34"/>
      <c r="W10" s="34">
        <f>データ!Q6</f>
        <v>56.84</v>
      </c>
      <c r="X10" s="34"/>
      <c r="Y10" s="34"/>
      <c r="Z10" s="34"/>
      <c r="AA10" s="34"/>
      <c r="AB10" s="34"/>
      <c r="AC10" s="34"/>
      <c r="AD10" s="41">
        <f>データ!R6</f>
        <v>2585</v>
      </c>
      <c r="AE10" s="41"/>
      <c r="AF10" s="41"/>
      <c r="AG10" s="41"/>
      <c r="AH10" s="41"/>
      <c r="AI10" s="41"/>
      <c r="AJ10" s="41"/>
      <c r="AK10" s="2"/>
      <c r="AL10" s="41">
        <f>データ!V6</f>
        <v>6570</v>
      </c>
      <c r="AM10" s="41"/>
      <c r="AN10" s="41"/>
      <c r="AO10" s="41"/>
      <c r="AP10" s="41"/>
      <c r="AQ10" s="41"/>
      <c r="AR10" s="41"/>
      <c r="AS10" s="41"/>
      <c r="AT10" s="34">
        <f>データ!W6</f>
        <v>4</v>
      </c>
      <c r="AU10" s="34"/>
      <c r="AV10" s="34"/>
      <c r="AW10" s="34"/>
      <c r="AX10" s="34"/>
      <c r="AY10" s="34"/>
      <c r="AZ10" s="34"/>
      <c r="BA10" s="34"/>
      <c r="BB10" s="34">
        <f>データ!X6</f>
        <v>1642.5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mOjlZC0UVm3h3nQWAL8ojf1XkXvzKnl9waOvCj2qN0naCukiSK8qtZ9p7rwQr7DdMsu/+u5roVYKLLH2vzuL5Q==" saltValue="a2UBezrj11hxdbRFnnnM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432148</v>
      </c>
      <c r="D6" s="19">
        <f t="shared" si="3"/>
        <v>47</v>
      </c>
      <c r="E6" s="19">
        <f t="shared" si="3"/>
        <v>17</v>
      </c>
      <c r="F6" s="19">
        <f t="shared" si="3"/>
        <v>1</v>
      </c>
      <c r="G6" s="19">
        <f t="shared" si="3"/>
        <v>0</v>
      </c>
      <c r="H6" s="19" t="str">
        <f t="shared" si="3"/>
        <v>熊本県　阿蘇市</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27</v>
      </c>
      <c r="Q6" s="20">
        <f t="shared" si="3"/>
        <v>56.84</v>
      </c>
      <c r="R6" s="20">
        <f t="shared" si="3"/>
        <v>2585</v>
      </c>
      <c r="S6" s="20">
        <f t="shared" si="3"/>
        <v>24526</v>
      </c>
      <c r="T6" s="20">
        <f t="shared" si="3"/>
        <v>376.3</v>
      </c>
      <c r="U6" s="20">
        <f t="shared" si="3"/>
        <v>65.180000000000007</v>
      </c>
      <c r="V6" s="20">
        <f t="shared" si="3"/>
        <v>6570</v>
      </c>
      <c r="W6" s="20">
        <f t="shared" si="3"/>
        <v>4</v>
      </c>
      <c r="X6" s="20">
        <f t="shared" si="3"/>
        <v>1642.5</v>
      </c>
      <c r="Y6" s="21">
        <f>IF(Y7="",NA(),Y7)</f>
        <v>96.19</v>
      </c>
      <c r="Z6" s="21">
        <f t="shared" ref="Z6:AH6" si="4">IF(Z7="",NA(),Z7)</f>
        <v>83.48</v>
      </c>
      <c r="AA6" s="21">
        <f t="shared" si="4"/>
        <v>91.27</v>
      </c>
      <c r="AB6" s="21">
        <f t="shared" si="4"/>
        <v>105.24</v>
      </c>
      <c r="AC6" s="21">
        <f t="shared" si="4"/>
        <v>96.85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1229.1500000000001</v>
      </c>
      <c r="BG6" s="21">
        <f t="shared" ref="BG6:BO6" si="7">IF(BG7="",NA(),BG7)</f>
        <v>1205.3599999999999</v>
      </c>
      <c r="BH6" s="21">
        <f t="shared" si="7"/>
        <v>1268.58</v>
      </c>
      <c r="BI6" s="21">
        <f t="shared" si="7"/>
        <v>1148.93</v>
      </c>
      <c r="BJ6" s="21">
        <f t="shared" si="7"/>
        <v>1323.29</v>
      </c>
      <c r="BK6" s="21">
        <f t="shared" si="7"/>
        <v>807.75</v>
      </c>
      <c r="BL6" s="21">
        <f t="shared" si="7"/>
        <v>812.92</v>
      </c>
      <c r="BM6" s="21">
        <f t="shared" si="7"/>
        <v>765.48</v>
      </c>
      <c r="BN6" s="21">
        <f t="shared" si="7"/>
        <v>742.08</v>
      </c>
      <c r="BO6" s="21">
        <f t="shared" si="7"/>
        <v>730.84</v>
      </c>
      <c r="BP6" s="20" t="str">
        <f>IF(BP7="","",IF(BP7="-","【-】","【"&amp;SUBSTITUTE(TEXT(BP7,"#,##0.00"),"-","△")&amp;"】"))</f>
        <v>【630.82】</v>
      </c>
      <c r="BQ6" s="21">
        <f>IF(BQ7="",NA(),BQ7)</f>
        <v>92.56</v>
      </c>
      <c r="BR6" s="21">
        <f t="shared" ref="BR6:BZ6" si="8">IF(BR7="",NA(),BR7)</f>
        <v>63.02</v>
      </c>
      <c r="BS6" s="21">
        <f t="shared" si="8"/>
        <v>67.78</v>
      </c>
      <c r="BT6" s="21">
        <f t="shared" si="8"/>
        <v>91.73</v>
      </c>
      <c r="BU6" s="21">
        <f t="shared" si="8"/>
        <v>72.92</v>
      </c>
      <c r="BV6" s="21">
        <f t="shared" si="8"/>
        <v>86.94</v>
      </c>
      <c r="BW6" s="21">
        <f t="shared" si="8"/>
        <v>85.4</v>
      </c>
      <c r="BX6" s="21">
        <f t="shared" si="8"/>
        <v>87.8</v>
      </c>
      <c r="BY6" s="21">
        <f t="shared" si="8"/>
        <v>86.51</v>
      </c>
      <c r="BZ6" s="21">
        <f t="shared" si="8"/>
        <v>89.17</v>
      </c>
      <c r="CA6" s="20" t="str">
        <f>IF(CA7="","",IF(CA7="-","【-】","【"&amp;SUBSTITUTE(TEXT(CA7,"#,##0.00"),"-","△")&amp;"】"))</f>
        <v>【97.81】</v>
      </c>
      <c r="CB6" s="21">
        <f>IF(CB7="",NA(),CB7)</f>
        <v>151.88999999999999</v>
      </c>
      <c r="CC6" s="21">
        <f t="shared" ref="CC6:CK6" si="9">IF(CC7="",NA(),CC7)</f>
        <v>243.7</v>
      </c>
      <c r="CD6" s="21">
        <f t="shared" si="9"/>
        <v>214.69</v>
      </c>
      <c r="CE6" s="21">
        <f t="shared" si="9"/>
        <v>158.04</v>
      </c>
      <c r="CF6" s="21">
        <f t="shared" si="9"/>
        <v>166.01</v>
      </c>
      <c r="CG6" s="21">
        <f t="shared" si="9"/>
        <v>179.63</v>
      </c>
      <c r="CH6" s="21">
        <f t="shared" si="9"/>
        <v>188.57</v>
      </c>
      <c r="CI6" s="21">
        <f t="shared" si="9"/>
        <v>187.69</v>
      </c>
      <c r="CJ6" s="21">
        <f t="shared" si="9"/>
        <v>188.24</v>
      </c>
      <c r="CK6" s="21">
        <f t="shared" si="9"/>
        <v>184.85</v>
      </c>
      <c r="CL6" s="20" t="str">
        <f>IF(CL7="","",IF(CL7="-","【-】","【"&amp;SUBSTITUTE(TEXT(CL7,"#,##0.00"),"-","△")&amp;"】"))</f>
        <v>【138.75】</v>
      </c>
      <c r="CM6" s="21">
        <f>IF(CM7="",NA(),CM7)</f>
        <v>104.35</v>
      </c>
      <c r="CN6" s="21">
        <f t="shared" ref="CN6:CV6" si="10">IF(CN7="",NA(),CN7)</f>
        <v>71.84</v>
      </c>
      <c r="CO6" s="21">
        <f t="shared" si="10"/>
        <v>70.92</v>
      </c>
      <c r="CP6" s="21">
        <f t="shared" si="10"/>
        <v>76.08</v>
      </c>
      <c r="CQ6" s="21">
        <f t="shared" si="10"/>
        <v>73.5</v>
      </c>
      <c r="CR6" s="21">
        <f t="shared" si="10"/>
        <v>55.55</v>
      </c>
      <c r="CS6" s="21">
        <f t="shared" si="10"/>
        <v>55.84</v>
      </c>
      <c r="CT6" s="21">
        <f t="shared" si="10"/>
        <v>55.78</v>
      </c>
      <c r="CU6" s="21">
        <f t="shared" si="10"/>
        <v>54.86</v>
      </c>
      <c r="CV6" s="21">
        <f t="shared" si="10"/>
        <v>55.04</v>
      </c>
      <c r="CW6" s="20" t="str">
        <f>IF(CW7="","",IF(CW7="-","【-】","【"&amp;SUBSTITUTE(TEXT(CW7,"#,##0.00"),"-","△")&amp;"】"))</f>
        <v>【58.94】</v>
      </c>
      <c r="CX6" s="21">
        <f>IF(CX7="",NA(),CX7)</f>
        <v>78.16</v>
      </c>
      <c r="CY6" s="21">
        <f t="shared" ref="CY6:DG6" si="11">IF(CY7="",NA(),CY7)</f>
        <v>77.47</v>
      </c>
      <c r="CZ6" s="21">
        <f t="shared" si="11"/>
        <v>78.31</v>
      </c>
      <c r="DA6" s="21">
        <f t="shared" si="11"/>
        <v>78.59</v>
      </c>
      <c r="DB6" s="21">
        <f t="shared" si="11"/>
        <v>79.48</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6.67</v>
      </c>
      <c r="EH6" s="21">
        <f t="shared" si="14"/>
        <v>0.49</v>
      </c>
      <c r="EI6" s="21">
        <f t="shared" si="14"/>
        <v>0.28999999999999998</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432148</v>
      </c>
      <c r="D7" s="23">
        <v>47</v>
      </c>
      <c r="E7" s="23">
        <v>17</v>
      </c>
      <c r="F7" s="23">
        <v>1</v>
      </c>
      <c r="G7" s="23">
        <v>0</v>
      </c>
      <c r="H7" s="23" t="s">
        <v>97</v>
      </c>
      <c r="I7" s="23" t="s">
        <v>98</v>
      </c>
      <c r="J7" s="23" t="s">
        <v>99</v>
      </c>
      <c r="K7" s="23" t="s">
        <v>100</v>
      </c>
      <c r="L7" s="23" t="s">
        <v>101</v>
      </c>
      <c r="M7" s="23" t="s">
        <v>102</v>
      </c>
      <c r="N7" s="24" t="s">
        <v>103</v>
      </c>
      <c r="O7" s="24" t="s">
        <v>104</v>
      </c>
      <c r="P7" s="24">
        <v>27</v>
      </c>
      <c r="Q7" s="24">
        <v>56.84</v>
      </c>
      <c r="R7" s="24">
        <v>2585</v>
      </c>
      <c r="S7" s="24">
        <v>24526</v>
      </c>
      <c r="T7" s="24">
        <v>376.3</v>
      </c>
      <c r="U7" s="24">
        <v>65.180000000000007</v>
      </c>
      <c r="V7" s="24">
        <v>6570</v>
      </c>
      <c r="W7" s="24">
        <v>4</v>
      </c>
      <c r="X7" s="24">
        <v>1642.5</v>
      </c>
      <c r="Y7" s="24">
        <v>96.19</v>
      </c>
      <c r="Z7" s="24">
        <v>83.48</v>
      </c>
      <c r="AA7" s="24">
        <v>91.27</v>
      </c>
      <c r="AB7" s="24">
        <v>105.24</v>
      </c>
      <c r="AC7" s="24">
        <v>96.85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1229.1500000000001</v>
      </c>
      <c r="BG7" s="24">
        <v>1205.3599999999999</v>
      </c>
      <c r="BH7" s="24">
        <v>1268.58</v>
      </c>
      <c r="BI7" s="24">
        <v>1148.93</v>
      </c>
      <c r="BJ7" s="24">
        <v>1323.29</v>
      </c>
      <c r="BK7" s="24">
        <v>807.75</v>
      </c>
      <c r="BL7" s="24">
        <v>812.92</v>
      </c>
      <c r="BM7" s="24">
        <v>765.48</v>
      </c>
      <c r="BN7" s="24">
        <v>742.08</v>
      </c>
      <c r="BO7" s="24">
        <v>730.84</v>
      </c>
      <c r="BP7" s="24">
        <v>630.82000000000005</v>
      </c>
      <c r="BQ7" s="24">
        <v>92.56</v>
      </c>
      <c r="BR7" s="24">
        <v>63.02</v>
      </c>
      <c r="BS7" s="24">
        <v>67.78</v>
      </c>
      <c r="BT7" s="24">
        <v>91.73</v>
      </c>
      <c r="BU7" s="24">
        <v>72.92</v>
      </c>
      <c r="BV7" s="24">
        <v>86.94</v>
      </c>
      <c r="BW7" s="24">
        <v>85.4</v>
      </c>
      <c r="BX7" s="24">
        <v>87.8</v>
      </c>
      <c r="BY7" s="24">
        <v>86.51</v>
      </c>
      <c r="BZ7" s="24">
        <v>89.17</v>
      </c>
      <c r="CA7" s="24">
        <v>97.81</v>
      </c>
      <c r="CB7" s="24">
        <v>151.88999999999999</v>
      </c>
      <c r="CC7" s="24">
        <v>243.7</v>
      </c>
      <c r="CD7" s="24">
        <v>214.69</v>
      </c>
      <c r="CE7" s="24">
        <v>158.04</v>
      </c>
      <c r="CF7" s="24">
        <v>166.01</v>
      </c>
      <c r="CG7" s="24">
        <v>179.63</v>
      </c>
      <c r="CH7" s="24">
        <v>188.57</v>
      </c>
      <c r="CI7" s="24">
        <v>187.69</v>
      </c>
      <c r="CJ7" s="24">
        <v>188.24</v>
      </c>
      <c r="CK7" s="24">
        <v>184.85</v>
      </c>
      <c r="CL7" s="24">
        <v>138.75</v>
      </c>
      <c r="CM7" s="24">
        <v>104.35</v>
      </c>
      <c r="CN7" s="24">
        <v>71.84</v>
      </c>
      <c r="CO7" s="24">
        <v>70.92</v>
      </c>
      <c r="CP7" s="24">
        <v>76.08</v>
      </c>
      <c r="CQ7" s="24">
        <v>73.5</v>
      </c>
      <c r="CR7" s="24">
        <v>55.55</v>
      </c>
      <c r="CS7" s="24">
        <v>55.84</v>
      </c>
      <c r="CT7" s="24">
        <v>55.78</v>
      </c>
      <c r="CU7" s="24">
        <v>54.86</v>
      </c>
      <c r="CV7" s="24">
        <v>55.04</v>
      </c>
      <c r="CW7" s="24">
        <v>58.94</v>
      </c>
      <c r="CX7" s="24">
        <v>78.16</v>
      </c>
      <c r="CY7" s="24">
        <v>77.47</v>
      </c>
      <c r="CZ7" s="24">
        <v>78.31</v>
      </c>
      <c r="DA7" s="24">
        <v>78.59</v>
      </c>
      <c r="DB7" s="24">
        <v>79.48</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6.67</v>
      </c>
      <c r="EH7" s="24">
        <v>0.49</v>
      </c>
      <c r="EI7" s="24">
        <v>0.28999999999999998</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4810410</cp:lastModifiedBy>
  <cp:lastPrinted>2025-02-05T00:36:06Z</cp:lastPrinted>
  <dcterms:created xsi:type="dcterms:W3CDTF">2025-01-24T07:29:16Z</dcterms:created>
  <dcterms:modified xsi:type="dcterms:W3CDTF">2025-02-18T05:23:37Z</dcterms:modified>
  <cp:category/>
</cp:coreProperties>
</file>