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43 球磨村\簡水\"/>
    </mc:Choice>
  </mc:AlternateContent>
  <workbookProtection workbookAlgorithmName="SHA-512" workbookHashValue="JR0ZAjUNJAqEn7dox/qrMkjQ69jFnotz4b98ItwwcE2h9L8sjJMnSmF3W+g5XgUokXN+BgVT1jLhrmpiOgYU+A==" workbookSaltValue="T1LaHTb9siadzwihu5+aVQ==" workbookSpinCount="100000" lockStructure="1"/>
  <bookViews>
    <workbookView xWindow="0" yWindow="0" windowWidth="19200" windowHeight="7070"/>
  </bookViews>
  <sheets>
    <sheet name="法非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P10" i="4" s="1"/>
  <c r="O6" i="5"/>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H85" i="4"/>
  <c r="E85" i="4"/>
  <c r="AL10" i="4"/>
  <c r="W10" i="4"/>
  <c r="I10" i="4"/>
  <c r="BB8" i="4"/>
  <c r="AT8" i="4"/>
  <c r="AD8" i="4"/>
  <c r="W8" i="4"/>
  <c r="P8" i="4"/>
  <c r="I8" i="4"/>
  <c r="B8"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<sst xmlns="http://schemas.openxmlformats.org/spreadsheetml/2006/main" count="233" uniqueCount="117">
  <si>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</si>
  <si>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</si>
  <si>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</si>
  <si>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</si>
  <si>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</si>
  <si>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</si>
  <si>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</si>
  <si>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</si>
  <si>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</si>
  <si>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</si>
  <si>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</si>
  <si>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</si>
  <si>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</si>
  <si>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</si>
  <si>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</si>
  <si>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</si>
  <si>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</si>
  <si>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</si>
  <si>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</si>
  <si>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</si>
  <si>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</si>
  <si>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</si>
  <si>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</si>
  <si>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</si>
  <si>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</si>
  <si>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</si>
  <si>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</si>
  <si>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</si>
  <si>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</si>
  <si>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</si>
  <si>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</si>
  <si>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</si>
  <si>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</si>
  <si>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</si>
  <si>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</si>
  <si>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</si>
  <si>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</si>
  <si>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</si>
  <si>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</si>
  <si>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</si>
  <si>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</si>
  <si>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</si>
  <si>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</si>
  <si>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</si>
  <si>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</si>
  <si>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</si>
  <si>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</si>
  <si>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</si>
  <si>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</si>
  <si>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</si>
  <si>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</si>
  <si>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</si>
  <si>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</si>
  <si>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</si>
  <si>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</si>
  <si>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</si>
  <si>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</si>
  <si>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</si>
  <si>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</si>
  <si>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</si>
  <si>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</si>
  <si>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</si>
  <si>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</si>
  <si>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</si>
  <si>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</si>
  <si>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</si>
  <si>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</si>
  <si>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</si>
  <si>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</si>
  <si>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</si>
  <si>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</si>
  <si>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</si>
  <si>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</si>
  <si>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</si>
  <si>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</si>
  <si>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</si>
  <si>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</si>
  <si>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</si>
  <si>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</si>
  <si>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</si>
  <si>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</si>
  <si>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</si>
  <si>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</si>
  <si>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</si>
  <si>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</si>
  <si>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</si>
  <si>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</si>
  <si>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</si>
  <si>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</si>
  <si>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</si>
  <si>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</si>
  <si>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</si>
  <si>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</si>
  <si>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</si>
  <si>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</si>
  <si>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</si>
  <si>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球磨村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</si>
  <si>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</si>
  <si>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</si>
  <si>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</si>
  <si>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</si>
  <si>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</si>
  <si>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</si>
  <si>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</si>
  <si>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</si>
  <si>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</si>
  <si>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</si>
  <si>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</si>
  <si>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</si>
  <si>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</si>
  <si>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</si>
  <si>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</si>
  <si>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</si>
  <si>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</si>
  <si>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本村水道事業は、創設後約３０年が経過している。こうしたなかで特に漏水事故が度々発生している、渡配水区を優先的に耐震管への更新を１５年計画で実施する。
なおかつ、耐震化計画に基づいた施設の耐震化を計画的に進めていく。</t>
    <rPh sb="30" eb="31">
      <t>トク</t>
    </rPh>
    <rPh sb="46" eb="47">
      <t>ワタリ</t>
    </rPh>
    <rPh sb="47" eb="49">
      <t>ハイスイ</t>
    </rPh>
    <rPh sb="49" eb="50">
      <t>ク</t>
    </rPh>
    <rPh sb="51" eb="54">
      <t>ユウセンテキ</t>
    </rPh>
    <rPh sb="65" eb="66">
      <t>ネン</t>
    </rPh>
    <rPh sb="66" eb="68">
      <t>ケイカク</t>
    </rPh>
    <rPh sb="69" eb="71">
      <t>ジッシ</t>
    </rPh>
    <rPh sb="80" eb="83">
      <t>タイシンカ</t>
    </rPh>
    <rPh sb="83" eb="85">
      <t>ケイカク</t>
    </rPh>
    <rPh sb="86" eb="87">
      <t>モト</t>
    </rPh>
    <rPh sb="90" eb="92">
      <t>シセツ</t>
    </rPh>
    <rPh sb="93" eb="96">
      <t>タイシンカ</t>
    </rPh>
    <phoneticPr fontId="4"/>
  </si>
  <si>
    <t>令和２年７月豪雨災により本村の簡易水道施設は甚大な被害をうけ、橋梁の流失により未だ仮設配管で給水している区域もあるため、災害復旧工事の早期完了を目指す。
また、広域化の推進並びに料金収入の確保等を視野に入れつつ、令和８年度より公営企業会計へ移行することから、より水道事業の持続的な経営及び、計画的かつ効率的な経営の推進を図る。</t>
    <rPh sb="106" eb="108">
      <t>レイワ</t>
    </rPh>
    <rPh sb="109" eb="111">
      <t>ネンド</t>
    </rPh>
    <rPh sb="113" eb="119">
      <t>コウエイキギョウカイケイ</t>
    </rPh>
    <rPh sb="120" eb="122">
      <t>イコウ</t>
    </rPh>
    <rPh sb="142" eb="143">
      <t>オヨ</t>
    </rPh>
    <phoneticPr fontId="4"/>
  </si>
  <si>
    <t xml:space="preserve">本村の水道事業においては、今後給水区域拡大や給水人ロの増加は見込めないのが現状である。このような中、「④企業債残高対給水収益比率」が平均値より低い状況であるが、令和２年７月豪雨災の復旧工事や配水管耐震化工事に着工したため今後は増えてくることが予想される。
「①収益的収支比率」については、令和５年度より公営企業会計移行に伴う委託料が増加し、財源として起債を充当したことで一般会計からの繰入金の割合が減少したため、前年度より減少した。
「⑧有収率」については、漏水修繕工事を適宜実施しているが、依然として低い水準であるため、引き続き漏水の改善並びに耐震管への更新を計画的に進めていく。
</t>
    <rPh sb="52" eb="54">
      <t>キギョウ</t>
    </rPh>
    <rPh sb="54" eb="55">
      <t>サイ</t>
    </rPh>
    <rPh sb="55" eb="57">
      <t>ザンダカ</t>
    </rPh>
    <rPh sb="57" eb="58">
      <t>タイ</t>
    </rPh>
    <rPh sb="58" eb="60">
      <t>キュウスイ</t>
    </rPh>
    <rPh sb="60" eb="62">
      <t>シュウエキ</t>
    </rPh>
    <rPh sb="62" eb="64">
      <t>ヒリツ</t>
    </rPh>
    <rPh sb="66" eb="69">
      <t>ヘイキンチ</t>
    </rPh>
    <rPh sb="71" eb="72">
      <t>ヒク</t>
    </rPh>
    <rPh sb="73" eb="75">
      <t>ジョウキョウ</t>
    </rPh>
    <rPh sb="90" eb="92">
      <t>フッキュウ</t>
    </rPh>
    <rPh sb="92" eb="94">
      <t>コウジ</t>
    </rPh>
    <rPh sb="95" eb="98">
      <t>ハイスイカン</t>
    </rPh>
    <rPh sb="98" eb="101">
      <t>タイシンカ</t>
    </rPh>
    <rPh sb="101" eb="103">
      <t>コウジ</t>
    </rPh>
    <rPh sb="104" eb="106">
      <t>チャッコウ</t>
    </rPh>
    <rPh sb="110" eb="112">
      <t>コンゴ</t>
    </rPh>
    <rPh sb="113" eb="114">
      <t>フ</t>
    </rPh>
    <rPh sb="121" eb="123">
      <t>ヨソウ</t>
    </rPh>
    <rPh sb="144" eb="146">
      <t>レイワ</t>
    </rPh>
    <rPh sb="147" eb="149">
      <t>ネンド</t>
    </rPh>
    <rPh sb="151" eb="157">
      <t>コウエイキギョウカイケイ</t>
    </rPh>
    <rPh sb="157" eb="159">
      <t>イコウ</t>
    </rPh>
    <rPh sb="160" eb="161">
      <t>トモナ</t>
    </rPh>
    <rPh sb="162" eb="165">
      <t>イタクリョウ</t>
    </rPh>
    <rPh sb="166" eb="168">
      <t>ゾウカ</t>
    </rPh>
    <rPh sb="170" eb="172">
      <t>ザイゲン</t>
    </rPh>
    <rPh sb="175" eb="177">
      <t>キサイ</t>
    </rPh>
    <rPh sb="178" eb="180">
      <t>ジュウトウ</t>
    </rPh>
    <rPh sb="196" eb="198">
      <t>ワリアイ</t>
    </rPh>
    <rPh sb="206" eb="209">
      <t>ゼンネンド</t>
    </rPh>
    <rPh sb="211" eb="21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</si>
</sst>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1.27</c:v>
                </c:pt>
                <c:pt idx="1">
                  <c:v>0</c:v>
                </c:pt>
                <c:pt idx="2">
                  <c:v>0</c:v>
                </c:pt>
                <c:pt idx="3" formatCode="#,##0.00;&quot;△&quot;#,##0.00;&quot;-&quot;">
                  <c:v>0.6</c:v>
                </c:pt>
                <c:pt idx="4">
                  <c:v>0</c:v>
                </c:pt>
              </c:numCache>
            </c:numRef>
          </c:val>
          <c:extLst>
            <c:ext xmlns:c16="http://schemas.microsoft.com/office/drawing/2014/chart" uri="{C3380CC4-5D6E-409C-BE32-E72D297353CC}">
              <c16:uniqueId val="{00000000-A6E3-4610-8A2A-F10C3CA960C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0.61</c:v>
                </c:pt>
                <c:pt idx="2">
                  <c:v>0.4</c:v>
                </c:pt>
                <c:pt idx="3">
                  <c:v>0.59</c:v>
                </c:pt>
                <c:pt idx="4">
                  <c:v>0.5</c:v>
                </c:pt>
              </c:numCache>
            </c:numRef>
          </c:val>
          <c:smooth val="0"/>
          <c:extLst>
            <c:ext xmlns:c16="http://schemas.microsoft.com/office/drawing/2014/chart" uri="{C3380CC4-5D6E-409C-BE32-E72D297353CC}">
              <c16:uniqueId val="{00000001-A6E3-4610-8A2A-F10C3CA960C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64.180000000000007</c:v>
                </c:pt>
                <c:pt idx="1">
                  <c:v>56.07</c:v>
                </c:pt>
                <c:pt idx="2">
                  <c:v>55.06</c:v>
                </c:pt>
                <c:pt idx="3">
                  <c:v>56.52</c:v>
                </c:pt>
                <c:pt idx="4">
                  <c:v>62.35</c:v>
                </c:pt>
              </c:numCache>
            </c:numRef>
          </c:val>
          <c:extLst>
            <c:ext xmlns:c16="http://schemas.microsoft.com/office/drawing/2014/chart" uri="{C3380CC4-5D6E-409C-BE32-E72D297353CC}">
              <c16:uniqueId val="{00000000-52D0-49A0-9ED6-89387C75C5C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49.08</c:v>
                </c:pt>
                <c:pt idx="2">
                  <c:v>51.46</c:v>
                </c:pt>
                <c:pt idx="3">
                  <c:v>51.84</c:v>
                </c:pt>
                <c:pt idx="4">
                  <c:v>52.34</c:v>
                </c:pt>
              </c:numCache>
            </c:numRef>
          </c:val>
          <c:smooth val="0"/>
          <c:extLst>
            <c:ext xmlns:c16="http://schemas.microsoft.com/office/drawing/2014/chart" uri="{C3380CC4-5D6E-409C-BE32-E72D297353CC}">
              <c16:uniqueId val="{00000001-52D0-49A0-9ED6-89387C75C5C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68.13</c:v>
                </c:pt>
                <c:pt idx="1">
                  <c:v>46.89</c:v>
                </c:pt>
                <c:pt idx="2">
                  <c:v>64.89</c:v>
                </c:pt>
                <c:pt idx="3">
                  <c:v>59.7</c:v>
                </c:pt>
                <c:pt idx="4">
                  <c:v>54.14</c:v>
                </c:pt>
              </c:numCache>
            </c:numRef>
          </c:val>
          <c:extLst>
            <c:ext xmlns:c16="http://schemas.microsoft.com/office/drawing/2014/chart" uri="{C3380CC4-5D6E-409C-BE32-E72D297353CC}">
              <c16:uniqueId val="{00000000-7776-4911-819C-CE0B7F18410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71.27</c:v>
                </c:pt>
                <c:pt idx="2">
                  <c:v>68.58</c:v>
                </c:pt>
                <c:pt idx="3">
                  <c:v>67.94</c:v>
                </c:pt>
                <c:pt idx="4">
                  <c:v>66.900000000000006</c:v>
                </c:pt>
              </c:numCache>
            </c:numRef>
          </c:val>
          <c:smooth val="0"/>
          <c:extLst>
            <c:ext xmlns:c16="http://schemas.microsoft.com/office/drawing/2014/chart" uri="{C3380CC4-5D6E-409C-BE32-E72D297353CC}">
              <c16:uniqueId val="{00000001-7776-4911-819C-CE0B7F18410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75.900000000000006</c:v>
                </c:pt>
                <c:pt idx="1">
                  <c:v>88.21</c:v>
                </c:pt>
                <c:pt idx="2">
                  <c:v>81.349999999999994</c:v>
                </c:pt>
                <c:pt idx="3">
                  <c:v>108.29</c:v>
                </c:pt>
                <c:pt idx="4">
                  <c:v>87.69</c:v>
                </c:pt>
              </c:numCache>
            </c:numRef>
          </c:val>
          <c:extLst>
            <c:ext xmlns:c16="http://schemas.microsoft.com/office/drawing/2014/chart" uri="{C3380CC4-5D6E-409C-BE32-E72D297353CC}">
              <c16:uniqueId val="{00000000-AD07-4D2B-AF27-19DED4859B0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73.22</c:v>
                </c:pt>
                <c:pt idx="2">
                  <c:v>69.05</c:v>
                </c:pt>
                <c:pt idx="3">
                  <c:v>67.02</c:v>
                </c:pt>
                <c:pt idx="4">
                  <c:v>71.319999999999993</c:v>
                </c:pt>
              </c:numCache>
            </c:numRef>
          </c:val>
          <c:smooth val="0"/>
          <c:extLst>
            <c:ext xmlns:c16="http://schemas.microsoft.com/office/drawing/2014/chart" uri="{C3380CC4-5D6E-409C-BE32-E72D297353CC}">
              <c16:uniqueId val="{00000001-AD07-4D2B-AF27-19DED4859B0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79-4AAE-9694-DEA93472603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79-4AAE-9694-DEA93472603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81-433B-87FA-74FC79469F7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81-433B-87FA-74FC79469F7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30-4E24-96AD-3DED0F6D5F0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30-4E24-96AD-3DED0F6D5F0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09-4494-94B5-EC66B3A587E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09-4494-94B5-EC66B3A587E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564.29</c:v>
                </c:pt>
                <c:pt idx="1">
                  <c:v>728.09</c:v>
                </c:pt>
                <c:pt idx="2">
                  <c:v>502.04</c:v>
                </c:pt>
                <c:pt idx="3">
                  <c:v>437</c:v>
                </c:pt>
                <c:pt idx="4">
                  <c:v>374.67</c:v>
                </c:pt>
              </c:numCache>
            </c:numRef>
          </c:val>
          <c:extLst>
            <c:ext xmlns:c16="http://schemas.microsoft.com/office/drawing/2014/chart" uri="{C3380CC4-5D6E-409C-BE32-E72D297353CC}">
              <c16:uniqueId val="{00000000-8183-41A8-97FA-31A3D479E80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1128.72</c:v>
                </c:pt>
                <c:pt idx="2">
                  <c:v>1125.25</c:v>
                </c:pt>
                <c:pt idx="3">
                  <c:v>1157.05</c:v>
                </c:pt>
                <c:pt idx="4">
                  <c:v>1228.8</c:v>
                </c:pt>
              </c:numCache>
            </c:numRef>
          </c:val>
          <c:smooth val="0"/>
          <c:extLst>
            <c:ext xmlns:c16="http://schemas.microsoft.com/office/drawing/2014/chart" uri="{C3380CC4-5D6E-409C-BE32-E72D297353CC}">
              <c16:uniqueId val="{00000001-8183-41A8-97FA-31A3D479E80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53.59</c:v>
                </c:pt>
                <c:pt idx="1">
                  <c:v>9.9499999999999993</c:v>
                </c:pt>
                <c:pt idx="2">
                  <c:v>37.25</c:v>
                </c:pt>
                <c:pt idx="3">
                  <c:v>29.99</c:v>
                </c:pt>
                <c:pt idx="4">
                  <c:v>35.26</c:v>
                </c:pt>
              </c:numCache>
            </c:numRef>
          </c:val>
          <c:extLst>
            <c:ext xmlns:c16="http://schemas.microsoft.com/office/drawing/2014/chart" uri="{C3380CC4-5D6E-409C-BE32-E72D297353CC}">
              <c16:uniqueId val="{00000000-F822-49EB-A99B-C982AC11721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41.84</c:v>
                </c:pt>
                <c:pt idx="2">
                  <c:v>41.44</c:v>
                </c:pt>
                <c:pt idx="3">
                  <c:v>37.65</c:v>
                </c:pt>
                <c:pt idx="4">
                  <c:v>37.31</c:v>
                </c:pt>
              </c:numCache>
            </c:numRef>
          </c:val>
          <c:smooth val="0"/>
          <c:extLst>
            <c:ext xmlns:c16="http://schemas.microsoft.com/office/drawing/2014/chart" uri="{C3380CC4-5D6E-409C-BE32-E72D297353CC}">
              <c16:uniqueId val="{00000001-F822-49EB-A99B-C982AC11721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280.88</c:v>
                </c:pt>
                <c:pt idx="1">
                  <c:v>1647.11</c:v>
                </c:pt>
                <c:pt idx="2">
                  <c:v>447.03</c:v>
                </c:pt>
                <c:pt idx="3">
                  <c:v>555.84</c:v>
                </c:pt>
                <c:pt idx="4">
                  <c:v>469.39</c:v>
                </c:pt>
              </c:numCache>
            </c:numRef>
          </c:val>
          <c:extLst>
            <c:ext xmlns:c16="http://schemas.microsoft.com/office/drawing/2014/chart" uri="{C3380CC4-5D6E-409C-BE32-E72D297353CC}">
              <c16:uniqueId val="{00000000-1555-4A16-A892-1528FF98FBB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390.47</c:v>
                </c:pt>
                <c:pt idx="2">
                  <c:v>403.61</c:v>
                </c:pt>
                <c:pt idx="3">
                  <c:v>442.82</c:v>
                </c:pt>
                <c:pt idx="4">
                  <c:v>425.76</c:v>
                </c:pt>
              </c:numCache>
            </c:numRef>
          </c:val>
          <c:smooth val="0"/>
          <c:extLst>
            <c:ext xmlns:c16="http://schemas.microsoft.com/office/drawing/2014/chart" uri="{C3380CC4-5D6E-409C-BE32-E72D297353CC}">
              <c16:uniqueId val="{00000001-1555-4A16-A892-1528FF98FBB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7" zoomScale="85" zoomScaleNormal="85"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熊本県　球磨村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2786</v>
      </c>
      <c r="AM8" s="36"/>
      <c r="AN8" s="36"/>
      <c r="AO8" s="36"/>
      <c r="AP8" s="36"/>
      <c r="AQ8" s="36"/>
      <c r="AR8" s="36"/>
      <c r="AS8" s="36"/>
      <c r="AT8" s="37">
        <f>データ!$S$6</f>
        <v>207.58</v>
      </c>
      <c r="AU8" s="37"/>
      <c r="AV8" s="37"/>
      <c r="AW8" s="37"/>
      <c r="AX8" s="37"/>
      <c r="AY8" s="37"/>
      <c r="AZ8" s="37"/>
      <c r="BA8" s="37"/>
      <c r="BB8" s="37">
        <f>データ!$T$6</f>
        <v>13.42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60.44</v>
      </c>
      <c r="Q10" s="37"/>
      <c r="R10" s="37"/>
      <c r="S10" s="37"/>
      <c r="T10" s="37"/>
      <c r="U10" s="37"/>
      <c r="V10" s="37"/>
      <c r="W10" s="36">
        <f>データ!$Q$6</f>
        <v>2970</v>
      </c>
      <c r="X10" s="36"/>
      <c r="Y10" s="36"/>
      <c r="Z10" s="36"/>
      <c r="AA10" s="36"/>
      <c r="AB10" s="36"/>
      <c r="AC10" s="36"/>
      <c r="AD10" s="2"/>
      <c r="AE10" s="2"/>
      <c r="AF10" s="2"/>
      <c r="AG10" s="2"/>
      <c r="AH10" s="2"/>
      <c r="AI10" s="2"/>
      <c r="AJ10" s="2"/>
      <c r="AK10" s="2"/>
      <c r="AL10" s="36">
        <f>データ!$U$6</f>
        <v>1653</v>
      </c>
      <c r="AM10" s="36"/>
      <c r="AN10" s="36"/>
      <c r="AO10" s="36"/>
      <c r="AP10" s="36"/>
      <c r="AQ10" s="36"/>
      <c r="AR10" s="36"/>
      <c r="AS10" s="36"/>
      <c r="AT10" s="37">
        <f>データ!$V$6</f>
        <v>4.6399999999999997</v>
      </c>
      <c r="AU10" s="37"/>
      <c r="AV10" s="37"/>
      <c r="AW10" s="37"/>
      <c r="AX10" s="37"/>
      <c r="AY10" s="37"/>
      <c r="AZ10" s="37"/>
      <c r="BA10" s="37"/>
      <c r="BB10" s="37">
        <f>データ!$W$6</f>
        <v>356.25</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116</v>
      </c>
      <c r="BM16" s="47"/>
      <c r="BN16" s="47"/>
      <c r="BO16" s="47"/>
      <c r="BP16" s="47"/>
      <c r="BQ16" s="47"/>
      <c r="BR16" s="47"/>
      <c r="BS16" s="47"/>
      <c r="BT16" s="47"/>
      <c r="BU16" s="47"/>
      <c r="BV16" s="47"/>
      <c r="BW16" s="47"/>
      <c r="BX16" s="47"/>
      <c r="BY16" s="47"/>
      <c r="BZ16" s="4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114</v>
      </c>
      <c r="BM47" s="47"/>
      <c r="BN47" s="47"/>
      <c r="BO47" s="47"/>
      <c r="BP47" s="47"/>
      <c r="BQ47" s="47"/>
      <c r="BR47" s="47"/>
      <c r="BS47" s="47"/>
      <c r="BT47" s="47"/>
      <c r="BU47" s="47"/>
      <c r="BV47" s="47"/>
      <c r="BW47" s="47"/>
      <c r="BX47" s="47"/>
      <c r="BY47" s="47"/>
      <c r="BZ47" s="4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DOEaOVZQxBz1AoK43CXMWTGuWBC1UDRejcPdtebgea6FZElNokE0eHfSl0GtWps9msQ+vhBRGRiVfxWz4Ype3g==" saltValue="QF0f82E9HZmhVWarFNLO3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435139</v>
      </c>
      <c r="D6" s="20">
        <f t="shared" si="3"/>
        <v>47</v>
      </c>
      <c r="E6" s="20">
        <f t="shared" si="3"/>
        <v>1</v>
      </c>
      <c r="F6" s="20">
        <f t="shared" si="3"/>
        <v>0</v>
      </c>
      <c r="G6" s="20">
        <f t="shared" si="3"/>
        <v>0</v>
      </c>
      <c r="H6" s="20" t="str">
        <f t="shared" si="3"/>
        <v>熊本県　球磨村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60.44</v>
      </c>
      <c r="Q6" s="21">
        <f t="shared" si="3"/>
        <v>2970</v>
      </c>
      <c r="R6" s="21">
        <f t="shared" si="3"/>
        <v>2786</v>
      </c>
      <c r="S6" s="21">
        <f t="shared" si="3"/>
        <v>207.58</v>
      </c>
      <c r="T6" s="21">
        <f t="shared" si="3"/>
        <v>13.42</v>
      </c>
      <c r="U6" s="21">
        <f t="shared" si="3"/>
        <v>1653</v>
      </c>
      <c r="V6" s="21">
        <f t="shared" si="3"/>
        <v>4.6399999999999997</v>
      </c>
      <c r="W6" s="21">
        <f t="shared" si="3"/>
        <v>356.25</v>
      </c>
      <c r="X6" s="22">
        <f>IF(X7="",NA(),X7)</f>
        <v>75.900000000000006</v>
      </c>
      <c r="Y6" s="22">
        <f t="shared" ref="Y6:AG6" si="4">IF(Y7="",NA(),Y7)</f>
        <v>88.21</v>
      </c>
      <c r="Z6" s="22">
        <f t="shared" si="4"/>
        <v>81.349999999999994</v>
      </c>
      <c r="AA6" s="22">
        <f t="shared" si="4"/>
        <v>108.29</v>
      </c>
      <c r="AB6" s="22">
        <f t="shared" si="4"/>
        <v>87.69</v>
      </c>
      <c r="AC6" s="22">
        <f t="shared" si="4"/>
        <v>79.099999999999994</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564.29</v>
      </c>
      <c r="BF6" s="22">
        <f t="shared" ref="BF6:BN6" si="7">IF(BF7="",NA(),BF7)</f>
        <v>728.09</v>
      </c>
      <c r="BG6" s="22">
        <f t="shared" si="7"/>
        <v>502.04</v>
      </c>
      <c r="BH6" s="22">
        <f t="shared" si="7"/>
        <v>437</v>
      </c>
      <c r="BI6" s="22">
        <f t="shared" si="7"/>
        <v>374.67</v>
      </c>
      <c r="BJ6" s="22">
        <f t="shared" si="7"/>
        <v>1018.52</v>
      </c>
      <c r="BK6" s="22">
        <f t="shared" si="7"/>
        <v>1128.72</v>
      </c>
      <c r="BL6" s="22">
        <f t="shared" si="7"/>
        <v>1125.25</v>
      </c>
      <c r="BM6" s="22">
        <f t="shared" si="7"/>
        <v>1157.05</v>
      </c>
      <c r="BN6" s="22">
        <f t="shared" si="7"/>
        <v>1228.8</v>
      </c>
      <c r="BO6" s="21" t="str">
        <f>IF(BO7="","",IF(BO7="-","【-】","【"&amp;SUBSTITUTE(TEXT(BO7,"#,##0.00"),"-","△")&amp;"】"))</f>
        <v>【1,045.20】</v>
      </c>
      <c r="BP6" s="22">
        <f>IF(BP7="",NA(),BP7)</f>
        <v>53.59</v>
      </c>
      <c r="BQ6" s="22">
        <f t="shared" ref="BQ6:BY6" si="8">IF(BQ7="",NA(),BQ7)</f>
        <v>9.9499999999999993</v>
      </c>
      <c r="BR6" s="22">
        <f t="shared" si="8"/>
        <v>37.25</v>
      </c>
      <c r="BS6" s="22">
        <f t="shared" si="8"/>
        <v>29.99</v>
      </c>
      <c r="BT6" s="22">
        <f t="shared" si="8"/>
        <v>35.26</v>
      </c>
      <c r="BU6" s="22">
        <f t="shared" si="8"/>
        <v>58.79</v>
      </c>
      <c r="BV6" s="22">
        <f t="shared" si="8"/>
        <v>41.84</v>
      </c>
      <c r="BW6" s="22">
        <f t="shared" si="8"/>
        <v>41.44</v>
      </c>
      <c r="BX6" s="22">
        <f t="shared" si="8"/>
        <v>37.65</v>
      </c>
      <c r="BY6" s="22">
        <f t="shared" si="8"/>
        <v>37.31</v>
      </c>
      <c r="BZ6" s="21" t="str">
        <f>IF(BZ7="","",IF(BZ7="-","【-】","【"&amp;SUBSTITUTE(TEXT(BZ7,"#,##0.00"),"-","△")&amp;"】"))</f>
        <v>【49.51】</v>
      </c>
      <c r="CA6" s="22">
        <f>IF(CA7="",NA(),CA7)</f>
        <v>280.88</v>
      </c>
      <c r="CB6" s="22">
        <f t="shared" ref="CB6:CJ6" si="9">IF(CB7="",NA(),CB7)</f>
        <v>1647.11</v>
      </c>
      <c r="CC6" s="22">
        <f t="shared" si="9"/>
        <v>447.03</v>
      </c>
      <c r="CD6" s="22">
        <f t="shared" si="9"/>
        <v>555.84</v>
      </c>
      <c r="CE6" s="22">
        <f t="shared" si="9"/>
        <v>469.39</v>
      </c>
      <c r="CF6" s="22">
        <f t="shared" si="9"/>
        <v>298.25</v>
      </c>
      <c r="CG6" s="22">
        <f t="shared" si="9"/>
        <v>390.47</v>
      </c>
      <c r="CH6" s="22">
        <f t="shared" si="9"/>
        <v>403.61</v>
      </c>
      <c r="CI6" s="22">
        <f t="shared" si="9"/>
        <v>442.82</v>
      </c>
      <c r="CJ6" s="22">
        <f t="shared" si="9"/>
        <v>425.76</v>
      </c>
      <c r="CK6" s="21" t="str">
        <f>IF(CK7="","",IF(CK7="-","【-】","【"&amp;SUBSTITUTE(TEXT(CK7,"#,##0.00"),"-","△")&amp;"】"))</f>
        <v>【317.14】</v>
      </c>
      <c r="CL6" s="22">
        <f>IF(CL7="",NA(),CL7)</f>
        <v>64.180000000000007</v>
      </c>
      <c r="CM6" s="22">
        <f t="shared" ref="CM6:CU6" si="10">IF(CM7="",NA(),CM7)</f>
        <v>56.07</v>
      </c>
      <c r="CN6" s="22">
        <f t="shared" si="10"/>
        <v>55.06</v>
      </c>
      <c r="CO6" s="22">
        <f t="shared" si="10"/>
        <v>56.52</v>
      </c>
      <c r="CP6" s="22">
        <f t="shared" si="10"/>
        <v>62.35</v>
      </c>
      <c r="CQ6" s="22">
        <f t="shared" si="10"/>
        <v>56.04</v>
      </c>
      <c r="CR6" s="22">
        <f t="shared" si="10"/>
        <v>49.08</v>
      </c>
      <c r="CS6" s="22">
        <f t="shared" si="10"/>
        <v>51.46</v>
      </c>
      <c r="CT6" s="22">
        <f t="shared" si="10"/>
        <v>51.84</v>
      </c>
      <c r="CU6" s="22">
        <f t="shared" si="10"/>
        <v>52.34</v>
      </c>
      <c r="CV6" s="21" t="str">
        <f>IF(CV7="","",IF(CV7="-","【-】","【"&amp;SUBSTITUTE(TEXT(CV7,"#,##0.00"),"-","△")&amp;"】"))</f>
        <v>【55.00】</v>
      </c>
      <c r="CW6" s="22">
        <f>IF(CW7="",NA(),CW7)</f>
        <v>68.13</v>
      </c>
      <c r="CX6" s="22">
        <f t="shared" ref="CX6:DF6" si="11">IF(CX7="",NA(),CX7)</f>
        <v>46.89</v>
      </c>
      <c r="CY6" s="22">
        <f t="shared" si="11"/>
        <v>64.89</v>
      </c>
      <c r="CZ6" s="22">
        <f t="shared" si="11"/>
        <v>59.7</v>
      </c>
      <c r="DA6" s="22">
        <f t="shared" si="11"/>
        <v>54.14</v>
      </c>
      <c r="DB6" s="22">
        <f t="shared" si="11"/>
        <v>72.78</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1.27</v>
      </c>
      <c r="EE6" s="21">
        <f t="shared" ref="EE6:EM6" si="14">IF(EE7="",NA(),EE7)</f>
        <v>0</v>
      </c>
      <c r="EF6" s="21">
        <f t="shared" si="14"/>
        <v>0</v>
      </c>
      <c r="EG6" s="22">
        <f t="shared" si="14"/>
        <v>0.6</v>
      </c>
      <c r="EH6" s="21">
        <f t="shared" si="14"/>
        <v>0</v>
      </c>
      <c r="EI6" s="22">
        <f t="shared" si="14"/>
        <v>0.71</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435139</v>
      </c>
      <c r="D7" s="24">
        <v>47</v>
      </c>
      <c r="E7" s="24">
        <v>1</v>
      </c>
      <c r="F7" s="24">
        <v>0</v>
      </c>
      <c r="G7" s="24">
        <v>0</v>
      </c>
      <c r="H7" s="24" t="s">
        <v>96</v>
      </c>
      <c r="I7" s="24" t="s">
        <v>97</v>
      </c>
      <c r="J7" s="24" t="s">
        <v>98</v>
      </c>
      <c r="K7" s="24" t="s">
        <v>99</v>
      </c>
      <c r="L7" s="24" t="s">
        <v>100</v>
      </c>
      <c r="M7" s="24" t="s">
        <v>101</v>
      </c>
      <c r="N7" s="25" t="s">
        <v>102</v>
      </c>
      <c r="O7" s="25" t="s">
        <v>103</v>
      </c>
      <c r="P7" s="25">
        <v>60.44</v>
      </c>
      <c r="Q7" s="25">
        <v>2970</v>
      </c>
      <c r="R7" s="25">
        <v>2786</v>
      </c>
      <c r="S7" s="25">
        <v>207.58</v>
      </c>
      <c r="T7" s="25">
        <v>13.42</v>
      </c>
      <c r="U7" s="25">
        <v>1653</v>
      </c>
      <c r="V7" s="25">
        <v>4.6399999999999997</v>
      </c>
      <c r="W7" s="25">
        <v>356.25</v>
      </c>
      <c r="X7" s="25">
        <v>75.900000000000006</v>
      </c>
      <c r="Y7" s="25">
        <v>88.21</v>
      </c>
      <c r="Z7" s="25">
        <v>81.349999999999994</v>
      </c>
      <c r="AA7" s="25">
        <v>108.29</v>
      </c>
      <c r="AB7" s="25">
        <v>87.69</v>
      </c>
      <c r="AC7" s="25">
        <v>79.099999999999994</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564.29</v>
      </c>
      <c r="BF7" s="25">
        <v>728.09</v>
      </c>
      <c r="BG7" s="25">
        <v>502.04</v>
      </c>
      <c r="BH7" s="25">
        <v>437</v>
      </c>
      <c r="BI7" s="25">
        <v>374.67</v>
      </c>
      <c r="BJ7" s="25">
        <v>1018.52</v>
      </c>
      <c r="BK7" s="25">
        <v>1128.72</v>
      </c>
      <c r="BL7" s="25">
        <v>1125.25</v>
      </c>
      <c r="BM7" s="25">
        <v>1157.05</v>
      </c>
      <c r="BN7" s="25">
        <v>1228.8</v>
      </c>
      <c r="BO7" s="25">
        <v>1045.2</v>
      </c>
      <c r="BP7" s="25">
        <v>53.59</v>
      </c>
      <c r="BQ7" s="25">
        <v>9.9499999999999993</v>
      </c>
      <c r="BR7" s="25">
        <v>37.25</v>
      </c>
      <c r="BS7" s="25">
        <v>29.99</v>
      </c>
      <c r="BT7" s="25">
        <v>35.26</v>
      </c>
      <c r="BU7" s="25">
        <v>58.79</v>
      </c>
      <c r="BV7" s="25">
        <v>41.84</v>
      </c>
      <c r="BW7" s="25">
        <v>41.44</v>
      </c>
      <c r="BX7" s="25">
        <v>37.65</v>
      </c>
      <c r="BY7" s="25">
        <v>37.31</v>
      </c>
      <c r="BZ7" s="25">
        <v>49.51</v>
      </c>
      <c r="CA7" s="25">
        <v>280.88</v>
      </c>
      <c r="CB7" s="25">
        <v>1647.11</v>
      </c>
      <c r="CC7" s="25">
        <v>447.03</v>
      </c>
      <c r="CD7" s="25">
        <v>555.84</v>
      </c>
      <c r="CE7" s="25">
        <v>469.39</v>
      </c>
      <c r="CF7" s="25">
        <v>298.25</v>
      </c>
      <c r="CG7" s="25">
        <v>390.47</v>
      </c>
      <c r="CH7" s="25">
        <v>403.61</v>
      </c>
      <c r="CI7" s="25">
        <v>442.82</v>
      </c>
      <c r="CJ7" s="25">
        <v>425.76</v>
      </c>
      <c r="CK7" s="25">
        <v>317.14</v>
      </c>
      <c r="CL7" s="25">
        <v>64.180000000000007</v>
      </c>
      <c r="CM7" s="25">
        <v>56.07</v>
      </c>
      <c r="CN7" s="25">
        <v>55.06</v>
      </c>
      <c r="CO7" s="25">
        <v>56.52</v>
      </c>
      <c r="CP7" s="25">
        <v>62.35</v>
      </c>
      <c r="CQ7" s="25">
        <v>56.04</v>
      </c>
      <c r="CR7" s="25">
        <v>49.08</v>
      </c>
      <c r="CS7" s="25">
        <v>51.46</v>
      </c>
      <c r="CT7" s="25">
        <v>51.84</v>
      </c>
      <c r="CU7" s="25">
        <v>52.34</v>
      </c>
      <c r="CV7" s="25">
        <v>55</v>
      </c>
      <c r="CW7" s="25">
        <v>68.13</v>
      </c>
      <c r="CX7" s="25">
        <v>46.89</v>
      </c>
      <c r="CY7" s="25">
        <v>64.89</v>
      </c>
      <c r="CZ7" s="25">
        <v>59.7</v>
      </c>
      <c r="DA7" s="25">
        <v>54.14</v>
      </c>
      <c r="DB7" s="25">
        <v>72.78</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1.27</v>
      </c>
      <c r="EE7" s="25">
        <v>0</v>
      </c>
      <c r="EF7" s="25">
        <v>0</v>
      </c>
      <c r="EG7" s="25">
        <v>0.6</v>
      </c>
      <c r="EH7" s="25">
        <v>0</v>
      </c>
      <c r="EI7" s="25">
        <v>0.71</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112</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2025-02-04T00:02:22Z</cp:lastPrinted>
  <dcterms:created xsi:type="dcterms:W3CDTF">2025-01-24T06:41:13Z</dcterms:created>
  <dcterms:modified xsi:type="dcterms:W3CDTF">2025-02-14T04:03:11Z</dcterms:modified>
  <cp:category/>
</cp:coreProperties>
</file>