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41 五木村\簡水\"/>
    </mc:Choice>
  </mc:AlternateContent>
  <workbookProtection workbookAlgorithmName="SHA-512" workbookHashValue="84HHKCeVwdNdbpfhiPnSBmYrJ3VQ57OKDlLoJSrHQIFDXt+vbcqc1cvekJZsp6gY4FGj9OYAX0LIfpdipmfEGQ==" workbookSaltValue="uDQ07+F83L//CsT4Vdb9Ag==" workbookSpinCount="100000" lockStructure="1"/>
  <bookViews>
    <workbookView xWindow="0" yWindow="0" windowWidth="28800" windowHeight="124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<sst xmlns="http://schemas.openxmlformats.org/spreadsheetml/2006/main" count="233" uniqueCount="116">
  <si>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</si>
  <si>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</si>
  <si>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</si>
  <si>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</si>
  <si>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</si>
  <si>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</si>
  <si>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</si>
  <si>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</si>
  <si>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</si>
  <si>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</si>
  <si>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</si>
  <si>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</si>
  <si>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</si>
  <si>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</si>
  <si>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</si>
  <si>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</si>
  <si>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</si>
  <si>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</si>
  <si>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</si>
  <si>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</si>
  <si>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</si>
  <si>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</si>
  <si>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</si>
  <si>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</si>
  <si>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</si>
  <si>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</si>
  <si>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</si>
  <si>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</si>
  <si>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</si>
  <si>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</si>
  <si>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</si>
  <si>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</si>
  <si>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</si>
  <si>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</si>
  <si>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</si>
  <si>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</si>
  <si>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</si>
  <si>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</si>
  <si>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</si>
  <si>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</si>
  <si>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</si>
  <si>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</si>
  <si>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</si>
  <si>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</si>
  <si>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</si>
  <si>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</si>
  <si>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</si>
  <si>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</si>
  <si>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</si>
  <si>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</si>
  <si>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</si>
  <si>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</si>
  <si>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</si>
  <si>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</si>
  <si>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</si>
  <si>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</si>
  <si>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</si>
  <si>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</si>
  <si>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</si>
  <si>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</si>
  <si>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</si>
  <si>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</si>
  <si>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</si>
  <si>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</si>
  <si>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</si>
  <si>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</si>
  <si>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</si>
  <si>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</si>
  <si>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</si>
  <si>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</si>
  <si>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</si>
  <si>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</si>
  <si>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</si>
  <si>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</si>
  <si>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</si>
  <si>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</si>
  <si>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</si>
  <si>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</si>
  <si>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</si>
  <si>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</si>
  <si>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</si>
  <si>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</si>
  <si>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</si>
  <si>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</si>
  <si>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</si>
  <si>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</si>
  <si>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</si>
  <si>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</si>
  <si>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</si>
  <si>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</si>
  <si>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</si>
  <si>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</si>
  <si>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</si>
  <si>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</si>
  <si>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</si>
  <si>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</si>
  <si>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</si>
  <si>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</si>
  <si>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</si>
  <si>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</si>
  <si>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</si>
  <si>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</si>
  <si>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</si>
  <si>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</si>
  <si>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</si>
  <si>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</si>
  <si>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</si>
  <si>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</si>
  <si>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</si>
  <si>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</si>
  <si>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</si>
  <si>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</si>
  <si>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</si>
  <si>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■多くの配水管で耐用年数を迎えることから、経営戦略及び実態に基づいた計画的更新の整理をしていく必要がある。
　具体的には、R3(2021)年度より、本村簡易水道事業経営戦略(H29～R9)に基づき、測量設計を行っているところであり、R4～R6年度にかけて小鶴地区の老朽管布設替工事を行っている最中である。
　また、宮園地区においても令和10年に配水管敷設40年を部分的に迎えることから、複数年計画で更新を予定している。
■住民生活に重大な影響を及ぼすような断水等の発生を未然に防いでいくためにも、修繕計画の平準化等を図っていく。
</t>
    <rPh sb="146" eb="148">
      <t>サイチュウ</t>
    </rPh>
    <rPh sb="181" eb="184">
      <t>ブブンテキ</t>
    </rPh>
    <phoneticPr fontId="4"/>
  </si>
  <si>
    <t>R6年度より公営企業法適用化していることから、より一層の経営実態の把握、コストバランス・ストックマネジメントの健全化等が図られるとともに、今後は高料金対策に係る地方交付税措置を用い経営努力していく。さらに、熊本県において水道広域化推進プランを策定中であり、市町村の区域を超えて連携し、事務の広域的処理等により経費の低減を図っていく。</t>
    <rPh sb="69" eb="71">
      <t>コンゴ</t>
    </rPh>
    <rPh sb="88" eb="89">
      <t>モチ</t>
    </rPh>
    <rPh sb="90" eb="92">
      <t>ケイエイ</t>
    </rPh>
    <rPh sb="92" eb="94">
      <t>ドリョク</t>
    </rPh>
    <phoneticPr fontId="4"/>
  </si>
  <si>
    <t xml:space="preserve">■この5か年ほどは使用料、給水件数はほぼ横ばいで推移しており、経営戦略で見通した数値も上回っているが、修繕料など維持管理費は依然として増加傾向にあり、一般会計からの繰入金がなければ成り立ち得ない状況である。使用料金を上げたとしても、少子高齢化で収益の伸びは見込めず、様々な手法を検討しながら、コスト削減、維持管理費の平準化などの取り組み続けていく必要がある。
■水道事業は生活に欠かせない重要な住民サービスであり、人口減少に付随して高齢化に拍車がかかるなか料金改定を進めることは困難を極めるが、将来にわたる安定的供給のためにも、住民理解を得られるような対策をとっていく必要がある。
■R6年度からの公営企業会計適用に伴う委託事業の実施等により、一般会計からの繰入金や企業債の借入が増加している。①収益的収支比率については、繰入金の増加により増加し、④企業債残高対給水収益比率については、委託に伴う借入の他、耐用年数40年を経過した配水管の布設替工事の実施に伴う借入により増加している。また、委託事業の実施等に伴う費用の増加により⑥給水原価が増加、⑤料金回収率が減少した。
</t>
    <rPh sb="296" eb="298">
      <t>ネンド</t>
    </rPh>
    <rPh sb="301" eb="307">
      <t>コウエイキギョウカイケイ</t>
    </rPh>
    <rPh sb="307" eb="309">
      <t>テキヨウ</t>
    </rPh>
    <rPh sb="310" eb="311">
      <t>トモナ</t>
    </rPh>
    <rPh sb="312" eb="316">
      <t>イタクジギョウ</t>
    </rPh>
    <rPh sb="317" eb="319">
      <t>ジッシ</t>
    </rPh>
    <rPh sb="319" eb="320">
      <t>トウ</t>
    </rPh>
    <rPh sb="324" eb="328">
      <t>イッパンカイケイ</t>
    </rPh>
    <rPh sb="331" eb="334">
      <t>クリイレキン</t>
    </rPh>
    <rPh sb="342" eb="344">
      <t>ゾウカ</t>
    </rPh>
    <rPh sb="350" eb="357">
      <t>シュウエキテキシュウシヒリツ</t>
    </rPh>
    <rPh sb="363" eb="366">
      <t>クリイレキン</t>
    </rPh>
    <rPh sb="367" eb="369">
      <t>ゾウカ</t>
    </rPh>
    <rPh sb="372" eb="374">
      <t>ゾウカ</t>
    </rPh>
    <rPh sb="377" eb="380">
      <t>キギョウサイ</t>
    </rPh>
    <rPh sb="380" eb="382">
      <t>ザンダカ</t>
    </rPh>
    <rPh sb="382" eb="383">
      <t>タイ</t>
    </rPh>
    <rPh sb="383" eb="389">
      <t>キュウスイシュウエキヒリツ</t>
    </rPh>
    <rPh sb="395" eb="397">
      <t>イタク</t>
    </rPh>
    <rPh sb="398" eb="399">
      <t>トモナ</t>
    </rPh>
    <rPh sb="400" eb="402">
      <t>カリイレ</t>
    </rPh>
    <rPh sb="403" eb="404">
      <t>ホカ</t>
    </rPh>
    <rPh sb="405" eb="409">
      <t>タイヨウネンスウ</t>
    </rPh>
    <rPh sb="411" eb="412">
      <t>ネン</t>
    </rPh>
    <rPh sb="413" eb="415">
      <t>ケイカ</t>
    </rPh>
    <rPh sb="417" eb="420">
      <t>ハイスイカン</t>
    </rPh>
    <rPh sb="421" eb="424">
      <t>フセツガ</t>
    </rPh>
    <rPh sb="424" eb="426">
      <t>コウジ</t>
    </rPh>
    <rPh sb="427" eb="429">
      <t>ジッシ</t>
    </rPh>
    <rPh sb="430" eb="431">
      <t>トモナ</t>
    </rPh>
    <rPh sb="432" eb="434">
      <t>カリイレ</t>
    </rPh>
    <rPh sb="447" eb="451">
      <t>イタクジギョウ</t>
    </rPh>
    <rPh sb="452" eb="454">
      <t>ジッシ</t>
    </rPh>
    <rPh sb="454" eb="455">
      <t>トウ</t>
    </rPh>
    <rPh sb="456" eb="457">
      <t>トモナ</t>
    </rPh>
    <rPh sb="458" eb="460">
      <t>ヒヨウ</t>
    </rPh>
    <rPh sb="461" eb="463">
      <t>ゾウカ</t>
    </rPh>
    <rPh sb="467" eb="471">
      <t>キュウスイゲンカ</t>
    </rPh>
    <rPh sb="472" eb="474">
      <t>ゾウカ</t>
    </rPh>
    <rPh sb="476" eb="481">
      <t>リョウキンカイシュウリツ</t>
    </rPh>
    <rPh sb="482" eb="48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</si>
</sst>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5.65</c:v>
                </c:pt>
                <c:pt idx="4" formatCode="#,##0.00;&quot;△&quot;#,##0.00;&quot;-&quot;">
                  <c:v>6.38</c:v>
                </c:pt>
              </c:numCache>
            </c:numRef>
          </c:val>
          <c:extLst>
            <c:ext xmlns:c16="http://schemas.microsoft.com/office/drawing/2014/chart" uri="{C3380CC4-5D6E-409C-BE32-E72D297353CC}">
              <c16:uniqueId val="{00000000-BF8A-45A1-9DCE-3E5258ECFBA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BF8A-45A1-9DCE-3E5258ECFBA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38.61</c:v>
                </c:pt>
                <c:pt idx="1">
                  <c:v>39.020000000000003</c:v>
                </c:pt>
                <c:pt idx="2">
                  <c:v>40.56</c:v>
                </c:pt>
                <c:pt idx="3">
                  <c:v>39.93</c:v>
                </c:pt>
                <c:pt idx="4">
                  <c:v>38.22</c:v>
                </c:pt>
              </c:numCache>
            </c:numRef>
          </c:val>
          <c:extLst>
            <c:ext xmlns:c16="http://schemas.microsoft.com/office/drawing/2014/chart" uri="{C3380CC4-5D6E-409C-BE32-E72D297353CC}">
              <c16:uniqueId val="{00000000-B62A-4BDE-B8FF-38A474F3552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B62A-4BDE-B8FF-38A474F3552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510-4C11-8C70-CE467AC25D5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4510-4C11-8C70-CE467AC25D5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62.83</c:v>
                </c:pt>
                <c:pt idx="1">
                  <c:v>58.62</c:v>
                </c:pt>
                <c:pt idx="2">
                  <c:v>66.150000000000006</c:v>
                </c:pt>
                <c:pt idx="3">
                  <c:v>30.07</c:v>
                </c:pt>
                <c:pt idx="4">
                  <c:v>64.209999999999994</c:v>
                </c:pt>
              </c:numCache>
            </c:numRef>
          </c:val>
          <c:extLst>
            <c:ext xmlns:c16="http://schemas.microsoft.com/office/drawing/2014/chart" uri="{C3380CC4-5D6E-409C-BE32-E72D297353CC}">
              <c16:uniqueId val="{00000000-851D-48DA-9E8A-80A6654691E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851D-48DA-9E8A-80A6654691E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7-4C4D-BFFD-12571CE69F0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7-4C4D-BFFD-12571CE69F0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A3-4EF9-BD2E-23B7E04BD16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A3-4EF9-BD2E-23B7E04BD16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6C-48DB-8744-0A0C4403461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6C-48DB-8744-0A0C4403461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62-4C1A-8CD2-C0763A3808C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62-4C1A-8CD2-C0763A3808C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234.98</c:v>
                </c:pt>
                <c:pt idx="1">
                  <c:v>213.1</c:v>
                </c:pt>
                <c:pt idx="2">
                  <c:v>191.35</c:v>
                </c:pt>
                <c:pt idx="3">
                  <c:v>265.98</c:v>
                </c:pt>
                <c:pt idx="4">
                  <c:v>779.68</c:v>
                </c:pt>
              </c:numCache>
            </c:numRef>
          </c:val>
          <c:extLst>
            <c:ext xmlns:c16="http://schemas.microsoft.com/office/drawing/2014/chart" uri="{C3380CC4-5D6E-409C-BE32-E72D297353CC}">
              <c16:uniqueId val="{00000000-4454-40FA-B5D5-5822490F03D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4454-40FA-B5D5-5822490F03D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60.86</c:v>
                </c:pt>
                <c:pt idx="1">
                  <c:v>57.01</c:v>
                </c:pt>
                <c:pt idx="2">
                  <c:v>64.66</c:v>
                </c:pt>
                <c:pt idx="3">
                  <c:v>29.42</c:v>
                </c:pt>
                <c:pt idx="4">
                  <c:v>21.87</c:v>
                </c:pt>
              </c:numCache>
            </c:numRef>
          </c:val>
          <c:extLst>
            <c:ext xmlns:c16="http://schemas.microsoft.com/office/drawing/2014/chart" uri="{C3380CC4-5D6E-409C-BE32-E72D297353CC}">
              <c16:uniqueId val="{00000000-7807-4638-8AA1-652F3DC019C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7807-4638-8AA1-652F3DC019C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306.25</c:v>
                </c:pt>
                <c:pt idx="1">
                  <c:v>330.25</c:v>
                </c:pt>
                <c:pt idx="2">
                  <c:v>285.67</c:v>
                </c:pt>
                <c:pt idx="3">
                  <c:v>630.39</c:v>
                </c:pt>
                <c:pt idx="4">
                  <c:v>857.42</c:v>
                </c:pt>
              </c:numCache>
            </c:numRef>
          </c:val>
          <c:extLst>
            <c:ext xmlns:c16="http://schemas.microsoft.com/office/drawing/2014/chart" uri="{C3380CC4-5D6E-409C-BE32-E72D297353CC}">
              <c16:uniqueId val="{00000000-B9D5-4944-8BBF-494541012B2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B9D5-4944-8BBF-494541012B2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CE43" sqref="CE4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熊本県　五木村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D4</v>
      </c>
      <c r="X8" s="64"/>
      <c r="Y8" s="64"/>
      <c r="Z8" s="64"/>
      <c r="AA8" s="64"/>
      <c r="AB8" s="64"/>
      <c r="AC8" s="64"/>
      <c r="AD8" s="64" t="str">
        <f>データ!$M$6</f>
        <v>非設置</v>
      </c>
      <c r="AE8" s="64"/>
      <c r="AF8" s="64"/>
      <c r="AG8" s="64"/>
      <c r="AH8" s="64"/>
      <c r="AI8" s="64"/>
      <c r="AJ8" s="64"/>
      <c r="AK8" s="2"/>
      <c r="AL8" s="59">
        <f>データ!$R$6</f>
        <v>942</v>
      </c>
      <c r="AM8" s="59"/>
      <c r="AN8" s="59"/>
      <c r="AO8" s="59"/>
      <c r="AP8" s="59"/>
      <c r="AQ8" s="59"/>
      <c r="AR8" s="59"/>
      <c r="AS8" s="59"/>
      <c r="AT8" s="35">
        <f>データ!$S$6</f>
        <v>159.56</v>
      </c>
      <c r="AU8" s="35"/>
      <c r="AV8" s="35"/>
      <c r="AW8" s="35"/>
      <c r="AX8" s="35"/>
      <c r="AY8" s="35"/>
      <c r="AZ8" s="35"/>
      <c r="BA8" s="35"/>
      <c r="BB8" s="35">
        <f>データ!$T$6</f>
        <v>5.9</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53.8</v>
      </c>
      <c r="Q10" s="35"/>
      <c r="R10" s="35"/>
      <c r="S10" s="35"/>
      <c r="T10" s="35"/>
      <c r="U10" s="35"/>
      <c r="V10" s="35"/>
      <c r="W10" s="59">
        <f>データ!$Q$6</f>
        <v>3410</v>
      </c>
      <c r="X10" s="59"/>
      <c r="Y10" s="59"/>
      <c r="Z10" s="59"/>
      <c r="AA10" s="59"/>
      <c r="AB10" s="59"/>
      <c r="AC10" s="59"/>
      <c r="AD10" s="2"/>
      <c r="AE10" s="2"/>
      <c r="AF10" s="2"/>
      <c r="AG10" s="2"/>
      <c r="AH10" s="2"/>
      <c r="AI10" s="2"/>
      <c r="AJ10" s="2"/>
      <c r="AK10" s="2"/>
      <c r="AL10" s="59">
        <f>データ!$U$6</f>
        <v>503</v>
      </c>
      <c r="AM10" s="59"/>
      <c r="AN10" s="59"/>
      <c r="AO10" s="59"/>
      <c r="AP10" s="59"/>
      <c r="AQ10" s="59"/>
      <c r="AR10" s="59"/>
      <c r="AS10" s="59"/>
      <c r="AT10" s="35">
        <f>データ!$V$6</f>
        <v>0.33</v>
      </c>
      <c r="AU10" s="35"/>
      <c r="AV10" s="35"/>
      <c r="AW10" s="35"/>
      <c r="AX10" s="35"/>
      <c r="AY10" s="35"/>
      <c r="AZ10" s="35"/>
      <c r="BA10" s="35"/>
      <c r="BB10" s="35">
        <f>データ!$W$6</f>
        <v>1524.24</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113</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114</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CRjAicfY7l/kVG+mML+7A+yEq4OakndkFiunqMyQb8K8N1IW5CWgMl6YdeWAbkapirjay8Jmr/oYe+tNphQ3Sw==" saltValue="HgANSliUTb2NxJPOhXHg8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435112</v>
      </c>
      <c r="D6" s="20">
        <f t="shared" si="3"/>
        <v>47</v>
      </c>
      <c r="E6" s="20">
        <f t="shared" si="3"/>
        <v>1</v>
      </c>
      <c r="F6" s="20">
        <f t="shared" si="3"/>
        <v>0</v>
      </c>
      <c r="G6" s="20">
        <f t="shared" si="3"/>
        <v>0</v>
      </c>
      <c r="H6" s="20" t="str">
        <f t="shared" si="3"/>
        <v>熊本県　五木村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53.8</v>
      </c>
      <c r="Q6" s="21">
        <f t="shared" si="3"/>
        <v>3410</v>
      </c>
      <c r="R6" s="21">
        <f t="shared" si="3"/>
        <v>942</v>
      </c>
      <c r="S6" s="21">
        <f t="shared" si="3"/>
        <v>159.56</v>
      </c>
      <c r="T6" s="21">
        <f t="shared" si="3"/>
        <v>5.9</v>
      </c>
      <c r="U6" s="21">
        <f t="shared" si="3"/>
        <v>503</v>
      </c>
      <c r="V6" s="21">
        <f t="shared" si="3"/>
        <v>0.33</v>
      </c>
      <c r="W6" s="21">
        <f t="shared" si="3"/>
        <v>1524.24</v>
      </c>
      <c r="X6" s="22">
        <f>IF(X7="",NA(),X7)</f>
        <v>62.83</v>
      </c>
      <c r="Y6" s="22">
        <f t="shared" ref="Y6:AG6" si="4">IF(Y7="",NA(),Y7)</f>
        <v>58.62</v>
      </c>
      <c r="Z6" s="22">
        <f t="shared" si="4"/>
        <v>66.150000000000006</v>
      </c>
      <c r="AA6" s="22">
        <f t="shared" si="4"/>
        <v>30.07</v>
      </c>
      <c r="AB6" s="22">
        <f t="shared" si="4"/>
        <v>64.209999999999994</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234.98</v>
      </c>
      <c r="BF6" s="22">
        <f t="shared" ref="BF6:BN6" si="7">IF(BF7="",NA(),BF7)</f>
        <v>213.1</v>
      </c>
      <c r="BG6" s="22">
        <f t="shared" si="7"/>
        <v>191.35</v>
      </c>
      <c r="BH6" s="22">
        <f t="shared" si="7"/>
        <v>265.98</v>
      </c>
      <c r="BI6" s="22">
        <f t="shared" si="7"/>
        <v>779.68</v>
      </c>
      <c r="BJ6" s="22">
        <f t="shared" si="7"/>
        <v>1183.92</v>
      </c>
      <c r="BK6" s="22">
        <f t="shared" si="7"/>
        <v>1128.72</v>
      </c>
      <c r="BL6" s="22">
        <f t="shared" si="7"/>
        <v>1125.25</v>
      </c>
      <c r="BM6" s="22">
        <f t="shared" si="7"/>
        <v>1157.05</v>
      </c>
      <c r="BN6" s="22">
        <f t="shared" si="7"/>
        <v>1228.8</v>
      </c>
      <c r="BO6" s="21" t="str">
        <f>IF(BO7="","",IF(BO7="-","【-】","【"&amp;SUBSTITUTE(TEXT(BO7,"#,##0.00"),"-","△")&amp;"】"))</f>
        <v>【1,045.20】</v>
      </c>
      <c r="BP6" s="22">
        <f>IF(BP7="",NA(),BP7)</f>
        <v>60.86</v>
      </c>
      <c r="BQ6" s="22">
        <f t="shared" ref="BQ6:BY6" si="8">IF(BQ7="",NA(),BQ7)</f>
        <v>57.01</v>
      </c>
      <c r="BR6" s="22">
        <f t="shared" si="8"/>
        <v>64.66</v>
      </c>
      <c r="BS6" s="22">
        <f t="shared" si="8"/>
        <v>29.42</v>
      </c>
      <c r="BT6" s="22">
        <f t="shared" si="8"/>
        <v>21.87</v>
      </c>
      <c r="BU6" s="22">
        <f t="shared" si="8"/>
        <v>42.5</v>
      </c>
      <c r="BV6" s="22">
        <f t="shared" si="8"/>
        <v>41.84</v>
      </c>
      <c r="BW6" s="22">
        <f t="shared" si="8"/>
        <v>41.44</v>
      </c>
      <c r="BX6" s="22">
        <f t="shared" si="8"/>
        <v>37.65</v>
      </c>
      <c r="BY6" s="22">
        <f t="shared" si="8"/>
        <v>37.31</v>
      </c>
      <c r="BZ6" s="21" t="str">
        <f>IF(BZ7="","",IF(BZ7="-","【-】","【"&amp;SUBSTITUTE(TEXT(BZ7,"#,##0.00"),"-","△")&amp;"】"))</f>
        <v>【49.51】</v>
      </c>
      <c r="CA6" s="22">
        <f>IF(CA7="",NA(),CA7)</f>
        <v>306.25</v>
      </c>
      <c r="CB6" s="22">
        <f t="shared" ref="CB6:CJ6" si="9">IF(CB7="",NA(),CB7)</f>
        <v>330.25</v>
      </c>
      <c r="CC6" s="22">
        <f t="shared" si="9"/>
        <v>285.67</v>
      </c>
      <c r="CD6" s="22">
        <f t="shared" si="9"/>
        <v>630.39</v>
      </c>
      <c r="CE6" s="22">
        <f t="shared" si="9"/>
        <v>857.42</v>
      </c>
      <c r="CF6" s="22">
        <f t="shared" si="9"/>
        <v>377.72</v>
      </c>
      <c r="CG6" s="22">
        <f t="shared" si="9"/>
        <v>390.47</v>
      </c>
      <c r="CH6" s="22">
        <f t="shared" si="9"/>
        <v>403.61</v>
      </c>
      <c r="CI6" s="22">
        <f t="shared" si="9"/>
        <v>442.82</v>
      </c>
      <c r="CJ6" s="22">
        <f t="shared" si="9"/>
        <v>425.76</v>
      </c>
      <c r="CK6" s="21" t="str">
        <f>IF(CK7="","",IF(CK7="-","【-】","【"&amp;SUBSTITUTE(TEXT(CK7,"#,##0.00"),"-","△")&amp;"】"))</f>
        <v>【317.14】</v>
      </c>
      <c r="CL6" s="22">
        <f>IF(CL7="",NA(),CL7)</f>
        <v>38.61</v>
      </c>
      <c r="CM6" s="22">
        <f t="shared" ref="CM6:CU6" si="10">IF(CM7="",NA(),CM7)</f>
        <v>39.020000000000003</v>
      </c>
      <c r="CN6" s="22">
        <f t="shared" si="10"/>
        <v>40.56</v>
      </c>
      <c r="CO6" s="22">
        <f t="shared" si="10"/>
        <v>39.93</v>
      </c>
      <c r="CP6" s="22">
        <f t="shared" si="10"/>
        <v>38.22</v>
      </c>
      <c r="CQ6" s="22">
        <f t="shared" si="10"/>
        <v>48.01</v>
      </c>
      <c r="CR6" s="22">
        <f t="shared" si="10"/>
        <v>49.08</v>
      </c>
      <c r="CS6" s="22">
        <f t="shared" si="10"/>
        <v>51.46</v>
      </c>
      <c r="CT6" s="22">
        <f t="shared" si="10"/>
        <v>51.84</v>
      </c>
      <c r="CU6" s="22">
        <f t="shared" si="10"/>
        <v>52.34</v>
      </c>
      <c r="CV6" s="21" t="str">
        <f>IF(CV7="","",IF(CV7="-","【-】","【"&amp;SUBSTITUTE(TEXT(CV7,"#,##0.00"),"-","△")&amp;"】"))</f>
        <v>【55.00】</v>
      </c>
      <c r="CW6" s="22">
        <f>IF(CW7="",NA(),CW7)</f>
        <v>100</v>
      </c>
      <c r="CX6" s="22">
        <f t="shared" ref="CX6:DF6" si="11">IF(CX7="",NA(),CX7)</f>
        <v>100</v>
      </c>
      <c r="CY6" s="22">
        <f t="shared" si="11"/>
        <v>100</v>
      </c>
      <c r="CZ6" s="22">
        <f t="shared" si="11"/>
        <v>100</v>
      </c>
      <c r="DA6" s="22">
        <f t="shared" si="11"/>
        <v>100</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5.65</v>
      </c>
      <c r="EH6" s="22">
        <f t="shared" si="14"/>
        <v>6.38</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435112</v>
      </c>
      <c r="D7" s="24">
        <v>47</v>
      </c>
      <c r="E7" s="24">
        <v>1</v>
      </c>
      <c r="F7" s="24">
        <v>0</v>
      </c>
      <c r="G7" s="24">
        <v>0</v>
      </c>
      <c r="H7" s="24" t="s">
        <v>96</v>
      </c>
      <c r="I7" s="24" t="s">
        <v>97</v>
      </c>
      <c r="J7" s="24" t="s">
        <v>98</v>
      </c>
      <c r="K7" s="24" t="s">
        <v>99</v>
      </c>
      <c r="L7" s="24" t="s">
        <v>100</v>
      </c>
      <c r="M7" s="24" t="s">
        <v>101</v>
      </c>
      <c r="N7" s="25" t="s">
        <v>102</v>
      </c>
      <c r="O7" s="25" t="s">
        <v>103</v>
      </c>
      <c r="P7" s="25">
        <v>53.8</v>
      </c>
      <c r="Q7" s="25">
        <v>3410</v>
      </c>
      <c r="R7" s="25">
        <v>942</v>
      </c>
      <c r="S7" s="25">
        <v>159.56</v>
      </c>
      <c r="T7" s="25">
        <v>5.9</v>
      </c>
      <c r="U7" s="25">
        <v>503</v>
      </c>
      <c r="V7" s="25">
        <v>0.33</v>
      </c>
      <c r="W7" s="25">
        <v>1524.24</v>
      </c>
      <c r="X7" s="25">
        <v>62.83</v>
      </c>
      <c r="Y7" s="25">
        <v>58.62</v>
      </c>
      <c r="Z7" s="25">
        <v>66.150000000000006</v>
      </c>
      <c r="AA7" s="25">
        <v>30.07</v>
      </c>
      <c r="AB7" s="25">
        <v>64.209999999999994</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234.98</v>
      </c>
      <c r="BF7" s="25">
        <v>213.1</v>
      </c>
      <c r="BG7" s="25">
        <v>191.35</v>
      </c>
      <c r="BH7" s="25">
        <v>265.98</v>
      </c>
      <c r="BI7" s="25">
        <v>779.68</v>
      </c>
      <c r="BJ7" s="25">
        <v>1183.92</v>
      </c>
      <c r="BK7" s="25">
        <v>1128.72</v>
      </c>
      <c r="BL7" s="25">
        <v>1125.25</v>
      </c>
      <c r="BM7" s="25">
        <v>1157.05</v>
      </c>
      <c r="BN7" s="25">
        <v>1228.8</v>
      </c>
      <c r="BO7" s="25">
        <v>1045.2</v>
      </c>
      <c r="BP7" s="25">
        <v>60.86</v>
      </c>
      <c r="BQ7" s="25">
        <v>57.01</v>
      </c>
      <c r="BR7" s="25">
        <v>64.66</v>
      </c>
      <c r="BS7" s="25">
        <v>29.42</v>
      </c>
      <c r="BT7" s="25">
        <v>21.87</v>
      </c>
      <c r="BU7" s="25">
        <v>42.5</v>
      </c>
      <c r="BV7" s="25">
        <v>41.84</v>
      </c>
      <c r="BW7" s="25">
        <v>41.44</v>
      </c>
      <c r="BX7" s="25">
        <v>37.65</v>
      </c>
      <c r="BY7" s="25">
        <v>37.31</v>
      </c>
      <c r="BZ7" s="25">
        <v>49.51</v>
      </c>
      <c r="CA7" s="25">
        <v>306.25</v>
      </c>
      <c r="CB7" s="25">
        <v>330.25</v>
      </c>
      <c r="CC7" s="25">
        <v>285.67</v>
      </c>
      <c r="CD7" s="25">
        <v>630.39</v>
      </c>
      <c r="CE7" s="25">
        <v>857.42</v>
      </c>
      <c r="CF7" s="25">
        <v>377.72</v>
      </c>
      <c r="CG7" s="25">
        <v>390.47</v>
      </c>
      <c r="CH7" s="25">
        <v>403.61</v>
      </c>
      <c r="CI7" s="25">
        <v>442.82</v>
      </c>
      <c r="CJ7" s="25">
        <v>425.76</v>
      </c>
      <c r="CK7" s="25">
        <v>317.14</v>
      </c>
      <c r="CL7" s="25">
        <v>38.61</v>
      </c>
      <c r="CM7" s="25">
        <v>39.020000000000003</v>
      </c>
      <c r="CN7" s="25">
        <v>40.56</v>
      </c>
      <c r="CO7" s="25">
        <v>39.93</v>
      </c>
      <c r="CP7" s="25">
        <v>38.22</v>
      </c>
      <c r="CQ7" s="25">
        <v>48.01</v>
      </c>
      <c r="CR7" s="25">
        <v>49.08</v>
      </c>
      <c r="CS7" s="25">
        <v>51.46</v>
      </c>
      <c r="CT7" s="25">
        <v>51.84</v>
      </c>
      <c r="CU7" s="25">
        <v>52.34</v>
      </c>
      <c r="CV7" s="25">
        <v>55</v>
      </c>
      <c r="CW7" s="25">
        <v>100</v>
      </c>
      <c r="CX7" s="25">
        <v>100</v>
      </c>
      <c r="CY7" s="25">
        <v>100</v>
      </c>
      <c r="CZ7" s="25">
        <v>100</v>
      </c>
      <c r="DA7" s="25">
        <v>100</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5.65</v>
      </c>
      <c r="EH7" s="25">
        <v>6.38</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2024-12-11T05:10:15Z</dcterms:created>
  <dcterms:modified xsi:type="dcterms:W3CDTF">2025-02-18T01:04:34Z</dcterms:modified>
  <cp:category/>
</cp:coreProperties>
</file>