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02\Desktop\32 山都町\簡水\"/>
    </mc:Choice>
  </mc:AlternateContent>
  <workbookProtection workbookAlgorithmName="SHA-512" workbookHashValue="bXGnOsEUCf8PwqtBN2LsvhK61pKrsp9YWDCkfh7cZkPIwFK63aHCKlljhXCQ6YGENLkE/yNEEcEJUXEkvQPrSA==" workbookSaltValue="NIvghtbf9/TcSrPQRxOtsw==" workbookSpinCount="100000" lockStructure="1"/>
  <bookViews>
    <workbookView xWindow="0" yWindow="0" windowWidth="23040" windowHeight="921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<sst xmlns="http://schemas.openxmlformats.org/spreadsheetml/2006/main" count="233" uniqueCount="116">
  <si>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</si>
  <si>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</si>
  <si>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</si>
  <si>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</si>
  <si>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</si>
  <si>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</si>
  <si>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</si>
  <si>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</si>
  <si>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</si>
  <si>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</si>
  <si>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</si>
  <si>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</si>
  <si>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</si>
  <si>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</si>
  <si>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</si>
  <si>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</si>
  <si>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</si>
  <si>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</si>
  <si>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</si>
  <si>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</si>
  <si>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</si>
  <si>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</si>
  <si>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</si>
  <si>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</si>
  <si>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</si>
  <si>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</si>
  <si>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</si>
  <si>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</si>
  <si>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</si>
  <si>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</si>
  <si>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</si>
  <si>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</si>
  <si>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</si>
  <si>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</si>
  <si>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</si>
  <si>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</si>
  <si>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</si>
  <si>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</si>
  <si>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</si>
  <si>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</si>
  <si>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</si>
  <si>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</si>
  <si>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</si>
  <si>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</si>
  <si>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</si>
  <si>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</si>
  <si>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</si>
  <si>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</si>
  <si>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</si>
  <si>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</si>
  <si>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</si>
  <si>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</si>
  <si>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</si>
  <si>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</si>
  <si>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</si>
  <si>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</si>
  <si>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</si>
  <si>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</si>
  <si>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</si>
  <si>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</si>
  <si>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</si>
  <si>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</si>
  <si>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</si>
  <si>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</si>
  <si>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</si>
  <si>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</si>
  <si>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</si>
  <si>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</si>
  <si>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</si>
  <si>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</si>
  <si>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</si>
  <si>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</si>
  <si>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</si>
  <si>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</si>
  <si>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</si>
  <si>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</si>
  <si>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</si>
  <si>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</si>
  <si>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</si>
  <si>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</si>
  <si>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</si>
  <si>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</si>
  <si>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</si>
  <si>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</si>
  <si>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</si>
  <si>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</si>
  <si>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</si>
  <si>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</si>
  <si>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</si>
  <si>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</si>
  <si>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</si>
  <si>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</si>
  <si>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</si>
  <si>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</si>
  <si>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</si>
  <si>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</si>
  <si>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</si>
  <si>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</si>
  <si>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</si>
  <si>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</si>
  <si>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</si>
  <si>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</si>
  <si>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</si>
  <si>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</si>
  <si>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</si>
  <si>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</si>
  <si>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</si>
  <si>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</si>
  <si>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</si>
  <si>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</si>
  <si>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</si>
  <si>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</si>
  <si>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</si>
  <si>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令和2年4月の水道事業統合に伴い、簡易水道事業の給水区域は大矢野原地区簡易水道事業のみとなった。
令和6年4月の法適用に向けた移行準備を本年度実施した。
法適用することにより、経営状況、施設更新需要をより正確に評価・判断できるため、中長期的な視点に立った計画的な経営基盤の強化と財務マネジメントの向上を図り、経営の安定につなげていく。</t>
    <rPh sb="0" eb="2">
      <t>レイワ</t>
    </rPh>
    <rPh sb="3" eb="4">
      <t>ネン</t>
    </rPh>
    <rPh sb="5" eb="6">
      <t>ガツ</t>
    </rPh>
    <rPh sb="7" eb="11">
      <t>スイドウジギョウ</t>
    </rPh>
    <rPh sb="11" eb="13">
      <t>トウゴウ</t>
    </rPh>
    <rPh sb="14" eb="15">
      <t>トモナ</t>
    </rPh>
    <rPh sb="17" eb="23">
      <t>カンイスイドウジギョウ</t>
    </rPh>
    <rPh sb="24" eb="28">
      <t>キュウスイクイキ</t>
    </rPh>
    <rPh sb="29" eb="41">
      <t>オオヤノハラチクカンイスイドウジギョウ</t>
    </rPh>
    <rPh sb="49" eb="51">
      <t>レイワ</t>
    </rPh>
    <rPh sb="52" eb="53">
      <t>ネン</t>
    </rPh>
    <rPh sb="54" eb="55">
      <t>ガツ</t>
    </rPh>
    <rPh sb="56" eb="59">
      <t>ホウテキヨウ</t>
    </rPh>
    <rPh sb="60" eb="61">
      <t>ム</t>
    </rPh>
    <rPh sb="63" eb="67">
      <t>イコウジュンビ</t>
    </rPh>
    <rPh sb="68" eb="71">
      <t>ホンネンド</t>
    </rPh>
    <rPh sb="71" eb="73">
      <t>ジッシ</t>
    </rPh>
    <rPh sb="77" eb="80">
      <t>ホウテキヨウ</t>
    </rPh>
    <rPh sb="88" eb="92">
      <t>ケイエイジョウキョウ</t>
    </rPh>
    <rPh sb="93" eb="97">
      <t>シセツコウシン</t>
    </rPh>
    <rPh sb="97" eb="99">
      <t>ジュヨウ</t>
    </rPh>
    <rPh sb="102" eb="104">
      <t>セイカク</t>
    </rPh>
    <rPh sb="105" eb="107">
      <t>ヒョウカ</t>
    </rPh>
    <rPh sb="108" eb="110">
      <t>ハンダン</t>
    </rPh>
    <rPh sb="116" eb="120">
      <t>チュウチョウキテキ</t>
    </rPh>
    <rPh sb="121" eb="123">
      <t>シテン</t>
    </rPh>
    <rPh sb="124" eb="125">
      <t>タ</t>
    </rPh>
    <rPh sb="127" eb="130">
      <t>ケイカクテキ</t>
    </rPh>
    <rPh sb="131" eb="135">
      <t>ケイエイキバン</t>
    </rPh>
    <rPh sb="136" eb="138">
      <t>キョウカ</t>
    </rPh>
    <rPh sb="139" eb="141">
      <t>ザイム</t>
    </rPh>
    <rPh sb="148" eb="150">
      <t>コウジョウ</t>
    </rPh>
    <rPh sb="151" eb="152">
      <t>ハカ</t>
    </rPh>
    <rPh sb="154" eb="156">
      <t>ケイエイ</t>
    </rPh>
    <rPh sb="157" eb="159">
      <t>アンテイ</t>
    </rPh>
    <phoneticPr fontId="4"/>
  </si>
  <si>
    <t>平成9年度から平成16年度にかけて、水道施設等を整備している。
法適用にあたり、資産調査を実施し固定資産の現状を把握したことで、今後の施設更新について、更新費用と投資可能額の中長期的な見通しを立て、計画的な管路等の更新を実施し、併せて事業費の平準化に努めていく。</t>
    <rPh sb="0" eb="2">
      <t>ヘイセイ</t>
    </rPh>
    <rPh sb="3" eb="4">
      <t>ネン</t>
    </rPh>
    <rPh sb="4" eb="5">
      <t>ド</t>
    </rPh>
    <rPh sb="7" eb="9">
      <t>ヘイセイ</t>
    </rPh>
    <rPh sb="11" eb="13">
      <t>ネンド</t>
    </rPh>
    <rPh sb="18" eb="23">
      <t>スイドウシセツトウ</t>
    </rPh>
    <rPh sb="24" eb="26">
      <t>セイビ</t>
    </rPh>
    <rPh sb="32" eb="35">
      <t>ホウテキヨウ</t>
    </rPh>
    <rPh sb="40" eb="44">
      <t>シサンチョウサ</t>
    </rPh>
    <rPh sb="45" eb="47">
      <t>ジッシ</t>
    </rPh>
    <rPh sb="48" eb="52">
      <t>コテイシサン</t>
    </rPh>
    <rPh sb="53" eb="55">
      <t>ゲンジョウ</t>
    </rPh>
    <rPh sb="56" eb="58">
      <t>ハアク</t>
    </rPh>
    <rPh sb="64" eb="66">
      <t>コンゴ</t>
    </rPh>
    <rPh sb="67" eb="71">
      <t>シセツコウシン</t>
    </rPh>
    <rPh sb="76" eb="80">
      <t>コウシンヒヨウ</t>
    </rPh>
    <rPh sb="81" eb="86">
      <t>トウシカノウガク</t>
    </rPh>
    <rPh sb="87" eb="91">
      <t>チュウチョウキテキ</t>
    </rPh>
    <rPh sb="92" eb="94">
      <t>ミトオ</t>
    </rPh>
    <rPh sb="96" eb="97">
      <t>タ</t>
    </rPh>
    <rPh sb="99" eb="102">
      <t>ケイカクテキ</t>
    </rPh>
    <rPh sb="103" eb="106">
      <t>カンロトウ</t>
    </rPh>
    <rPh sb="107" eb="109">
      <t>コウシン</t>
    </rPh>
    <rPh sb="110" eb="112">
      <t>ジッシ</t>
    </rPh>
    <rPh sb="114" eb="115">
      <t>アワ</t>
    </rPh>
    <rPh sb="117" eb="120">
      <t>ジギョウヒ</t>
    </rPh>
    <rPh sb="121" eb="124">
      <t>ヘイジュンカ</t>
    </rPh>
    <rPh sb="125" eb="126">
      <t>ツト</t>
    </rPh>
    <phoneticPr fontId="4"/>
  </si>
  <si>
    <t>令和2年度に簡易水道事業が水道事業に統合したことにより各数値は大きく増減している。
令和6年4月1日付けで簡易水道事業について地方公営企業法を適用（法適用）するための移行準備に多額の経費が生じたことにより、収益的収支比率、料金回収率は前年度比で大きく低下、給水原価は大きく上昇した。
法適用に関する経費には企業債を充てており、この借り入れにより、企業債残高対給水収益比率が上昇している。
有収率は類似団体平均を上回っており、安定している。今後も適切な修繕、更新を実施し、有収率の向上につなげていく。
今後の給水人口減少による給水収益の低下に備え、令和6年度から水道料金を改定する予定である。</t>
    <rPh sb="0" eb="2">
      <t>レイワ</t>
    </rPh>
    <rPh sb="3" eb="5">
      <t>ネンド</t>
    </rPh>
    <rPh sb="6" eb="12">
      <t>カンイスイドウジギョウ</t>
    </rPh>
    <rPh sb="13" eb="17">
      <t>スイドウジギョウ</t>
    </rPh>
    <rPh sb="18" eb="20">
      <t>トウゴウ</t>
    </rPh>
    <rPh sb="27" eb="30">
      <t>カクスウチ</t>
    </rPh>
    <rPh sb="31" eb="32">
      <t>オオ</t>
    </rPh>
    <rPh sb="34" eb="36">
      <t>ゾウゲン</t>
    </rPh>
    <rPh sb="42" eb="44">
      <t>レイワ</t>
    </rPh>
    <rPh sb="45" eb="46">
      <t>ネン</t>
    </rPh>
    <rPh sb="47" eb="48">
      <t>ガツ</t>
    </rPh>
    <rPh sb="49" eb="50">
      <t>ニチ</t>
    </rPh>
    <rPh sb="50" eb="51">
      <t>ヅ</t>
    </rPh>
    <rPh sb="53" eb="59">
      <t>カンイスイドウジギョウ</t>
    </rPh>
    <rPh sb="63" eb="70">
      <t>チホウコウエイキギョウホウ</t>
    </rPh>
    <rPh sb="71" eb="73">
      <t>テキヨウ</t>
    </rPh>
    <rPh sb="74" eb="77">
      <t>ホウテキヨウ</t>
    </rPh>
    <rPh sb="83" eb="87">
      <t>イコウジュンビ</t>
    </rPh>
    <rPh sb="88" eb="90">
      <t>タガク</t>
    </rPh>
    <rPh sb="91" eb="93">
      <t>ケイヒ</t>
    </rPh>
    <rPh sb="94" eb="95">
      <t>ショウ</t>
    </rPh>
    <rPh sb="103" eb="110">
      <t>シュウエキテキシュウシヒリツ</t>
    </rPh>
    <rPh sb="111" eb="116">
      <t>リョウキンカイシュウリツ</t>
    </rPh>
    <rPh sb="117" eb="121">
      <t>ゼンネンドヒ</t>
    </rPh>
    <rPh sb="122" eb="123">
      <t>オオ</t>
    </rPh>
    <rPh sb="125" eb="127">
      <t>テイカ</t>
    </rPh>
    <rPh sb="128" eb="132">
      <t>キュウスイゲンカ</t>
    </rPh>
    <rPh sb="133" eb="134">
      <t>オオ</t>
    </rPh>
    <rPh sb="136" eb="138">
      <t>ジョウショウ</t>
    </rPh>
    <rPh sb="142" eb="145">
      <t>ホウテキヨウ</t>
    </rPh>
    <rPh sb="146" eb="147">
      <t>カン</t>
    </rPh>
    <rPh sb="149" eb="151">
      <t>ケイヒ</t>
    </rPh>
    <rPh sb="153" eb="156">
      <t>キギョウサイ</t>
    </rPh>
    <rPh sb="157" eb="158">
      <t>ア</t>
    </rPh>
    <rPh sb="165" eb="166">
      <t>カ</t>
    </rPh>
    <rPh sb="167" eb="168">
      <t>イ</t>
    </rPh>
    <rPh sb="194" eb="197">
      <t>ユウシュウリツ</t>
    </rPh>
    <rPh sb="198" eb="204">
      <t>ルイジダンタイヘイキン</t>
    </rPh>
    <rPh sb="205" eb="207">
      <t>ウワマワ</t>
    </rPh>
    <rPh sb="212" eb="214">
      <t>アンテイ</t>
    </rPh>
    <rPh sb="219" eb="221">
      <t>コンゴ</t>
    </rPh>
    <rPh sb="222" eb="224">
      <t>テキセツ</t>
    </rPh>
    <rPh sb="225" eb="227">
      <t>シュウゼン</t>
    </rPh>
    <rPh sb="228" eb="230">
      <t>コウシン</t>
    </rPh>
    <rPh sb="231" eb="233">
      <t>ジッシ</t>
    </rPh>
    <rPh sb="235" eb="238">
      <t>ユウシュウリツ</t>
    </rPh>
    <rPh sb="239" eb="241">
      <t>コウジョウ</t>
    </rPh>
    <rPh sb="250" eb="252">
      <t>コンゴ</t>
    </rPh>
    <rPh sb="253" eb="259">
      <t>キュウスイジンコウゲンショウ</t>
    </rPh>
    <rPh sb="262" eb="266">
      <t>キュウスイシュウエキ</t>
    </rPh>
    <rPh sb="267" eb="269">
      <t>テイカ</t>
    </rPh>
    <rPh sb="270" eb="271">
      <t>ソナ</t>
    </rPh>
    <rPh sb="273" eb="275">
      <t>レイワ</t>
    </rPh>
    <rPh sb="276" eb="278">
      <t>ネンド</t>
    </rPh>
    <rPh sb="280" eb="284">
      <t>スイドウリョウキン</t>
    </rPh>
    <rPh sb="285" eb="287">
      <t>カイテイ</t>
    </rPh>
    <rPh sb="289" eb="29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</si>
</sst>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1.48</c:v>
                </c:pt>
                <c:pt idx="1">
                  <c:v>0</c:v>
                </c:pt>
                <c:pt idx="2">
                  <c:v>0</c:v>
                </c:pt>
                <c:pt idx="3" formatCode="#,##0.00;&quot;△&quot;#,##0.00;&quot;-&quot;">
                  <c:v>1.71</c:v>
                </c:pt>
                <c:pt idx="4">
                  <c:v>0</c:v>
                </c:pt>
              </c:numCache>
            </c:numRef>
          </c:val>
          <c:extLst xmlns:c16r2="http://schemas.microsoft.com/office/drawing/2015/06/chart">
            <c:ext xmlns:c16="http://schemas.microsoft.com/office/drawing/2014/chart" uri="{C3380CC4-5D6E-409C-BE32-E72D297353CC}">
              <c16:uniqueId val="{00000000-5BF7-42F8-B678-D83D959DCD07}"/>
            </c:ext>
          </c:extLst>
        </c:ser>
        <c:dLbls>
          <c:showLegendKey val="0"/>
          <c:showVal val="0"/>
          <c:showCatName val="0"/>
          <c:showSerName val="0"/>
          <c:showPercent val="0"/>
          <c:showBubbleSize val="0"/>
        </c:dLbls>
        <c:gapWidth val="150"/>
        <c:axId val="390144352"/>
        <c:axId val="39014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0.61</c:v>
                </c:pt>
                <c:pt idx="2">
                  <c:v>0.4</c:v>
                </c:pt>
                <c:pt idx="3">
                  <c:v>0.59</c:v>
                </c:pt>
                <c:pt idx="4">
                  <c:v>0.5</c:v>
                </c:pt>
              </c:numCache>
            </c:numRef>
          </c:val>
          <c:smooth val="0"/>
          <c:extLst xmlns:c16r2="http://schemas.microsoft.com/office/drawing/2015/06/chart">
            <c:ext xmlns:c16="http://schemas.microsoft.com/office/drawing/2014/chart" uri="{C3380CC4-5D6E-409C-BE32-E72D297353CC}">
              <c16:uniqueId val="{00000001-5BF7-42F8-B678-D83D959DCD07}"/>
            </c:ext>
          </c:extLst>
        </c:ser>
        <c:dLbls>
          <c:showLegendKey val="0"/>
          <c:showVal val="0"/>
          <c:showCatName val="0"/>
          <c:showSerName val="0"/>
          <c:showPercent val="0"/>
          <c:showBubbleSize val="0"/>
        </c:dLbls>
        <c:marker val="1"/>
        <c:smooth val="0"/>
        <c:axId val="390144352"/>
        <c:axId val="390149840"/>
      </c:lineChart>
      <c:dateAx>
        <c:axId val="390144352"/>
        <c:scaling>
          <c:orientation val="minMax"/>
        </c:scaling>
        <c:delete val="1"/>
        <c:axPos val="b"/>
        <c:numFmt formatCode="&quot;R&quot;yy" sourceLinked="1"/>
        <c:majorTickMark val="none"/>
        <c:minorTickMark val="none"/>
        <c:tickLblPos val="none"/>
        <c:crossAx val="390149840"/>
        <c:crosses val="autoZero"/>
        <c:auto val="1"/>
        <c:lblOffset val="100"/>
        <c:baseTimeUnit val="years"/>
      </c:dateAx>
      <c:valAx>
        <c:axId val="39014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1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67.680000000000007</c:v>
                </c:pt>
                <c:pt idx="1">
                  <c:v>78.08</c:v>
                </c:pt>
                <c:pt idx="2">
                  <c:v>66.59</c:v>
                </c:pt>
                <c:pt idx="3">
                  <c:v>76.83</c:v>
                </c:pt>
                <c:pt idx="4">
                  <c:v>81.88</c:v>
                </c:pt>
              </c:numCache>
            </c:numRef>
          </c:val>
          <c:extLst xmlns:c16r2="http://schemas.microsoft.com/office/drawing/2015/06/chart">
            <c:ext xmlns:c16="http://schemas.microsoft.com/office/drawing/2014/chart" uri="{C3380CC4-5D6E-409C-BE32-E72D297353CC}">
              <c16:uniqueId val="{00000000-5BAB-4963-B4D2-A60A8CF6906B}"/>
            </c:ext>
          </c:extLst>
        </c:ser>
        <c:dLbls>
          <c:showLegendKey val="0"/>
          <c:showVal val="0"/>
          <c:showCatName val="0"/>
          <c:showSerName val="0"/>
          <c:showPercent val="0"/>
          <c:showBubbleSize val="0"/>
        </c:dLbls>
        <c:gapWidth val="150"/>
        <c:axId val="393385448"/>
        <c:axId val="39337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c:v>
                </c:pt>
                <c:pt idx="1">
                  <c:v>49.08</c:v>
                </c:pt>
                <c:pt idx="2">
                  <c:v>51.46</c:v>
                </c:pt>
                <c:pt idx="3">
                  <c:v>51.84</c:v>
                </c:pt>
                <c:pt idx="4">
                  <c:v>52.34</c:v>
                </c:pt>
              </c:numCache>
            </c:numRef>
          </c:val>
          <c:smooth val="0"/>
          <c:extLst xmlns:c16r2="http://schemas.microsoft.com/office/drawing/2015/06/chart">
            <c:ext xmlns:c16="http://schemas.microsoft.com/office/drawing/2014/chart" uri="{C3380CC4-5D6E-409C-BE32-E72D297353CC}">
              <c16:uniqueId val="{00000001-5BAB-4963-B4D2-A60A8CF6906B}"/>
            </c:ext>
          </c:extLst>
        </c:ser>
        <c:dLbls>
          <c:showLegendKey val="0"/>
          <c:showVal val="0"/>
          <c:showCatName val="0"/>
          <c:showSerName val="0"/>
          <c:showPercent val="0"/>
          <c:showBubbleSize val="0"/>
        </c:dLbls>
        <c:marker val="1"/>
        <c:smooth val="0"/>
        <c:axId val="393385448"/>
        <c:axId val="393379960"/>
      </c:lineChart>
      <c:dateAx>
        <c:axId val="393385448"/>
        <c:scaling>
          <c:orientation val="minMax"/>
        </c:scaling>
        <c:delete val="1"/>
        <c:axPos val="b"/>
        <c:numFmt formatCode="&quot;R&quot;yy" sourceLinked="1"/>
        <c:majorTickMark val="none"/>
        <c:minorTickMark val="none"/>
        <c:tickLblPos val="none"/>
        <c:crossAx val="393379960"/>
        <c:crosses val="autoZero"/>
        <c:auto val="1"/>
        <c:lblOffset val="100"/>
        <c:baseTimeUnit val="years"/>
      </c:dateAx>
      <c:valAx>
        <c:axId val="39337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38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c:v>
                </c:pt>
                <c:pt idx="1">
                  <c:v>100</c:v>
                </c:pt>
                <c:pt idx="2">
                  <c:v>100</c:v>
                </c:pt>
                <c:pt idx="3">
                  <c:v>85.5</c:v>
                </c:pt>
                <c:pt idx="4">
                  <c:v>85.5</c:v>
                </c:pt>
              </c:numCache>
            </c:numRef>
          </c:val>
          <c:extLst xmlns:c16r2="http://schemas.microsoft.com/office/drawing/2015/06/chart">
            <c:ext xmlns:c16="http://schemas.microsoft.com/office/drawing/2014/chart" uri="{C3380CC4-5D6E-409C-BE32-E72D297353CC}">
              <c16:uniqueId val="{00000000-3718-40E9-A747-C4E9A7E41344}"/>
            </c:ext>
          </c:extLst>
        </c:ser>
        <c:dLbls>
          <c:showLegendKey val="0"/>
          <c:showVal val="0"/>
          <c:showCatName val="0"/>
          <c:showSerName val="0"/>
          <c:showPercent val="0"/>
          <c:showBubbleSize val="0"/>
        </c:dLbls>
        <c:gapWidth val="150"/>
        <c:axId val="393382312"/>
        <c:axId val="39338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74.27</c:v>
                </c:pt>
                <c:pt idx="1">
                  <c:v>71.27</c:v>
                </c:pt>
                <c:pt idx="2">
                  <c:v>68.58</c:v>
                </c:pt>
                <c:pt idx="3">
                  <c:v>67.94</c:v>
                </c:pt>
                <c:pt idx="4">
                  <c:v>66.900000000000006</c:v>
                </c:pt>
              </c:numCache>
            </c:numRef>
          </c:val>
          <c:smooth val="0"/>
          <c:extLst xmlns:c16r2="http://schemas.microsoft.com/office/drawing/2015/06/chart">
            <c:ext xmlns:c16="http://schemas.microsoft.com/office/drawing/2014/chart" uri="{C3380CC4-5D6E-409C-BE32-E72D297353CC}">
              <c16:uniqueId val="{00000001-3718-40E9-A747-C4E9A7E41344}"/>
            </c:ext>
          </c:extLst>
        </c:ser>
        <c:dLbls>
          <c:showLegendKey val="0"/>
          <c:showVal val="0"/>
          <c:showCatName val="0"/>
          <c:showSerName val="0"/>
          <c:showPercent val="0"/>
          <c:showBubbleSize val="0"/>
        </c:dLbls>
        <c:marker val="1"/>
        <c:smooth val="0"/>
        <c:axId val="393382312"/>
        <c:axId val="393384664"/>
      </c:lineChart>
      <c:dateAx>
        <c:axId val="393382312"/>
        <c:scaling>
          <c:orientation val="minMax"/>
        </c:scaling>
        <c:delete val="1"/>
        <c:axPos val="b"/>
        <c:numFmt formatCode="&quot;R&quot;yy" sourceLinked="1"/>
        <c:majorTickMark val="none"/>
        <c:minorTickMark val="none"/>
        <c:tickLblPos val="none"/>
        <c:crossAx val="393384664"/>
        <c:crosses val="autoZero"/>
        <c:auto val="1"/>
        <c:lblOffset val="100"/>
        <c:baseTimeUnit val="years"/>
      </c:dateAx>
      <c:valAx>
        <c:axId val="39338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38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44.68</c:v>
                </c:pt>
                <c:pt idx="1">
                  <c:v>100.04</c:v>
                </c:pt>
                <c:pt idx="2">
                  <c:v>135.13</c:v>
                </c:pt>
                <c:pt idx="3">
                  <c:v>152.29</c:v>
                </c:pt>
                <c:pt idx="4">
                  <c:v>10.78</c:v>
                </c:pt>
              </c:numCache>
            </c:numRef>
          </c:val>
          <c:extLst xmlns:c16r2="http://schemas.microsoft.com/office/drawing/2015/06/chart">
            <c:ext xmlns:c16="http://schemas.microsoft.com/office/drawing/2014/chart" uri="{C3380CC4-5D6E-409C-BE32-E72D297353CC}">
              <c16:uniqueId val="{00000000-50BD-4126-BD2D-6CBE6610DE61}"/>
            </c:ext>
          </c:extLst>
        </c:ser>
        <c:dLbls>
          <c:showLegendKey val="0"/>
          <c:showVal val="0"/>
          <c:showCatName val="0"/>
          <c:showSerName val="0"/>
          <c:showPercent val="0"/>
          <c:showBubbleSize val="0"/>
        </c:dLbls>
        <c:gapWidth val="150"/>
        <c:axId val="390145528"/>
        <c:axId val="39014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72.760000000000005</c:v>
                </c:pt>
                <c:pt idx="1">
                  <c:v>73.22</c:v>
                </c:pt>
                <c:pt idx="2">
                  <c:v>69.05</c:v>
                </c:pt>
                <c:pt idx="3">
                  <c:v>67.02</c:v>
                </c:pt>
                <c:pt idx="4">
                  <c:v>71.319999999999993</c:v>
                </c:pt>
              </c:numCache>
            </c:numRef>
          </c:val>
          <c:smooth val="0"/>
          <c:extLst xmlns:c16r2="http://schemas.microsoft.com/office/drawing/2015/06/chart">
            <c:ext xmlns:c16="http://schemas.microsoft.com/office/drawing/2014/chart" uri="{C3380CC4-5D6E-409C-BE32-E72D297353CC}">
              <c16:uniqueId val="{00000001-50BD-4126-BD2D-6CBE6610DE61}"/>
            </c:ext>
          </c:extLst>
        </c:ser>
        <c:dLbls>
          <c:showLegendKey val="0"/>
          <c:showVal val="0"/>
          <c:showCatName val="0"/>
          <c:showSerName val="0"/>
          <c:showPercent val="0"/>
          <c:showBubbleSize val="0"/>
        </c:dLbls>
        <c:marker val="1"/>
        <c:smooth val="0"/>
        <c:axId val="390145528"/>
        <c:axId val="390149448"/>
      </c:lineChart>
      <c:dateAx>
        <c:axId val="390145528"/>
        <c:scaling>
          <c:orientation val="minMax"/>
        </c:scaling>
        <c:delete val="1"/>
        <c:axPos val="b"/>
        <c:numFmt formatCode="&quot;R&quot;yy" sourceLinked="1"/>
        <c:majorTickMark val="none"/>
        <c:minorTickMark val="none"/>
        <c:tickLblPos val="none"/>
        <c:crossAx val="390149448"/>
        <c:crosses val="autoZero"/>
        <c:auto val="1"/>
        <c:lblOffset val="100"/>
        <c:baseTimeUnit val="years"/>
      </c:dateAx>
      <c:valAx>
        <c:axId val="39014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14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34-477F-B646-850742E4554A}"/>
            </c:ext>
          </c:extLst>
        </c:ser>
        <c:dLbls>
          <c:showLegendKey val="0"/>
          <c:showVal val="0"/>
          <c:showCatName val="0"/>
          <c:showSerName val="0"/>
          <c:showPercent val="0"/>
          <c:showBubbleSize val="0"/>
        </c:dLbls>
        <c:gapWidth val="150"/>
        <c:axId val="390151016"/>
        <c:axId val="39015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34-477F-B646-850742E4554A}"/>
            </c:ext>
          </c:extLst>
        </c:ser>
        <c:dLbls>
          <c:showLegendKey val="0"/>
          <c:showVal val="0"/>
          <c:showCatName val="0"/>
          <c:showSerName val="0"/>
          <c:showPercent val="0"/>
          <c:showBubbleSize val="0"/>
        </c:dLbls>
        <c:marker val="1"/>
        <c:smooth val="0"/>
        <c:axId val="390151016"/>
        <c:axId val="390151408"/>
      </c:lineChart>
      <c:dateAx>
        <c:axId val="390151016"/>
        <c:scaling>
          <c:orientation val="minMax"/>
        </c:scaling>
        <c:delete val="1"/>
        <c:axPos val="b"/>
        <c:numFmt formatCode="&quot;R&quot;yy" sourceLinked="1"/>
        <c:majorTickMark val="none"/>
        <c:minorTickMark val="none"/>
        <c:tickLblPos val="none"/>
        <c:crossAx val="390151408"/>
        <c:crosses val="autoZero"/>
        <c:auto val="1"/>
        <c:lblOffset val="100"/>
        <c:baseTimeUnit val="years"/>
      </c:dateAx>
      <c:valAx>
        <c:axId val="39015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15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24-4B6C-87FE-4B085B67598E}"/>
            </c:ext>
          </c:extLst>
        </c:ser>
        <c:dLbls>
          <c:showLegendKey val="0"/>
          <c:showVal val="0"/>
          <c:showCatName val="0"/>
          <c:showSerName val="0"/>
          <c:showPercent val="0"/>
          <c:showBubbleSize val="0"/>
        </c:dLbls>
        <c:gapWidth val="150"/>
        <c:axId val="387477128"/>
        <c:axId val="39264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24-4B6C-87FE-4B085B67598E}"/>
            </c:ext>
          </c:extLst>
        </c:ser>
        <c:dLbls>
          <c:showLegendKey val="0"/>
          <c:showVal val="0"/>
          <c:showCatName val="0"/>
          <c:showSerName val="0"/>
          <c:showPercent val="0"/>
          <c:showBubbleSize val="0"/>
        </c:dLbls>
        <c:marker val="1"/>
        <c:smooth val="0"/>
        <c:axId val="387477128"/>
        <c:axId val="392649072"/>
      </c:lineChart>
      <c:dateAx>
        <c:axId val="387477128"/>
        <c:scaling>
          <c:orientation val="minMax"/>
        </c:scaling>
        <c:delete val="1"/>
        <c:axPos val="b"/>
        <c:numFmt formatCode="&quot;R&quot;yy" sourceLinked="1"/>
        <c:majorTickMark val="none"/>
        <c:minorTickMark val="none"/>
        <c:tickLblPos val="none"/>
        <c:crossAx val="392649072"/>
        <c:crosses val="autoZero"/>
        <c:auto val="1"/>
        <c:lblOffset val="100"/>
        <c:baseTimeUnit val="years"/>
      </c:dateAx>
      <c:valAx>
        <c:axId val="39264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47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4A-4F7D-ACA8-2CBD61135AC1}"/>
            </c:ext>
          </c:extLst>
        </c:ser>
        <c:dLbls>
          <c:showLegendKey val="0"/>
          <c:showVal val="0"/>
          <c:showCatName val="0"/>
          <c:showSerName val="0"/>
          <c:showPercent val="0"/>
          <c:showBubbleSize val="0"/>
        </c:dLbls>
        <c:gapWidth val="150"/>
        <c:axId val="392651424"/>
        <c:axId val="39264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4A-4F7D-ACA8-2CBD61135AC1}"/>
            </c:ext>
          </c:extLst>
        </c:ser>
        <c:dLbls>
          <c:showLegendKey val="0"/>
          <c:showVal val="0"/>
          <c:showCatName val="0"/>
          <c:showSerName val="0"/>
          <c:showPercent val="0"/>
          <c:showBubbleSize val="0"/>
        </c:dLbls>
        <c:marker val="1"/>
        <c:smooth val="0"/>
        <c:axId val="392651424"/>
        <c:axId val="392648680"/>
      </c:lineChart>
      <c:dateAx>
        <c:axId val="392651424"/>
        <c:scaling>
          <c:orientation val="minMax"/>
        </c:scaling>
        <c:delete val="1"/>
        <c:axPos val="b"/>
        <c:numFmt formatCode="&quot;R&quot;yy" sourceLinked="1"/>
        <c:majorTickMark val="none"/>
        <c:minorTickMark val="none"/>
        <c:tickLblPos val="none"/>
        <c:crossAx val="392648680"/>
        <c:crosses val="autoZero"/>
        <c:auto val="1"/>
        <c:lblOffset val="100"/>
        <c:baseTimeUnit val="years"/>
      </c:dateAx>
      <c:valAx>
        <c:axId val="39264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6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E5-4D96-969A-FE0A4EC4A0C8}"/>
            </c:ext>
          </c:extLst>
        </c:ser>
        <c:dLbls>
          <c:showLegendKey val="0"/>
          <c:showVal val="0"/>
          <c:showCatName val="0"/>
          <c:showSerName val="0"/>
          <c:showPercent val="0"/>
          <c:showBubbleSize val="0"/>
        </c:dLbls>
        <c:gapWidth val="150"/>
        <c:axId val="392647896"/>
        <c:axId val="3926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E5-4D96-969A-FE0A4EC4A0C8}"/>
            </c:ext>
          </c:extLst>
        </c:ser>
        <c:dLbls>
          <c:showLegendKey val="0"/>
          <c:showVal val="0"/>
          <c:showCatName val="0"/>
          <c:showSerName val="0"/>
          <c:showPercent val="0"/>
          <c:showBubbleSize val="0"/>
        </c:dLbls>
        <c:marker val="1"/>
        <c:smooth val="0"/>
        <c:axId val="392647896"/>
        <c:axId val="392649856"/>
      </c:lineChart>
      <c:dateAx>
        <c:axId val="392647896"/>
        <c:scaling>
          <c:orientation val="minMax"/>
        </c:scaling>
        <c:delete val="1"/>
        <c:axPos val="b"/>
        <c:numFmt formatCode="&quot;R&quot;yy" sourceLinked="1"/>
        <c:majorTickMark val="none"/>
        <c:minorTickMark val="none"/>
        <c:tickLblPos val="none"/>
        <c:crossAx val="392649856"/>
        <c:crosses val="autoZero"/>
        <c:auto val="1"/>
        <c:lblOffset val="100"/>
        <c:baseTimeUnit val="years"/>
      </c:dateAx>
      <c:valAx>
        <c:axId val="3926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64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formatCode="#,##0.00;&quot;△&quot;#,##0.00;&quot;-&quot;">
                  <c:v>2167.15</c:v>
                </c:pt>
                <c:pt idx="1">
                  <c:v>0</c:v>
                </c:pt>
                <c:pt idx="2">
                  <c:v>0</c:v>
                </c:pt>
                <c:pt idx="3">
                  <c:v>0</c:v>
                </c:pt>
                <c:pt idx="4" formatCode="#,##0.00;&quot;△&quot;#,##0.00;&quot;-&quot;">
                  <c:v>789.37</c:v>
                </c:pt>
              </c:numCache>
            </c:numRef>
          </c:val>
          <c:extLst xmlns:c16r2="http://schemas.microsoft.com/office/drawing/2015/06/chart">
            <c:ext xmlns:c16="http://schemas.microsoft.com/office/drawing/2014/chart" uri="{C3380CC4-5D6E-409C-BE32-E72D297353CC}">
              <c16:uniqueId val="{00000000-75C8-45E0-87EC-349A9F7FF824}"/>
            </c:ext>
          </c:extLst>
        </c:ser>
        <c:dLbls>
          <c:showLegendKey val="0"/>
          <c:showVal val="0"/>
          <c:showCatName val="0"/>
          <c:showSerName val="0"/>
          <c:showPercent val="0"/>
          <c:showBubbleSize val="0"/>
        </c:dLbls>
        <c:gapWidth val="150"/>
        <c:axId val="392643976"/>
        <c:axId val="39265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1245.46</c:v>
                </c:pt>
                <c:pt idx="1">
                  <c:v>1128.72</c:v>
                </c:pt>
                <c:pt idx="2">
                  <c:v>1125.25</c:v>
                </c:pt>
                <c:pt idx="3">
                  <c:v>1157.05</c:v>
                </c:pt>
                <c:pt idx="4">
                  <c:v>1228.8</c:v>
                </c:pt>
              </c:numCache>
            </c:numRef>
          </c:val>
          <c:smooth val="0"/>
          <c:extLst xmlns:c16r2="http://schemas.microsoft.com/office/drawing/2015/06/chart">
            <c:ext xmlns:c16="http://schemas.microsoft.com/office/drawing/2014/chart" uri="{C3380CC4-5D6E-409C-BE32-E72D297353CC}">
              <c16:uniqueId val="{00000001-75C8-45E0-87EC-349A9F7FF824}"/>
            </c:ext>
          </c:extLst>
        </c:ser>
        <c:dLbls>
          <c:showLegendKey val="0"/>
          <c:showVal val="0"/>
          <c:showCatName val="0"/>
          <c:showSerName val="0"/>
          <c:showPercent val="0"/>
          <c:showBubbleSize val="0"/>
        </c:dLbls>
        <c:marker val="1"/>
        <c:smooth val="0"/>
        <c:axId val="392643976"/>
        <c:axId val="392650248"/>
      </c:lineChart>
      <c:dateAx>
        <c:axId val="392643976"/>
        <c:scaling>
          <c:orientation val="minMax"/>
        </c:scaling>
        <c:delete val="1"/>
        <c:axPos val="b"/>
        <c:numFmt formatCode="&quot;R&quot;yy" sourceLinked="1"/>
        <c:majorTickMark val="none"/>
        <c:minorTickMark val="none"/>
        <c:tickLblPos val="none"/>
        <c:crossAx val="392650248"/>
        <c:crosses val="autoZero"/>
        <c:auto val="1"/>
        <c:lblOffset val="100"/>
        <c:baseTimeUnit val="years"/>
      </c:dateAx>
      <c:valAx>
        <c:axId val="39265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64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33.26</c:v>
                </c:pt>
                <c:pt idx="1">
                  <c:v>55.29</c:v>
                </c:pt>
                <c:pt idx="2">
                  <c:v>112.8</c:v>
                </c:pt>
                <c:pt idx="3">
                  <c:v>109.37</c:v>
                </c:pt>
                <c:pt idx="4">
                  <c:v>10.78</c:v>
                </c:pt>
              </c:numCache>
            </c:numRef>
          </c:val>
          <c:extLst xmlns:c16r2="http://schemas.microsoft.com/office/drawing/2015/06/chart">
            <c:ext xmlns:c16="http://schemas.microsoft.com/office/drawing/2014/chart" uri="{C3380CC4-5D6E-409C-BE32-E72D297353CC}">
              <c16:uniqueId val="{00000000-C418-41F1-9874-1E807221CDBC}"/>
            </c:ext>
          </c:extLst>
        </c:ser>
        <c:dLbls>
          <c:showLegendKey val="0"/>
          <c:showVal val="0"/>
          <c:showCatName val="0"/>
          <c:showSerName val="0"/>
          <c:showPercent val="0"/>
          <c:showBubbleSize val="0"/>
        </c:dLbls>
        <c:gapWidth val="150"/>
        <c:axId val="392644368"/>
        <c:axId val="39264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51.08</c:v>
                </c:pt>
                <c:pt idx="1">
                  <c:v>41.84</c:v>
                </c:pt>
                <c:pt idx="2">
                  <c:v>41.44</c:v>
                </c:pt>
                <c:pt idx="3">
                  <c:v>37.65</c:v>
                </c:pt>
                <c:pt idx="4">
                  <c:v>37.31</c:v>
                </c:pt>
              </c:numCache>
            </c:numRef>
          </c:val>
          <c:smooth val="0"/>
          <c:extLst xmlns:c16r2="http://schemas.microsoft.com/office/drawing/2015/06/chart">
            <c:ext xmlns:c16="http://schemas.microsoft.com/office/drawing/2014/chart" uri="{C3380CC4-5D6E-409C-BE32-E72D297353CC}">
              <c16:uniqueId val="{00000001-C418-41F1-9874-1E807221CDBC}"/>
            </c:ext>
          </c:extLst>
        </c:ser>
        <c:dLbls>
          <c:showLegendKey val="0"/>
          <c:showVal val="0"/>
          <c:showCatName val="0"/>
          <c:showSerName val="0"/>
          <c:showPercent val="0"/>
          <c:showBubbleSize val="0"/>
        </c:dLbls>
        <c:marker val="1"/>
        <c:smooth val="0"/>
        <c:axId val="392644368"/>
        <c:axId val="392644760"/>
      </c:lineChart>
      <c:dateAx>
        <c:axId val="392644368"/>
        <c:scaling>
          <c:orientation val="minMax"/>
        </c:scaling>
        <c:delete val="1"/>
        <c:axPos val="b"/>
        <c:numFmt formatCode="&quot;R&quot;yy" sourceLinked="1"/>
        <c:majorTickMark val="none"/>
        <c:minorTickMark val="none"/>
        <c:tickLblPos val="none"/>
        <c:crossAx val="392644760"/>
        <c:crosses val="autoZero"/>
        <c:auto val="1"/>
        <c:lblOffset val="100"/>
        <c:baseTimeUnit val="years"/>
      </c:dateAx>
      <c:valAx>
        <c:axId val="39264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64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437.94</c:v>
                </c:pt>
                <c:pt idx="1">
                  <c:v>57.68</c:v>
                </c:pt>
                <c:pt idx="2">
                  <c:v>27.89</c:v>
                </c:pt>
                <c:pt idx="3">
                  <c:v>30.1</c:v>
                </c:pt>
                <c:pt idx="4">
                  <c:v>304.27</c:v>
                </c:pt>
              </c:numCache>
            </c:numRef>
          </c:val>
          <c:extLst xmlns:c16r2="http://schemas.microsoft.com/office/drawing/2015/06/chart">
            <c:ext xmlns:c16="http://schemas.microsoft.com/office/drawing/2014/chart" uri="{C3380CC4-5D6E-409C-BE32-E72D297353CC}">
              <c16:uniqueId val="{00000000-AA07-4936-BBC3-1760CF9A0364}"/>
            </c:ext>
          </c:extLst>
        </c:ser>
        <c:dLbls>
          <c:showLegendKey val="0"/>
          <c:showVal val="0"/>
          <c:showCatName val="0"/>
          <c:showSerName val="0"/>
          <c:showPercent val="0"/>
          <c:showBubbleSize val="0"/>
        </c:dLbls>
        <c:gapWidth val="150"/>
        <c:axId val="392647504"/>
        <c:axId val="39338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262.13</c:v>
                </c:pt>
                <c:pt idx="1">
                  <c:v>390.47</c:v>
                </c:pt>
                <c:pt idx="2">
                  <c:v>403.61</c:v>
                </c:pt>
                <c:pt idx="3">
                  <c:v>442.82</c:v>
                </c:pt>
                <c:pt idx="4">
                  <c:v>425.76</c:v>
                </c:pt>
              </c:numCache>
            </c:numRef>
          </c:val>
          <c:smooth val="0"/>
          <c:extLst xmlns:c16r2="http://schemas.microsoft.com/office/drawing/2015/06/chart">
            <c:ext xmlns:c16="http://schemas.microsoft.com/office/drawing/2014/chart" uri="{C3380CC4-5D6E-409C-BE32-E72D297353CC}">
              <c16:uniqueId val="{00000001-AA07-4936-BBC3-1760CF9A0364}"/>
            </c:ext>
          </c:extLst>
        </c:ser>
        <c:dLbls>
          <c:showLegendKey val="0"/>
          <c:showVal val="0"/>
          <c:showCatName val="0"/>
          <c:showSerName val="0"/>
          <c:showPercent val="0"/>
          <c:showBubbleSize val="0"/>
        </c:dLbls>
        <c:marker val="1"/>
        <c:smooth val="0"/>
        <c:axId val="392647504"/>
        <c:axId val="393380744"/>
      </c:lineChart>
      <c:dateAx>
        <c:axId val="392647504"/>
        <c:scaling>
          <c:orientation val="minMax"/>
        </c:scaling>
        <c:delete val="1"/>
        <c:axPos val="b"/>
        <c:numFmt formatCode="&quot;R&quot;yy" sourceLinked="1"/>
        <c:majorTickMark val="none"/>
        <c:minorTickMark val="none"/>
        <c:tickLblPos val="none"/>
        <c:crossAx val="393380744"/>
        <c:crosses val="autoZero"/>
        <c:auto val="1"/>
        <c:lblOffset val="100"/>
        <c:baseTimeUnit val="years"/>
      </c:dateAx>
      <c:valAx>
        <c:axId val="39338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64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熊本県　山都町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54">
        <f>データ!$R$6</f>
        <v>13272</v>
      </c>
      <c r="AM8" s="54"/>
      <c r="AN8" s="54"/>
      <c r="AO8" s="54"/>
      <c r="AP8" s="54"/>
      <c r="AQ8" s="54"/>
      <c r="AR8" s="54"/>
      <c r="AS8" s="54"/>
      <c r="AT8" s="44">
        <f>データ!$S$6</f>
        <v>544.66999999999996</v>
      </c>
      <c r="AU8" s="44"/>
      <c r="AV8" s="44"/>
      <c r="AW8" s="44"/>
      <c r="AX8" s="44"/>
      <c r="AY8" s="44"/>
      <c r="AZ8" s="44"/>
      <c r="BA8" s="44"/>
      <c r="BB8" s="44">
        <f>データ!$T$6</f>
        <v>24.37</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85.05</v>
      </c>
      <c r="Q10" s="44"/>
      <c r="R10" s="44"/>
      <c r="S10" s="44"/>
      <c r="T10" s="44"/>
      <c r="U10" s="44"/>
      <c r="V10" s="44"/>
      <c r="W10" s="54">
        <f>データ!$Q$6</f>
        <v>400</v>
      </c>
      <c r="X10" s="54"/>
      <c r="Y10" s="54"/>
      <c r="Z10" s="54"/>
      <c r="AA10" s="54"/>
      <c r="AB10" s="54"/>
      <c r="AC10" s="54"/>
      <c r="AD10" s="2"/>
      <c r="AE10" s="2"/>
      <c r="AF10" s="2"/>
      <c r="AG10" s="2"/>
      <c r="AH10" s="2"/>
      <c r="AI10" s="2"/>
      <c r="AJ10" s="2"/>
      <c r="AK10" s="2"/>
      <c r="AL10" s="54">
        <f>データ!$U$6</f>
        <v>495</v>
      </c>
      <c r="AM10" s="54"/>
      <c r="AN10" s="54"/>
      <c r="AO10" s="54"/>
      <c r="AP10" s="54"/>
      <c r="AQ10" s="54"/>
      <c r="AR10" s="54"/>
      <c r="AS10" s="54"/>
      <c r="AT10" s="44">
        <f>データ!$V$6</f>
        <v>2.86</v>
      </c>
      <c r="AU10" s="44"/>
      <c r="AV10" s="44"/>
      <c r="AW10" s="44"/>
      <c r="AX10" s="44"/>
      <c r="AY10" s="44"/>
      <c r="AZ10" s="44"/>
      <c r="BA10" s="44"/>
      <c r="BB10" s="44">
        <f>データ!$W$6</f>
        <v>173.08</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42</v>
      </c>
      <c r="O85" s="13" t="str">
        <f>データ!EN6</f>
        <v>【0.40】</v>
      </c>
    </row>
  </sheetData>
  <sheetProtection algorithmName="SHA-512" hashValue="5p1Z9J8LldquzRL9pZeyMFMOu2aXohZU7E473wNs+iaIIi597bhd1ZvcS/HIyg9Q4mQGtsma2D7pwsIXtccFrQ==" saltValue="0pMn+FlCVuDB0jqS+w5oj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434477</v>
      </c>
      <c r="D6" s="20">
        <f t="shared" si="3"/>
        <v>47</v>
      </c>
      <c r="E6" s="20">
        <f t="shared" si="3"/>
        <v>1</v>
      </c>
      <c r="F6" s="20">
        <f t="shared" si="3"/>
        <v>0</v>
      </c>
      <c r="G6" s="20">
        <f t="shared" si="3"/>
        <v>0</v>
      </c>
      <c r="H6" s="20" t="str">
        <f t="shared" si="3"/>
        <v>熊本県　山都町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85.05</v>
      </c>
      <c r="Q6" s="21">
        <f t="shared" si="3"/>
        <v>400</v>
      </c>
      <c r="R6" s="21">
        <f t="shared" si="3"/>
        <v>13272</v>
      </c>
      <c r="S6" s="21">
        <f t="shared" si="3"/>
        <v>544.66999999999996</v>
      </c>
      <c r="T6" s="21">
        <f t="shared" si="3"/>
        <v>24.37</v>
      </c>
      <c r="U6" s="21">
        <f t="shared" si="3"/>
        <v>495</v>
      </c>
      <c r="V6" s="21">
        <f t="shared" si="3"/>
        <v>2.86</v>
      </c>
      <c r="W6" s="21">
        <f t="shared" si="3"/>
        <v>173.08</v>
      </c>
      <c r="X6" s="22">
        <f>IF(X7="",NA(),X7)</f>
        <v>44.68</v>
      </c>
      <c r="Y6" s="22">
        <f t="shared" ref="Y6:AG6" si="4">IF(Y7="",NA(),Y7)</f>
        <v>100.04</v>
      </c>
      <c r="Z6" s="22">
        <f t="shared" si="4"/>
        <v>135.13</v>
      </c>
      <c r="AA6" s="22">
        <f t="shared" si="4"/>
        <v>152.29</v>
      </c>
      <c r="AB6" s="22">
        <f t="shared" si="4"/>
        <v>10.78</v>
      </c>
      <c r="AC6" s="22">
        <f t="shared" si="4"/>
        <v>72.760000000000005</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2167.15</v>
      </c>
      <c r="BF6" s="21">
        <f t="shared" ref="BF6:BN6" si="7">IF(BF7="",NA(),BF7)</f>
        <v>0</v>
      </c>
      <c r="BG6" s="21">
        <f t="shared" si="7"/>
        <v>0</v>
      </c>
      <c r="BH6" s="21">
        <f t="shared" si="7"/>
        <v>0</v>
      </c>
      <c r="BI6" s="22">
        <f t="shared" si="7"/>
        <v>789.37</v>
      </c>
      <c r="BJ6" s="22">
        <f t="shared" si="7"/>
        <v>1245.46</v>
      </c>
      <c r="BK6" s="22">
        <f t="shared" si="7"/>
        <v>1128.72</v>
      </c>
      <c r="BL6" s="22">
        <f t="shared" si="7"/>
        <v>1125.25</v>
      </c>
      <c r="BM6" s="22">
        <f t="shared" si="7"/>
        <v>1157.05</v>
      </c>
      <c r="BN6" s="22">
        <f t="shared" si="7"/>
        <v>1228.8</v>
      </c>
      <c r="BO6" s="21" t="str">
        <f>IF(BO7="","",IF(BO7="-","【-】","【"&amp;SUBSTITUTE(TEXT(BO7,"#,##0.00"),"-","△")&amp;"】"))</f>
        <v>【1,045.20】</v>
      </c>
      <c r="BP6" s="22">
        <f>IF(BP7="",NA(),BP7)</f>
        <v>33.26</v>
      </c>
      <c r="BQ6" s="22">
        <f t="shared" ref="BQ6:BY6" si="8">IF(BQ7="",NA(),BQ7)</f>
        <v>55.29</v>
      </c>
      <c r="BR6" s="22">
        <f t="shared" si="8"/>
        <v>112.8</v>
      </c>
      <c r="BS6" s="22">
        <f t="shared" si="8"/>
        <v>109.37</v>
      </c>
      <c r="BT6" s="22">
        <f t="shared" si="8"/>
        <v>10.78</v>
      </c>
      <c r="BU6" s="22">
        <f t="shared" si="8"/>
        <v>51.08</v>
      </c>
      <c r="BV6" s="22">
        <f t="shared" si="8"/>
        <v>41.84</v>
      </c>
      <c r="BW6" s="22">
        <f t="shared" si="8"/>
        <v>41.44</v>
      </c>
      <c r="BX6" s="22">
        <f t="shared" si="8"/>
        <v>37.65</v>
      </c>
      <c r="BY6" s="22">
        <f t="shared" si="8"/>
        <v>37.31</v>
      </c>
      <c r="BZ6" s="21" t="str">
        <f>IF(BZ7="","",IF(BZ7="-","【-】","【"&amp;SUBSTITUTE(TEXT(BZ7,"#,##0.00"),"-","△")&amp;"】"))</f>
        <v>【49.51】</v>
      </c>
      <c r="CA6" s="22">
        <f>IF(CA7="",NA(),CA7)</f>
        <v>437.94</v>
      </c>
      <c r="CB6" s="22">
        <f t="shared" ref="CB6:CJ6" si="9">IF(CB7="",NA(),CB7)</f>
        <v>57.68</v>
      </c>
      <c r="CC6" s="22">
        <f t="shared" si="9"/>
        <v>27.89</v>
      </c>
      <c r="CD6" s="22">
        <f t="shared" si="9"/>
        <v>30.1</v>
      </c>
      <c r="CE6" s="22">
        <f t="shared" si="9"/>
        <v>304.27</v>
      </c>
      <c r="CF6" s="22">
        <f t="shared" si="9"/>
        <v>262.13</v>
      </c>
      <c r="CG6" s="22">
        <f t="shared" si="9"/>
        <v>390.47</v>
      </c>
      <c r="CH6" s="22">
        <f t="shared" si="9"/>
        <v>403.61</v>
      </c>
      <c r="CI6" s="22">
        <f t="shared" si="9"/>
        <v>442.82</v>
      </c>
      <c r="CJ6" s="22">
        <f t="shared" si="9"/>
        <v>425.76</v>
      </c>
      <c r="CK6" s="21" t="str">
        <f>IF(CK7="","",IF(CK7="-","【-】","【"&amp;SUBSTITUTE(TEXT(CK7,"#,##0.00"),"-","△")&amp;"】"))</f>
        <v>【317.14】</v>
      </c>
      <c r="CL6" s="22">
        <f>IF(CL7="",NA(),CL7)</f>
        <v>67.680000000000007</v>
      </c>
      <c r="CM6" s="22">
        <f t="shared" ref="CM6:CU6" si="10">IF(CM7="",NA(),CM7)</f>
        <v>78.08</v>
      </c>
      <c r="CN6" s="22">
        <f t="shared" si="10"/>
        <v>66.59</v>
      </c>
      <c r="CO6" s="22">
        <f t="shared" si="10"/>
        <v>76.83</v>
      </c>
      <c r="CP6" s="22">
        <f t="shared" si="10"/>
        <v>81.88</v>
      </c>
      <c r="CQ6" s="22">
        <f t="shared" si="10"/>
        <v>54.9</v>
      </c>
      <c r="CR6" s="22">
        <f t="shared" si="10"/>
        <v>49.08</v>
      </c>
      <c r="CS6" s="22">
        <f t="shared" si="10"/>
        <v>51.46</v>
      </c>
      <c r="CT6" s="22">
        <f t="shared" si="10"/>
        <v>51.84</v>
      </c>
      <c r="CU6" s="22">
        <f t="shared" si="10"/>
        <v>52.34</v>
      </c>
      <c r="CV6" s="21" t="str">
        <f>IF(CV7="","",IF(CV7="-","【-】","【"&amp;SUBSTITUTE(TEXT(CV7,"#,##0.00"),"-","△")&amp;"】"))</f>
        <v>【55.00】</v>
      </c>
      <c r="CW6" s="22">
        <f>IF(CW7="",NA(),CW7)</f>
        <v>80</v>
      </c>
      <c r="CX6" s="22">
        <f t="shared" ref="CX6:DF6" si="11">IF(CX7="",NA(),CX7)</f>
        <v>100</v>
      </c>
      <c r="CY6" s="22">
        <f t="shared" si="11"/>
        <v>100</v>
      </c>
      <c r="CZ6" s="22">
        <f t="shared" si="11"/>
        <v>85.5</v>
      </c>
      <c r="DA6" s="22">
        <f t="shared" si="11"/>
        <v>85.5</v>
      </c>
      <c r="DB6" s="22">
        <f t="shared" si="11"/>
        <v>74.27</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1.48</v>
      </c>
      <c r="EE6" s="21">
        <f t="shared" ref="EE6:EM6" si="14">IF(EE7="",NA(),EE7)</f>
        <v>0</v>
      </c>
      <c r="EF6" s="21">
        <f t="shared" si="14"/>
        <v>0</v>
      </c>
      <c r="EG6" s="22">
        <f t="shared" si="14"/>
        <v>1.71</v>
      </c>
      <c r="EH6" s="21">
        <f t="shared" si="14"/>
        <v>0</v>
      </c>
      <c r="EI6" s="22">
        <f t="shared" si="14"/>
        <v>0.52</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434477</v>
      </c>
      <c r="D7" s="24">
        <v>47</v>
      </c>
      <c r="E7" s="24">
        <v>1</v>
      </c>
      <c r="F7" s="24">
        <v>0</v>
      </c>
      <c r="G7" s="24">
        <v>0</v>
      </c>
      <c r="H7" s="24" t="s">
        <v>96</v>
      </c>
      <c r="I7" s="24" t="s">
        <v>97</v>
      </c>
      <c r="J7" s="24" t="s">
        <v>98</v>
      </c>
      <c r="K7" s="24" t="s">
        <v>99</v>
      </c>
      <c r="L7" s="24" t="s">
        <v>100</v>
      </c>
      <c r="M7" s="24" t="s">
        <v>101</v>
      </c>
      <c r="N7" s="25" t="s">
        <v>102</v>
      </c>
      <c r="O7" s="25" t="s">
        <v>103</v>
      </c>
      <c r="P7" s="25">
        <v>85.05</v>
      </c>
      <c r="Q7" s="25">
        <v>400</v>
      </c>
      <c r="R7" s="25">
        <v>13272</v>
      </c>
      <c r="S7" s="25">
        <v>544.66999999999996</v>
      </c>
      <c r="T7" s="25">
        <v>24.37</v>
      </c>
      <c r="U7" s="25">
        <v>495</v>
      </c>
      <c r="V7" s="25">
        <v>2.86</v>
      </c>
      <c r="W7" s="25">
        <v>173.08</v>
      </c>
      <c r="X7" s="25">
        <v>44.68</v>
      </c>
      <c r="Y7" s="25">
        <v>100.04</v>
      </c>
      <c r="Z7" s="25">
        <v>135.13</v>
      </c>
      <c r="AA7" s="25">
        <v>152.29</v>
      </c>
      <c r="AB7" s="25">
        <v>10.78</v>
      </c>
      <c r="AC7" s="25">
        <v>72.760000000000005</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2167.15</v>
      </c>
      <c r="BF7" s="25">
        <v>0</v>
      </c>
      <c r="BG7" s="25">
        <v>0</v>
      </c>
      <c r="BH7" s="25">
        <v>0</v>
      </c>
      <c r="BI7" s="25">
        <v>789.37</v>
      </c>
      <c r="BJ7" s="25">
        <v>1245.46</v>
      </c>
      <c r="BK7" s="25">
        <v>1128.72</v>
      </c>
      <c r="BL7" s="25">
        <v>1125.25</v>
      </c>
      <c r="BM7" s="25">
        <v>1157.05</v>
      </c>
      <c r="BN7" s="25">
        <v>1228.8</v>
      </c>
      <c r="BO7" s="25">
        <v>1045.2</v>
      </c>
      <c r="BP7" s="25">
        <v>33.26</v>
      </c>
      <c r="BQ7" s="25">
        <v>55.29</v>
      </c>
      <c r="BR7" s="25">
        <v>112.8</v>
      </c>
      <c r="BS7" s="25">
        <v>109.37</v>
      </c>
      <c r="BT7" s="25">
        <v>10.78</v>
      </c>
      <c r="BU7" s="25">
        <v>51.08</v>
      </c>
      <c r="BV7" s="25">
        <v>41.84</v>
      </c>
      <c r="BW7" s="25">
        <v>41.44</v>
      </c>
      <c r="BX7" s="25">
        <v>37.65</v>
      </c>
      <c r="BY7" s="25">
        <v>37.31</v>
      </c>
      <c r="BZ7" s="25">
        <v>49.51</v>
      </c>
      <c r="CA7" s="25">
        <v>437.94</v>
      </c>
      <c r="CB7" s="25">
        <v>57.68</v>
      </c>
      <c r="CC7" s="25">
        <v>27.89</v>
      </c>
      <c r="CD7" s="25">
        <v>30.1</v>
      </c>
      <c r="CE7" s="25">
        <v>304.27</v>
      </c>
      <c r="CF7" s="25">
        <v>262.13</v>
      </c>
      <c r="CG7" s="25">
        <v>390.47</v>
      </c>
      <c r="CH7" s="25">
        <v>403.61</v>
      </c>
      <c r="CI7" s="25">
        <v>442.82</v>
      </c>
      <c r="CJ7" s="25">
        <v>425.76</v>
      </c>
      <c r="CK7" s="25">
        <v>317.14</v>
      </c>
      <c r="CL7" s="25">
        <v>67.680000000000007</v>
      </c>
      <c r="CM7" s="25">
        <v>78.08</v>
      </c>
      <c r="CN7" s="25">
        <v>66.59</v>
      </c>
      <c r="CO7" s="25">
        <v>76.83</v>
      </c>
      <c r="CP7" s="25">
        <v>81.88</v>
      </c>
      <c r="CQ7" s="25">
        <v>54.9</v>
      </c>
      <c r="CR7" s="25">
        <v>49.08</v>
      </c>
      <c r="CS7" s="25">
        <v>51.46</v>
      </c>
      <c r="CT7" s="25">
        <v>51.84</v>
      </c>
      <c r="CU7" s="25">
        <v>52.34</v>
      </c>
      <c r="CV7" s="25">
        <v>55</v>
      </c>
      <c r="CW7" s="25">
        <v>80</v>
      </c>
      <c r="CX7" s="25">
        <v>100</v>
      </c>
      <c r="CY7" s="25">
        <v>100</v>
      </c>
      <c r="CZ7" s="25">
        <v>85.5</v>
      </c>
      <c r="DA7" s="25">
        <v>85.5</v>
      </c>
      <c r="DB7" s="25">
        <v>74.27</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1.48</v>
      </c>
      <c r="EE7" s="25">
        <v>0</v>
      </c>
      <c r="EF7" s="25">
        <v>0</v>
      </c>
      <c r="EG7" s="25">
        <v>1.71</v>
      </c>
      <c r="EH7" s="25">
        <v>0</v>
      </c>
      <c r="EI7" s="25">
        <v>0.52</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2025-01-24T06:41:09Z</dcterms:created>
  <dcterms:modified xsi:type="dcterms:W3CDTF">2025-01-28T23:35:01Z</dcterms:modified>
  <cp:category/>
</cp:coreProperties>
</file>