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0.225\共有\課フォルダ\12水・環境課\03_水道係\01_庶務班\経営比較分析表\27 南阿蘇村\R5_簡水\"/>
    </mc:Choice>
  </mc:AlternateContent>
  <xr:revisionPtr revIDLastSave="0" documentId="13_ncr:1_{A58EAA8C-758A-4EF6-8C5D-39C50DE992C8}" xr6:coauthVersionLast="47" xr6:coauthVersionMax="47" xr10:uidLastSave="{00000000-0000-0000-0000-000000000000}"/>
  <workbookProtection workbookAlgorithmName="SHA-512" workbookHashValue="J4o8vpe5bRhjnguoYifE3M6hpQTHSpTWj9EJaEEKfH5UShVROUYyKOZpvxbIrCI+kkTpO+PpCimJ1DmX41HRnA==" workbookSaltValue="wNJskXp0y3ESqNAmIx22tA==" workbookSpinCount="100000" lockStructure="1"/>
  <bookViews>
    <workbookView xWindow="2868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I10" i="4" s="1"/>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E85" i="4"/>
  <c r="BB10" i="4"/>
  <c r="BB8" i="4"/>
  <c r="AT8" i="4"/>
  <c r="AL8" i="4"/>
  <c r="AD8" i="4"/>
  <c r="W8" i="4"/>
  <c r="I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<sst xmlns="http://schemas.openxmlformats.org/spreadsheetml/2006/main" count="233" uniqueCount="118">
  <si>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</si>
  <si>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</si>
  <si>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</si>
  <si>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</si>
  <si>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</si>
  <si>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</si>
  <si>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</si>
  <si>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</si>
  <si>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</si>
  <si>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</si>
  <si>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</si>
  <si>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</si>
  <si>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</si>
  <si>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</si>
  <si>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</si>
  <si>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</si>
  <si>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</si>
  <si>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</si>
  <si>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</si>
  <si>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</si>
  <si>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</si>
  <si>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</si>
  <si>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</si>
  <si>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</si>
  <si>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</si>
  <si>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</si>
  <si>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</si>
  <si>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</si>
  <si>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</si>
  <si>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</si>
  <si>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</si>
  <si>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</si>
  <si>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</si>
  <si>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</si>
  <si>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</si>
  <si>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</si>
  <si>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</si>
  <si>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</si>
  <si>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</si>
  <si>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</si>
  <si>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</si>
  <si>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</si>
  <si>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</si>
  <si>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</si>
  <si>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</si>
  <si>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</si>
  <si>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</si>
  <si>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</si>
  <si>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</si>
  <si>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</si>
  <si>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</si>
  <si>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</si>
  <si>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</si>
  <si>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</si>
  <si>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</si>
  <si>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</si>
  <si>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</si>
  <si>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</si>
  <si>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</si>
  <si>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</si>
  <si>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</si>
  <si>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</si>
  <si>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</si>
  <si>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</si>
  <si>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</si>
  <si>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</si>
  <si>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</si>
  <si>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</si>
  <si>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</si>
  <si>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</si>
  <si>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</si>
  <si>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</si>
  <si>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</si>
  <si>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</si>
  <si>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</si>
  <si>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</si>
  <si>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</si>
  <si>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</si>
  <si>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</si>
  <si>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</si>
  <si>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</si>
  <si>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</si>
  <si>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</si>
  <si>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</si>
  <si>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</si>
  <si>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</si>
  <si>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</si>
  <si>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</si>
  <si>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</si>
  <si>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</si>
  <si>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</si>
  <si>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</si>
  <si>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</si>
  <si>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</si>
  <si>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</si>
  <si>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</si>
  <si>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</si>
  <si>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</si>
  <si>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</si>
  <si>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</si>
  <si>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</si>
  <si>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</si>
  <si>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</si>
  <si>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</si>
  <si>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</si>
  <si>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</si>
  <si>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</si>
  <si>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</si>
  <si>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</si>
  <si>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</si>
  <si>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</si>
  <si>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</si>
  <si>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</si>
  <si>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</si>
  <si>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</si>
  <si>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今後は耐用年数を超過した施設の更新、併せて耐震化等の投資的経費の増加が見込まれる。
　今回の分析結果は前回数字と同等程度であった。
</t>
    <rPh sb="1" eb="3">
      <t>コンゴ</t>
    </rPh>
    <rPh sb="4" eb="6">
      <t>タイヨウ</t>
    </rPh>
    <rPh sb="6" eb="8">
      <t>ネンスウ</t>
    </rPh>
    <rPh sb="9" eb="11">
      <t>チョウカ</t>
    </rPh>
    <rPh sb="13" eb="15">
      <t>シセツ</t>
    </rPh>
    <rPh sb="16" eb="18">
      <t>コウシン</t>
    </rPh>
    <rPh sb="19" eb="20">
      <t>アワ</t>
    </rPh>
    <rPh sb="22" eb="25">
      <t>タイシンカ</t>
    </rPh>
    <rPh sb="25" eb="26">
      <t>トウ</t>
    </rPh>
    <rPh sb="27" eb="30">
      <t>トウシテキ</t>
    </rPh>
    <rPh sb="30" eb="32">
      <t>ケイヒ</t>
    </rPh>
    <rPh sb="33" eb="35">
      <t>ゾウカ</t>
    </rPh>
    <rPh sb="36" eb="38">
      <t>ミコ</t>
    </rPh>
    <rPh sb="52" eb="56">
      <t>ゼンカイスウジ</t>
    </rPh>
    <rPh sb="57" eb="59">
      <t>ドウトウ</t>
    </rPh>
    <rPh sb="59" eb="61">
      <t>テイド</t>
    </rPh>
    <phoneticPr fontId="4"/>
  </si>
  <si>
    <t>　熊本地震後の復旧が完了したことから、課題であった老朽施設の更新等に向けて、令和３年度において策定した、第２次水道ビジョンを基に計画的な整備を進めると共に、段階的な料金の改定を行い安定した事業運営を目指している。</t>
    <rPh sb="1" eb="3">
      <t>クマモト</t>
    </rPh>
    <rPh sb="3" eb="5">
      <t>ジシン</t>
    </rPh>
    <rPh sb="5" eb="6">
      <t>ゴ</t>
    </rPh>
    <rPh sb="7" eb="9">
      <t>フッキュウ</t>
    </rPh>
    <rPh sb="10" eb="12">
      <t>カンリョウ</t>
    </rPh>
    <rPh sb="19" eb="21">
      <t>カダイ</t>
    </rPh>
    <rPh sb="25" eb="27">
      <t>ロウキュウ</t>
    </rPh>
    <rPh sb="27" eb="29">
      <t>シセツ</t>
    </rPh>
    <rPh sb="30" eb="32">
      <t>コウシン</t>
    </rPh>
    <rPh sb="32" eb="33">
      <t>トウ</t>
    </rPh>
    <rPh sb="34" eb="35">
      <t>ム</t>
    </rPh>
    <rPh sb="38" eb="40">
      <t>レイワ</t>
    </rPh>
    <rPh sb="41" eb="43">
      <t>ネンド</t>
    </rPh>
    <rPh sb="47" eb="49">
      <t>サクテイ</t>
    </rPh>
    <rPh sb="52" eb="53">
      <t>ダイ</t>
    </rPh>
    <rPh sb="54" eb="55">
      <t>ジ</t>
    </rPh>
    <rPh sb="55" eb="57">
      <t>スイドウ</t>
    </rPh>
    <rPh sb="62" eb="63">
      <t>モト</t>
    </rPh>
    <rPh sb="64" eb="66">
      <t>ケイカク</t>
    </rPh>
    <rPh sb="66" eb="67">
      <t>テキ</t>
    </rPh>
    <rPh sb="68" eb="70">
      <t>セイビ</t>
    </rPh>
    <rPh sb="71" eb="72">
      <t>スス</t>
    </rPh>
    <rPh sb="75" eb="76">
      <t>トモ</t>
    </rPh>
    <rPh sb="78" eb="81">
      <t>ダンカイテキ</t>
    </rPh>
    <rPh sb="82" eb="84">
      <t>リョウキン</t>
    </rPh>
    <rPh sb="85" eb="87">
      <t>カイテイ</t>
    </rPh>
    <rPh sb="88" eb="89">
      <t>オコナ</t>
    </rPh>
    <rPh sb="90" eb="92">
      <t>アンテイ</t>
    </rPh>
    <rPh sb="94" eb="96">
      <t>ジギョウ</t>
    </rPh>
    <rPh sb="96" eb="98">
      <t>ウンエイ</t>
    </rPh>
    <rPh sb="99" eb="101">
      <t>メザ</t>
    </rPh>
    <phoneticPr fontId="4"/>
  </si>
  <si>
    <t>　熊本地震後の復旧は完了したものの、人口減少が顕著であり、併せて施設の老朽化等、多くの課題を抱えている状況である。
　今回の分析結果による数値変動の主たる事由は以下のとおりである。
⑤料金回収率については、滞納者に対する管理と督促体制を強化したことが成果として表れたことにより微増となった。
⑥給水原価については、担当職員の定期異動に伴う入れ替わりで、大きく平均年齢が下がったことに伴い人件費の支出が削減されたことにより減少した。
⑦施設利用率については、これまで地元で水道の管理運営を行っていた水道管理組合の一部を村の水道事業に組み入れたことにより大きく増加した。</t>
    <rPh sb="1" eb="3">
      <t>クマモト</t>
    </rPh>
    <rPh sb="3" eb="5">
      <t>ジシン</t>
    </rPh>
    <rPh sb="5" eb="6">
      <t>ゴ</t>
    </rPh>
    <rPh sb="7" eb="9">
      <t>フッキュウ</t>
    </rPh>
    <rPh sb="10" eb="12">
      <t>カンリョウ</t>
    </rPh>
    <rPh sb="18" eb="20">
      <t>ジンコウ</t>
    </rPh>
    <rPh sb="20" eb="22">
      <t>ゲンショウ</t>
    </rPh>
    <rPh sb="23" eb="25">
      <t>ケンチョ</t>
    </rPh>
    <rPh sb="29" eb="30">
      <t>アワ</t>
    </rPh>
    <rPh sb="32" eb="34">
      <t>シセツ</t>
    </rPh>
    <rPh sb="35" eb="38">
      <t>ロウキュウカ</t>
    </rPh>
    <rPh sb="38" eb="39">
      <t>トウ</t>
    </rPh>
    <rPh sb="40" eb="41">
      <t>オオ</t>
    </rPh>
    <rPh sb="43" eb="45">
      <t>カダイ</t>
    </rPh>
    <rPh sb="46" eb="47">
      <t>カカ</t>
    </rPh>
    <rPh sb="51" eb="53">
      <t>ジョウキョウ</t>
    </rPh>
    <rPh sb="59" eb="61">
      <t>コンカイ</t>
    </rPh>
    <rPh sb="62" eb="64">
      <t>ブンセキ</t>
    </rPh>
    <rPh sb="64" eb="66">
      <t>ケッカ</t>
    </rPh>
    <rPh sb="69" eb="71">
      <t>スウチ</t>
    </rPh>
    <rPh sb="71" eb="73">
      <t>ヘンドウ</t>
    </rPh>
    <rPh sb="74" eb="75">
      <t>シュ</t>
    </rPh>
    <rPh sb="77" eb="79">
      <t>ジユウ</t>
    </rPh>
    <rPh sb="80" eb="82">
      <t>イカ</t>
    </rPh>
    <rPh sb="93" eb="98">
      <t>リョウキンカイシュウリツ</t>
    </rPh>
    <rPh sb="104" eb="107">
      <t>タイノウシャ</t>
    </rPh>
    <rPh sb="108" eb="109">
      <t>タイ</t>
    </rPh>
    <rPh sb="111" eb="113">
      <t>カンリ</t>
    </rPh>
    <rPh sb="114" eb="116">
      <t>トクソク</t>
    </rPh>
    <rPh sb="116" eb="118">
      <t>タイセイ</t>
    </rPh>
    <rPh sb="119" eb="121">
      <t>キョウカ</t>
    </rPh>
    <rPh sb="126" eb="128">
      <t>セイカ</t>
    </rPh>
    <rPh sb="131" eb="132">
      <t>アラワ</t>
    </rPh>
    <rPh sb="139" eb="141">
      <t>ビゾウ</t>
    </rPh>
    <rPh sb="149" eb="151">
      <t>キュウスイ</t>
    </rPh>
    <rPh sb="151" eb="153">
      <t>ゲンカ</t>
    </rPh>
    <rPh sb="159" eb="161">
      <t>タントウ</t>
    </rPh>
    <rPh sb="161" eb="163">
      <t>ショクイン</t>
    </rPh>
    <rPh sb="164" eb="166">
      <t>テイキ</t>
    </rPh>
    <rPh sb="166" eb="168">
      <t>イドウ</t>
    </rPh>
    <rPh sb="169" eb="170">
      <t>トモナ</t>
    </rPh>
    <rPh sb="171" eb="172">
      <t>イ</t>
    </rPh>
    <rPh sb="173" eb="174">
      <t>カ</t>
    </rPh>
    <rPh sb="178" eb="179">
      <t>オオ</t>
    </rPh>
    <rPh sb="181" eb="185">
      <t>ヘイキンネンレイ</t>
    </rPh>
    <rPh sb="186" eb="187">
      <t>サ</t>
    </rPh>
    <rPh sb="193" eb="194">
      <t>トモナ</t>
    </rPh>
    <rPh sb="195" eb="198">
      <t>ジンケンヒ</t>
    </rPh>
    <rPh sb="199" eb="201">
      <t>シシュツ</t>
    </rPh>
    <rPh sb="202" eb="204">
      <t>サクゲン</t>
    </rPh>
    <rPh sb="212" eb="214">
      <t>ゲンショウ</t>
    </rPh>
    <rPh sb="220" eb="222">
      <t>シセツ</t>
    </rPh>
    <rPh sb="222" eb="225">
      <t>リヨウリツ</t>
    </rPh>
    <rPh sb="235" eb="237">
      <t>ジモト</t>
    </rPh>
    <rPh sb="238" eb="240">
      <t>スイドウ</t>
    </rPh>
    <rPh sb="241" eb="245">
      <t>カンリウンエイ</t>
    </rPh>
    <rPh sb="246" eb="247">
      <t>オコナ</t>
    </rPh>
    <rPh sb="251" eb="255">
      <t>スイドウカンリ</t>
    </rPh>
    <rPh sb="255" eb="257">
      <t>クミアイ</t>
    </rPh>
    <rPh sb="258" eb="260">
      <t>イチブ</t>
    </rPh>
    <rPh sb="261" eb="262">
      <t>ムラ</t>
    </rPh>
    <rPh sb="263" eb="267">
      <t>スイドウジギョウ</t>
    </rPh>
    <rPh sb="268" eb="269">
      <t>ク</t>
    </rPh>
    <rPh sb="270" eb="271">
      <t>イ</t>
    </rPh>
    <rPh sb="278" eb="279">
      <t>オオ</t>
    </rPh>
    <rPh sb="281" eb="28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</si>
</sst>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1.25</c:v>
                </c:pt>
                <c:pt idx="2">
                  <c:v>2.39</c:v>
                </c:pt>
                <c:pt idx="3">
                  <c:v>0.79</c:v>
                </c:pt>
                <c:pt idx="4">
                  <c:v>0.79</c:v>
                </c:pt>
              </c:numCache>
            </c:numRef>
          </c:val>
          <c:extLst>
            <c:ext xmlns:c16="http://schemas.microsoft.com/office/drawing/2014/chart" uri="{C3380CC4-5D6E-409C-BE32-E72D297353CC}">
              <c16:uniqueId val="{00000000-C5F9-48DF-8FE3-D6B8BD00F86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C5F9-48DF-8FE3-D6B8BD00F86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45.33</c:v>
                </c:pt>
                <c:pt idx="1">
                  <c:v>47.43</c:v>
                </c:pt>
                <c:pt idx="2">
                  <c:v>45.99</c:v>
                </c:pt>
                <c:pt idx="3">
                  <c:v>56.56</c:v>
                </c:pt>
                <c:pt idx="4">
                  <c:v>66.55</c:v>
                </c:pt>
              </c:numCache>
            </c:numRef>
          </c:val>
          <c:extLst>
            <c:ext xmlns:c16="http://schemas.microsoft.com/office/drawing/2014/chart" uri="{C3380CC4-5D6E-409C-BE32-E72D297353CC}">
              <c16:uniqueId val="{00000000-A594-4B79-B85B-5183CD85786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A594-4B79-B85B-5183CD85786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c:v>
                </c:pt>
                <c:pt idx="1">
                  <c:v>90</c:v>
                </c:pt>
                <c:pt idx="2">
                  <c:v>90</c:v>
                </c:pt>
                <c:pt idx="3">
                  <c:v>90</c:v>
                </c:pt>
                <c:pt idx="4">
                  <c:v>89.96</c:v>
                </c:pt>
              </c:numCache>
            </c:numRef>
          </c:val>
          <c:extLst>
            <c:ext xmlns:c16="http://schemas.microsoft.com/office/drawing/2014/chart" uri="{C3380CC4-5D6E-409C-BE32-E72D297353CC}">
              <c16:uniqueId val="{00000000-3C78-457B-B608-853A8920E2D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3C78-457B-B608-853A8920E2D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79.97</c:v>
                </c:pt>
                <c:pt idx="1">
                  <c:v>71</c:v>
                </c:pt>
                <c:pt idx="2">
                  <c:v>90.61</c:v>
                </c:pt>
                <c:pt idx="3">
                  <c:v>90.61</c:v>
                </c:pt>
                <c:pt idx="4">
                  <c:v>90.93</c:v>
                </c:pt>
              </c:numCache>
            </c:numRef>
          </c:val>
          <c:extLst>
            <c:ext xmlns:c16="http://schemas.microsoft.com/office/drawing/2014/chart" uri="{C3380CC4-5D6E-409C-BE32-E72D297353CC}">
              <c16:uniqueId val="{00000000-7006-496E-8356-C923BB0FB87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7006-496E-8356-C923BB0FB87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8-4B9F-950E-85BF34E3187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8-4B9F-950E-85BF34E3187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4-4946-8E2F-66AC9EC61A1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4-4946-8E2F-66AC9EC61A1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44-495D-9787-C705A662164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4-495D-9787-C705A662164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F-4ACE-A08A-3E8F22A4166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F-4ACE-A08A-3E8F22A4166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729.63</c:v>
                </c:pt>
                <c:pt idx="1">
                  <c:v>839.74</c:v>
                </c:pt>
                <c:pt idx="2">
                  <c:v>1012.02</c:v>
                </c:pt>
                <c:pt idx="3">
                  <c:v>996.06</c:v>
                </c:pt>
                <c:pt idx="4">
                  <c:v>1021.8</c:v>
                </c:pt>
              </c:numCache>
            </c:numRef>
          </c:val>
          <c:extLst>
            <c:ext xmlns:c16="http://schemas.microsoft.com/office/drawing/2014/chart" uri="{C3380CC4-5D6E-409C-BE32-E72D297353CC}">
              <c16:uniqueId val="{00000000-7B65-4A02-BB58-EB71016C8C2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7B65-4A02-BB58-EB71016C8C2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70.97</c:v>
                </c:pt>
                <c:pt idx="1">
                  <c:v>67.61</c:v>
                </c:pt>
                <c:pt idx="2">
                  <c:v>58.38</c:v>
                </c:pt>
                <c:pt idx="3">
                  <c:v>58.32</c:v>
                </c:pt>
                <c:pt idx="4">
                  <c:v>60.26</c:v>
                </c:pt>
              </c:numCache>
            </c:numRef>
          </c:val>
          <c:extLst>
            <c:ext xmlns:c16="http://schemas.microsoft.com/office/drawing/2014/chart" uri="{C3380CC4-5D6E-409C-BE32-E72D297353CC}">
              <c16:uniqueId val="{00000000-FD5C-43FF-9A34-934023A7B53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FD5C-43FF-9A34-934023A7B53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173.54</c:v>
                </c:pt>
                <c:pt idx="1">
                  <c:v>179.13</c:v>
                </c:pt>
                <c:pt idx="2">
                  <c:v>213</c:v>
                </c:pt>
                <c:pt idx="3">
                  <c:v>188.44</c:v>
                </c:pt>
                <c:pt idx="4">
                  <c:v>165.69</c:v>
                </c:pt>
              </c:numCache>
            </c:numRef>
          </c:val>
          <c:extLst>
            <c:ext xmlns:c16="http://schemas.microsoft.com/office/drawing/2014/chart" uri="{C3380CC4-5D6E-409C-BE32-E72D297353CC}">
              <c16:uniqueId val="{00000000-9514-4F3D-8841-06A21791D0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9514-4F3D-8841-06A21791D0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熊本県　南阿蘇村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D2</v>
      </c>
      <c r="X8" s="64"/>
      <c r="Y8" s="64"/>
      <c r="Z8" s="64"/>
      <c r="AA8" s="64"/>
      <c r="AB8" s="64"/>
      <c r="AC8" s="64"/>
      <c r="AD8" s="64" t="str">
        <f>データ!$M$6</f>
        <v>非設置</v>
      </c>
      <c r="AE8" s="64"/>
      <c r="AF8" s="64"/>
      <c r="AG8" s="64"/>
      <c r="AH8" s="64"/>
      <c r="AI8" s="64"/>
      <c r="AJ8" s="64"/>
      <c r="AK8" s="2"/>
      <c r="AL8" s="59">
        <f>データ!$R$6</f>
        <v>10115</v>
      </c>
      <c r="AM8" s="59"/>
      <c r="AN8" s="59"/>
      <c r="AO8" s="59"/>
      <c r="AP8" s="59"/>
      <c r="AQ8" s="59"/>
      <c r="AR8" s="59"/>
      <c r="AS8" s="59"/>
      <c r="AT8" s="35">
        <f>データ!$S$6</f>
        <v>137.32</v>
      </c>
      <c r="AU8" s="35"/>
      <c r="AV8" s="35"/>
      <c r="AW8" s="35"/>
      <c r="AX8" s="35"/>
      <c r="AY8" s="35"/>
      <c r="AZ8" s="35"/>
      <c r="BA8" s="35"/>
      <c r="BB8" s="35">
        <f>データ!$T$6</f>
        <v>73.66</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77.42</v>
      </c>
      <c r="Q10" s="35"/>
      <c r="R10" s="35"/>
      <c r="S10" s="35"/>
      <c r="T10" s="35"/>
      <c r="U10" s="35"/>
      <c r="V10" s="35"/>
      <c r="W10" s="59">
        <f>データ!$Q$6</f>
        <v>2420</v>
      </c>
      <c r="X10" s="59"/>
      <c r="Y10" s="59"/>
      <c r="Z10" s="59"/>
      <c r="AA10" s="59"/>
      <c r="AB10" s="59"/>
      <c r="AC10" s="59"/>
      <c r="AD10" s="2"/>
      <c r="AE10" s="2"/>
      <c r="AF10" s="2"/>
      <c r="AG10" s="2"/>
      <c r="AH10" s="2"/>
      <c r="AI10" s="2"/>
      <c r="AJ10" s="2"/>
      <c r="AK10" s="2"/>
      <c r="AL10" s="59">
        <f>データ!$U$6</f>
        <v>7776</v>
      </c>
      <c r="AM10" s="59"/>
      <c r="AN10" s="59"/>
      <c r="AO10" s="59"/>
      <c r="AP10" s="59"/>
      <c r="AQ10" s="59"/>
      <c r="AR10" s="59"/>
      <c r="AS10" s="59"/>
      <c r="AT10" s="35">
        <f>データ!$V$6</f>
        <v>12.65</v>
      </c>
      <c r="AU10" s="35"/>
      <c r="AV10" s="35"/>
      <c r="AW10" s="35"/>
      <c r="AX10" s="35"/>
      <c r="AY10" s="35"/>
      <c r="AZ10" s="35"/>
      <c r="BA10" s="35"/>
      <c r="BB10" s="35">
        <f>データ!$W$6</f>
        <v>614.70000000000005</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117</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YYowVebDOwaK55zZtrS3Q9Ee48I8CuseDDttr/rpXqSOFN3dycpSmvxrC641QE9QnSbwicJpHGjfpgzajbBuQg==" saltValue="1wfU/u+670OgYzB/x9mk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434337</v>
      </c>
      <c r="D6" s="20">
        <f t="shared" si="3"/>
        <v>47</v>
      </c>
      <c r="E6" s="20">
        <f t="shared" si="3"/>
        <v>1</v>
      </c>
      <c r="F6" s="20">
        <f t="shared" si="3"/>
        <v>0</v>
      </c>
      <c r="G6" s="20">
        <f t="shared" si="3"/>
        <v>0</v>
      </c>
      <c r="H6" s="20" t="str">
        <f t="shared" si="3"/>
        <v>熊本県　南阿蘇村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77.42</v>
      </c>
      <c r="Q6" s="21">
        <f t="shared" si="3"/>
        <v>2420</v>
      </c>
      <c r="R6" s="21">
        <f t="shared" si="3"/>
        <v>10115</v>
      </c>
      <c r="S6" s="21">
        <f t="shared" si="3"/>
        <v>137.32</v>
      </c>
      <c r="T6" s="21">
        <f t="shared" si="3"/>
        <v>73.66</v>
      </c>
      <c r="U6" s="21">
        <f t="shared" si="3"/>
        <v>7776</v>
      </c>
      <c r="V6" s="21">
        <f t="shared" si="3"/>
        <v>12.65</v>
      </c>
      <c r="W6" s="21">
        <f t="shared" si="3"/>
        <v>614.70000000000005</v>
      </c>
      <c r="X6" s="22">
        <f>IF(X7="",NA(),X7)</f>
        <v>79.97</v>
      </c>
      <c r="Y6" s="22">
        <f t="shared" ref="Y6:AG6" si="4">IF(Y7="",NA(),Y7)</f>
        <v>71</v>
      </c>
      <c r="Z6" s="22">
        <f t="shared" si="4"/>
        <v>90.61</v>
      </c>
      <c r="AA6" s="22">
        <f t="shared" si="4"/>
        <v>90.61</v>
      </c>
      <c r="AB6" s="22">
        <f t="shared" si="4"/>
        <v>90.93</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729.63</v>
      </c>
      <c r="BF6" s="22">
        <f t="shared" ref="BF6:BN6" si="7">IF(BF7="",NA(),BF7)</f>
        <v>839.74</v>
      </c>
      <c r="BG6" s="22">
        <f t="shared" si="7"/>
        <v>1012.02</v>
      </c>
      <c r="BH6" s="22">
        <f t="shared" si="7"/>
        <v>996.06</v>
      </c>
      <c r="BI6" s="22">
        <f t="shared" si="7"/>
        <v>1021.8</v>
      </c>
      <c r="BJ6" s="22">
        <f t="shared" si="7"/>
        <v>1245.46</v>
      </c>
      <c r="BK6" s="22">
        <f t="shared" si="7"/>
        <v>834.1</v>
      </c>
      <c r="BL6" s="22">
        <f t="shared" si="7"/>
        <v>853.42</v>
      </c>
      <c r="BM6" s="22">
        <f t="shared" si="7"/>
        <v>906.61</v>
      </c>
      <c r="BN6" s="22">
        <f t="shared" si="7"/>
        <v>1008.49</v>
      </c>
      <c r="BO6" s="21" t="str">
        <f>IF(BO7="","",IF(BO7="-","【-】","【"&amp;SUBSTITUTE(TEXT(BO7,"#,##0.00"),"-","△")&amp;"】"))</f>
        <v>【1,045.20】</v>
      </c>
      <c r="BP6" s="22">
        <f>IF(BP7="",NA(),BP7)</f>
        <v>70.97</v>
      </c>
      <c r="BQ6" s="22">
        <f t="shared" ref="BQ6:BY6" si="8">IF(BQ7="",NA(),BQ7)</f>
        <v>67.61</v>
      </c>
      <c r="BR6" s="22">
        <f t="shared" si="8"/>
        <v>58.38</v>
      </c>
      <c r="BS6" s="22">
        <f t="shared" si="8"/>
        <v>58.32</v>
      </c>
      <c r="BT6" s="22">
        <f t="shared" si="8"/>
        <v>60.26</v>
      </c>
      <c r="BU6" s="22">
        <f t="shared" si="8"/>
        <v>51.08</v>
      </c>
      <c r="BV6" s="22">
        <f t="shared" si="8"/>
        <v>64.44</v>
      </c>
      <c r="BW6" s="22">
        <f t="shared" si="8"/>
        <v>60.53</v>
      </c>
      <c r="BX6" s="22">
        <f t="shared" si="8"/>
        <v>56.38</v>
      </c>
      <c r="BY6" s="22">
        <f t="shared" si="8"/>
        <v>53.79</v>
      </c>
      <c r="BZ6" s="21" t="str">
        <f>IF(BZ7="","",IF(BZ7="-","【-】","【"&amp;SUBSTITUTE(TEXT(BZ7,"#,##0.00"),"-","△")&amp;"】"))</f>
        <v>【49.51】</v>
      </c>
      <c r="CA6" s="22">
        <f>IF(CA7="",NA(),CA7)</f>
        <v>173.54</v>
      </c>
      <c r="CB6" s="22">
        <f t="shared" ref="CB6:CJ6" si="9">IF(CB7="",NA(),CB7)</f>
        <v>179.13</v>
      </c>
      <c r="CC6" s="22">
        <f t="shared" si="9"/>
        <v>213</v>
      </c>
      <c r="CD6" s="22">
        <f t="shared" si="9"/>
        <v>188.44</v>
      </c>
      <c r="CE6" s="22">
        <f t="shared" si="9"/>
        <v>165.69</v>
      </c>
      <c r="CF6" s="22">
        <f t="shared" si="9"/>
        <v>262.13</v>
      </c>
      <c r="CG6" s="22">
        <f t="shared" si="9"/>
        <v>197.14</v>
      </c>
      <c r="CH6" s="22">
        <f t="shared" si="9"/>
        <v>210.72</v>
      </c>
      <c r="CI6" s="22">
        <f t="shared" si="9"/>
        <v>227.71</v>
      </c>
      <c r="CJ6" s="22">
        <f t="shared" si="9"/>
        <v>216.64</v>
      </c>
      <c r="CK6" s="21" t="str">
        <f>IF(CK7="","",IF(CK7="-","【-】","【"&amp;SUBSTITUTE(TEXT(CK7,"#,##0.00"),"-","△")&amp;"】"))</f>
        <v>【317.14】</v>
      </c>
      <c r="CL6" s="22">
        <f>IF(CL7="",NA(),CL7)</f>
        <v>45.33</v>
      </c>
      <c r="CM6" s="22">
        <f t="shared" ref="CM6:CU6" si="10">IF(CM7="",NA(),CM7)</f>
        <v>47.43</v>
      </c>
      <c r="CN6" s="22">
        <f t="shared" si="10"/>
        <v>45.99</v>
      </c>
      <c r="CO6" s="22">
        <f t="shared" si="10"/>
        <v>56.56</v>
      </c>
      <c r="CP6" s="22">
        <f t="shared" si="10"/>
        <v>66.55</v>
      </c>
      <c r="CQ6" s="22">
        <f t="shared" si="10"/>
        <v>54.9</v>
      </c>
      <c r="CR6" s="22">
        <f t="shared" si="10"/>
        <v>55.7</v>
      </c>
      <c r="CS6" s="22">
        <f t="shared" si="10"/>
        <v>54.87</v>
      </c>
      <c r="CT6" s="22">
        <f t="shared" si="10"/>
        <v>54.82</v>
      </c>
      <c r="CU6" s="22">
        <f t="shared" si="10"/>
        <v>55</v>
      </c>
      <c r="CV6" s="21" t="str">
        <f>IF(CV7="","",IF(CV7="-","【-】","【"&amp;SUBSTITUTE(TEXT(CV7,"#,##0.00"),"-","△")&amp;"】"))</f>
        <v>【55.00】</v>
      </c>
      <c r="CW6" s="22">
        <f>IF(CW7="",NA(),CW7)</f>
        <v>90</v>
      </c>
      <c r="CX6" s="22">
        <f t="shared" ref="CX6:DF6" si="11">IF(CX7="",NA(),CX7)</f>
        <v>90</v>
      </c>
      <c r="CY6" s="22">
        <f t="shared" si="11"/>
        <v>90</v>
      </c>
      <c r="CZ6" s="22">
        <f t="shared" si="11"/>
        <v>90</v>
      </c>
      <c r="DA6" s="22">
        <f t="shared" si="11"/>
        <v>89.96</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1.25</v>
      </c>
      <c r="EF6" s="22">
        <f t="shared" si="14"/>
        <v>2.39</v>
      </c>
      <c r="EG6" s="22">
        <f t="shared" si="14"/>
        <v>0.79</v>
      </c>
      <c r="EH6" s="22">
        <f t="shared" si="14"/>
        <v>0.79</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434337</v>
      </c>
      <c r="D7" s="24">
        <v>47</v>
      </c>
      <c r="E7" s="24">
        <v>1</v>
      </c>
      <c r="F7" s="24">
        <v>0</v>
      </c>
      <c r="G7" s="24">
        <v>0</v>
      </c>
      <c r="H7" s="24" t="s">
        <v>97</v>
      </c>
      <c r="I7" s="24" t="s">
        <v>98</v>
      </c>
      <c r="J7" s="24" t="s">
        <v>99</v>
      </c>
      <c r="K7" s="24" t="s">
        <v>100</v>
      </c>
      <c r="L7" s="24" t="s">
        <v>101</v>
      </c>
      <c r="M7" s="24" t="s">
        <v>102</v>
      </c>
      <c r="N7" s="25" t="s">
        <v>103</v>
      </c>
      <c r="O7" s="25" t="s">
        <v>104</v>
      </c>
      <c r="P7" s="25">
        <v>77.42</v>
      </c>
      <c r="Q7" s="25">
        <v>2420</v>
      </c>
      <c r="R7" s="25">
        <v>10115</v>
      </c>
      <c r="S7" s="25">
        <v>137.32</v>
      </c>
      <c r="T7" s="25">
        <v>73.66</v>
      </c>
      <c r="U7" s="25">
        <v>7776</v>
      </c>
      <c r="V7" s="25">
        <v>12.65</v>
      </c>
      <c r="W7" s="25">
        <v>614.70000000000005</v>
      </c>
      <c r="X7" s="25">
        <v>79.97</v>
      </c>
      <c r="Y7" s="25">
        <v>71</v>
      </c>
      <c r="Z7" s="25">
        <v>90.61</v>
      </c>
      <c r="AA7" s="25">
        <v>90.61</v>
      </c>
      <c r="AB7" s="25">
        <v>90.93</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729.63</v>
      </c>
      <c r="BF7" s="25">
        <v>839.74</v>
      </c>
      <c r="BG7" s="25">
        <v>1012.02</v>
      </c>
      <c r="BH7" s="25">
        <v>996.06</v>
      </c>
      <c r="BI7" s="25">
        <v>1021.8</v>
      </c>
      <c r="BJ7" s="25">
        <v>1245.46</v>
      </c>
      <c r="BK7" s="25">
        <v>834.1</v>
      </c>
      <c r="BL7" s="25">
        <v>853.42</v>
      </c>
      <c r="BM7" s="25">
        <v>906.61</v>
      </c>
      <c r="BN7" s="25">
        <v>1008.49</v>
      </c>
      <c r="BO7" s="25">
        <v>1045.2</v>
      </c>
      <c r="BP7" s="25">
        <v>70.97</v>
      </c>
      <c r="BQ7" s="25">
        <v>67.61</v>
      </c>
      <c r="BR7" s="25">
        <v>58.38</v>
      </c>
      <c r="BS7" s="25">
        <v>58.32</v>
      </c>
      <c r="BT7" s="25">
        <v>60.26</v>
      </c>
      <c r="BU7" s="25">
        <v>51.08</v>
      </c>
      <c r="BV7" s="25">
        <v>64.44</v>
      </c>
      <c r="BW7" s="25">
        <v>60.53</v>
      </c>
      <c r="BX7" s="25">
        <v>56.38</v>
      </c>
      <c r="BY7" s="25">
        <v>53.79</v>
      </c>
      <c r="BZ7" s="25">
        <v>49.51</v>
      </c>
      <c r="CA7" s="25">
        <v>173.54</v>
      </c>
      <c r="CB7" s="25">
        <v>179.13</v>
      </c>
      <c r="CC7" s="25">
        <v>213</v>
      </c>
      <c r="CD7" s="25">
        <v>188.44</v>
      </c>
      <c r="CE7" s="25">
        <v>165.69</v>
      </c>
      <c r="CF7" s="25">
        <v>262.13</v>
      </c>
      <c r="CG7" s="25">
        <v>197.14</v>
      </c>
      <c r="CH7" s="25">
        <v>210.72</v>
      </c>
      <c r="CI7" s="25">
        <v>227.71</v>
      </c>
      <c r="CJ7" s="25">
        <v>216.64</v>
      </c>
      <c r="CK7" s="25">
        <v>317.14</v>
      </c>
      <c r="CL7" s="25">
        <v>45.33</v>
      </c>
      <c r="CM7" s="25">
        <v>47.43</v>
      </c>
      <c r="CN7" s="25">
        <v>45.99</v>
      </c>
      <c r="CO7" s="25">
        <v>56.56</v>
      </c>
      <c r="CP7" s="25">
        <v>66.55</v>
      </c>
      <c r="CQ7" s="25">
        <v>54.9</v>
      </c>
      <c r="CR7" s="25">
        <v>55.7</v>
      </c>
      <c r="CS7" s="25">
        <v>54.87</v>
      </c>
      <c r="CT7" s="25">
        <v>54.82</v>
      </c>
      <c r="CU7" s="25">
        <v>55</v>
      </c>
      <c r="CV7" s="25">
        <v>55</v>
      </c>
      <c r="CW7" s="25">
        <v>90</v>
      </c>
      <c r="CX7" s="25">
        <v>90</v>
      </c>
      <c r="CY7" s="25">
        <v>90</v>
      </c>
      <c r="CZ7" s="25">
        <v>90</v>
      </c>
      <c r="DA7" s="25">
        <v>89.96</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1.25</v>
      </c>
      <c r="EF7" s="25">
        <v>2.39</v>
      </c>
      <c r="EG7" s="25">
        <v>0.79</v>
      </c>
      <c r="EH7" s="25">
        <v>0.79</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成松　優真</cp:lastModifiedBy>
  <dcterms:created xsi:type="dcterms:W3CDTF">2025-01-24T06:41:08Z</dcterms:created>
  <dcterms:modified xsi:type="dcterms:W3CDTF">2025-01-30T23:50:12Z</dcterms:modified>
  <cp:category/>
</cp:coreProperties>
</file>