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t092\Desktop\"/>
    </mc:Choice>
  </mc:AlternateContent>
  <xr:revisionPtr revIDLastSave="0" documentId="13_ncr:1_{1A40669D-3EFC-45F4-938B-D6F05A904B50}" xr6:coauthVersionLast="47" xr6:coauthVersionMax="47" xr10:uidLastSave="{00000000-0000-0000-0000-000000000000}"/>
  <workbookProtection workbookAlgorithmName="SHA-512" workbookHashValue="kvF2kBnbWYyxQ1Lh0tZn5VWZJYpqgCYLgIYYVumTise8OWqpxbYaviI14zmow2RhKn2y4FWWbhCrsXazbQ87uA==" workbookSaltValue="fgCde45fwrAow8zUYwcZng==" workbookSpinCount="100000" lockStructure="1"/>
  <bookViews>
    <workbookView xWindow="-120" yWindow="-120" windowWidth="29040" windowHeight="1572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N6" i="5"/>
  <c r="B10" i="4" s="1"/>
  <c r="M6" i="5"/>
  <c r="AD8" i="4" s="1"/>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H85" i="4"/>
  <c r="BB10" i="4"/>
  <c r="AT10" i="4"/>
  <c r="AL10" i="4"/>
  <c r="W10" i="4"/>
  <c r="I10" i="4"/>
  <c r="B6" i="4"/>
</calcChain>
</file>

<file path=xl/sharedStrings.xml><?xml version="1.0" encoding="utf-8"?>
<sst xmlns="http://schemas.openxmlformats.org/spreadsheetml/2006/main" count="233" uniqueCount="116">
  <si>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</si>
  <si>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</si>
  <si>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</si>
  <si>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</si>
  <si>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</si>
  <si>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</si>
  <si>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</si>
  <si>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</si>
  <si>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</si>
  <si>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</si>
  <si>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</si>
  <si>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</si>
  <si>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</si>
  <si>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</si>
  <si>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</si>
  <si>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</si>
  <si>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</si>
  <si>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</si>
  <si>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</si>
  <si>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</si>
  <si>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</si>
  <si>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</si>
  <si>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</si>
  <si>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</si>
  <si>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</si>
  <si>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</si>
  <si>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</si>
  <si>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</si>
  <si>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</si>
  <si>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</si>
  <si>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</si>
  <si>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</si>
  <si>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</si>
  <si>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</si>
  <si>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</si>
  <si>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</si>
  <si>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</si>
  <si>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</si>
  <si>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</si>
  <si>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</si>
  <si>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</si>
  <si>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</si>
  <si>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</si>
  <si>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</si>
  <si>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</si>
  <si>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</si>
  <si>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</si>
  <si>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</si>
  <si>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</si>
  <si>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</si>
  <si>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</si>
  <si>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</si>
  <si>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</si>
  <si>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</si>
  <si>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</si>
  <si>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</si>
  <si>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</si>
  <si>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</si>
  <si>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</si>
  <si>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</si>
  <si>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</si>
  <si>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</si>
  <si>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</si>
  <si>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</si>
  <si>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</si>
  <si>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</si>
  <si>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</si>
  <si>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</si>
  <si>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</si>
  <si>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</si>
  <si>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</si>
  <si>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</si>
  <si>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</si>
  <si>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</si>
  <si>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</si>
  <si>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</si>
  <si>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</si>
  <si>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</si>
  <si>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</si>
  <si>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</si>
  <si>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</si>
  <si>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</si>
  <si>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</si>
  <si>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</si>
  <si>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</si>
  <si>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</si>
  <si>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</si>
  <si>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</si>
  <si>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</si>
  <si>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</si>
  <si>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</si>
  <si>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</si>
  <si>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</si>
  <si>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</si>
  <si>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</si>
  <si>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高森町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</si>
  <si>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</si>
  <si>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</si>
  <si>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</si>
  <si>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</si>
  <si>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</si>
  <si>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</si>
  <si>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</si>
  <si>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</si>
  <si>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</si>
  <si>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</si>
  <si>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</si>
  <si>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</si>
  <si>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</si>
  <si>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</si>
  <si>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</si>
  <si>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</si>
  <si>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</si>
  <si>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布設替えを実施していないため目先の経費負担はなかったが、管路更新計画を作成するなど、準備していく必要があると考える。</t>
    <rPh sb="0" eb="3">
      <t>フセツガ</t>
    </rPh>
    <rPh sb="5" eb="7">
      <t>ジッシ</t>
    </rPh>
    <rPh sb="14" eb="16">
      <t>メサキ</t>
    </rPh>
    <rPh sb="17" eb="21">
      <t>ケイヒフタン</t>
    </rPh>
    <rPh sb="28" eb="34">
      <t>カンロコウシンケイカク</t>
    </rPh>
    <rPh sb="35" eb="37">
      <t>サクセイ</t>
    </rPh>
    <rPh sb="42" eb="44">
      <t>ジュンビ</t>
    </rPh>
    <phoneticPr fontId="4"/>
  </si>
  <si>
    <t>収益的収支比率、料金回収率を見ると、類似団体平均を上回っているが、老朽化した資産の大量更新が予想されるため、水道料金の引き上げは必要であると考える。
施設利用率を見ると、給水人口減少により能力を持て余してきた施設があると考えられ、今後は給水人口に見合った施設へのダウンサイジングや、施設の統合等を検討することが必要であると考える。
有収率を見ると、概ね良好と考えるが、漏水調査等によりさらなる向上を目指すことが必要であると考える。</t>
    <rPh sb="0" eb="7">
      <t>シュウエキテキシュウシヒリツ</t>
    </rPh>
    <rPh sb="8" eb="13">
      <t>リョウキンカイシュウリツ</t>
    </rPh>
    <rPh sb="14" eb="15">
      <t>ミ</t>
    </rPh>
    <rPh sb="18" eb="24">
      <t>ルイジダンタイヘイキン</t>
    </rPh>
    <rPh sb="25" eb="27">
      <t>ウワマワ</t>
    </rPh>
    <rPh sb="33" eb="35">
      <t>ロウキュウ</t>
    </rPh>
    <rPh sb="35" eb="36">
      <t>カ</t>
    </rPh>
    <rPh sb="38" eb="40">
      <t>シサン</t>
    </rPh>
    <rPh sb="41" eb="45">
      <t>タイリョウコウシン</t>
    </rPh>
    <rPh sb="46" eb="48">
      <t>ヨソウ</t>
    </rPh>
    <rPh sb="54" eb="58">
      <t>スイドウリョウキン</t>
    </rPh>
    <rPh sb="59" eb="60">
      <t>ヒ</t>
    </rPh>
    <rPh sb="61" eb="62">
      <t>ア</t>
    </rPh>
    <rPh sb="64" eb="66">
      <t>ヒツヨウ</t>
    </rPh>
    <rPh sb="70" eb="71">
      <t>カンガ</t>
    </rPh>
    <rPh sb="75" eb="80">
      <t>シセツリヨウリツ</t>
    </rPh>
    <rPh sb="81" eb="82">
      <t>ミ</t>
    </rPh>
    <rPh sb="85" eb="91">
      <t>キュウスイジンコウゲンショウ</t>
    </rPh>
    <rPh sb="94" eb="96">
      <t>ノウリョク</t>
    </rPh>
    <rPh sb="97" eb="98">
      <t>モ</t>
    </rPh>
    <rPh sb="99" eb="100">
      <t>アマ</t>
    </rPh>
    <rPh sb="104" eb="106">
      <t>シセツ</t>
    </rPh>
    <rPh sb="110" eb="111">
      <t>カンガ</t>
    </rPh>
    <rPh sb="115" eb="117">
      <t>コンゴ</t>
    </rPh>
    <rPh sb="118" eb="122">
      <t>キュウスイジンコウ</t>
    </rPh>
    <rPh sb="123" eb="125">
      <t>ミア</t>
    </rPh>
    <rPh sb="127" eb="129">
      <t>シセツ</t>
    </rPh>
    <rPh sb="141" eb="143">
      <t>シセツ</t>
    </rPh>
    <rPh sb="144" eb="146">
      <t>トウゴウ</t>
    </rPh>
    <rPh sb="146" eb="147">
      <t>トウ</t>
    </rPh>
    <rPh sb="148" eb="150">
      <t>ケントウ</t>
    </rPh>
    <rPh sb="155" eb="157">
      <t>ヒツヨウ</t>
    </rPh>
    <rPh sb="161" eb="162">
      <t>カンガ</t>
    </rPh>
    <rPh sb="166" eb="169">
      <t>ユウシュウリツ</t>
    </rPh>
    <rPh sb="170" eb="171">
      <t>ミ</t>
    </rPh>
    <rPh sb="174" eb="175">
      <t>オオム</t>
    </rPh>
    <rPh sb="176" eb="178">
      <t>リョウコウ</t>
    </rPh>
    <rPh sb="179" eb="180">
      <t>カンガ</t>
    </rPh>
    <rPh sb="184" eb="188">
      <t>ロウスイチョウサ</t>
    </rPh>
    <rPh sb="188" eb="189">
      <t>トウ</t>
    </rPh>
    <rPh sb="196" eb="198">
      <t>コウジョウ</t>
    </rPh>
    <rPh sb="199" eb="201">
      <t>メザ</t>
    </rPh>
    <rPh sb="205" eb="207">
      <t>ヒツヨウ</t>
    </rPh>
    <rPh sb="211" eb="212">
      <t>カンガ</t>
    </rPh>
    <phoneticPr fontId="4"/>
  </si>
  <si>
    <t>保有する資産の老朽化に伴う大量更新時期の到来や、給水人口減少に伴う料金収入の減少により、経営環境は厳しさを増していくことが予想されるため、経費削減に努めつつ、水道料金の引き上げについて検討することが必要であると考える。
今後は、経営の効率化・健全化のための取組を進めていき、管路やポンプなど、保有する資産の更新計画を作成するなど、将来に備える必要があると考える。</t>
    <rPh sb="0" eb="2">
      <t>ホユウ</t>
    </rPh>
    <rPh sb="4" eb="6">
      <t>シサン</t>
    </rPh>
    <rPh sb="7" eb="10">
      <t>ロウキュウカ</t>
    </rPh>
    <rPh sb="11" eb="12">
      <t>トモナ</t>
    </rPh>
    <rPh sb="137" eb="139">
      <t>カンロ</t>
    </rPh>
    <rPh sb="146" eb="148">
      <t>ホユウ</t>
    </rPh>
    <rPh sb="150" eb="152">
      <t>シサン</t>
    </rPh>
    <rPh sb="153" eb="157">
      <t>コウシンケイカク</t>
    </rPh>
    <rPh sb="158" eb="160">
      <t>サクセイ</t>
    </rPh>
    <rPh sb="165" eb="167">
      <t>ショウライ</t>
    </rPh>
    <rPh sb="168" eb="169">
      <t>ソナ</t>
    </rPh>
    <rPh sb="171" eb="173">
      <t>ヒツヨウ</t>
    </rPh>
    <rPh sb="177" eb="17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</si>
</sst>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7B-46BA-B9F6-3A101CD76DE3}"/>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1.48</c:v>
                </c:pt>
                <c:pt idx="2">
                  <c:v>0.45</c:v>
                </c:pt>
                <c:pt idx="3">
                  <c:v>0.35</c:v>
                </c:pt>
                <c:pt idx="4">
                  <c:v>0.18</c:v>
                </c:pt>
              </c:numCache>
            </c:numRef>
          </c:val>
          <c:smooth val="0"/>
          <c:extLst>
            <c:ext xmlns:c16="http://schemas.microsoft.com/office/drawing/2014/chart" uri="{C3380CC4-5D6E-409C-BE32-E72D297353CC}">
              <c16:uniqueId val="{00000001-6A7B-46BA-B9F6-3A101CD76DE3}"/>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42.79</c:v>
                </c:pt>
                <c:pt idx="1">
                  <c:v>42.58</c:v>
                </c:pt>
                <c:pt idx="2">
                  <c:v>40.770000000000003</c:v>
                </c:pt>
                <c:pt idx="3">
                  <c:v>40.200000000000003</c:v>
                </c:pt>
                <c:pt idx="4">
                  <c:v>39.659999999999997</c:v>
                </c:pt>
              </c:numCache>
            </c:numRef>
          </c:val>
          <c:extLst>
            <c:ext xmlns:c16="http://schemas.microsoft.com/office/drawing/2014/chart" uri="{C3380CC4-5D6E-409C-BE32-E72D297353CC}">
              <c16:uniqueId val="{00000000-0B28-441B-97DD-0D4A40A2164B}"/>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c:v>
                </c:pt>
                <c:pt idx="1">
                  <c:v>55.7</c:v>
                </c:pt>
                <c:pt idx="2">
                  <c:v>54.87</c:v>
                </c:pt>
                <c:pt idx="3">
                  <c:v>54.82</c:v>
                </c:pt>
                <c:pt idx="4">
                  <c:v>55</c:v>
                </c:pt>
              </c:numCache>
            </c:numRef>
          </c:val>
          <c:smooth val="0"/>
          <c:extLst>
            <c:ext xmlns:c16="http://schemas.microsoft.com/office/drawing/2014/chart" uri="{C3380CC4-5D6E-409C-BE32-E72D297353CC}">
              <c16:uniqueId val="{00000001-0B28-441B-97DD-0D4A40A2164B}"/>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88.26</c:v>
                </c:pt>
                <c:pt idx="1">
                  <c:v>88.36</c:v>
                </c:pt>
                <c:pt idx="2">
                  <c:v>88.26</c:v>
                </c:pt>
                <c:pt idx="3">
                  <c:v>88.26</c:v>
                </c:pt>
                <c:pt idx="4">
                  <c:v>88.27</c:v>
                </c:pt>
              </c:numCache>
            </c:numRef>
          </c:val>
          <c:extLst>
            <c:ext xmlns:c16="http://schemas.microsoft.com/office/drawing/2014/chart" uri="{C3380CC4-5D6E-409C-BE32-E72D297353CC}">
              <c16:uniqueId val="{00000000-52AB-4B95-A056-BBEDA7390781}"/>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74.27</c:v>
                </c:pt>
                <c:pt idx="1">
                  <c:v>71.81</c:v>
                </c:pt>
                <c:pt idx="2">
                  <c:v>71.819999999999993</c:v>
                </c:pt>
                <c:pt idx="3">
                  <c:v>71.010000000000005</c:v>
                </c:pt>
                <c:pt idx="4">
                  <c:v>69.680000000000007</c:v>
                </c:pt>
              </c:numCache>
            </c:numRef>
          </c:val>
          <c:smooth val="0"/>
          <c:extLst>
            <c:ext xmlns:c16="http://schemas.microsoft.com/office/drawing/2014/chart" uri="{C3380CC4-5D6E-409C-BE32-E72D297353CC}">
              <c16:uniqueId val="{00000001-52AB-4B95-A056-BBEDA7390781}"/>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85.4</c:v>
                </c:pt>
                <c:pt idx="1">
                  <c:v>85.16</c:v>
                </c:pt>
                <c:pt idx="2">
                  <c:v>94.02</c:v>
                </c:pt>
                <c:pt idx="3">
                  <c:v>81.22</c:v>
                </c:pt>
                <c:pt idx="4">
                  <c:v>89.77</c:v>
                </c:pt>
              </c:numCache>
            </c:numRef>
          </c:val>
          <c:extLst>
            <c:ext xmlns:c16="http://schemas.microsoft.com/office/drawing/2014/chart" uri="{C3380CC4-5D6E-409C-BE32-E72D297353CC}">
              <c16:uniqueId val="{00000000-C905-43EF-8CC1-6DD97BA76C1B}"/>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72.760000000000005</c:v>
                </c:pt>
                <c:pt idx="1">
                  <c:v>82.57</c:v>
                </c:pt>
                <c:pt idx="2">
                  <c:v>81.17</c:v>
                </c:pt>
                <c:pt idx="3">
                  <c:v>76.28</c:v>
                </c:pt>
                <c:pt idx="4">
                  <c:v>78.239999999999995</c:v>
                </c:pt>
              </c:numCache>
            </c:numRef>
          </c:val>
          <c:smooth val="0"/>
          <c:extLst>
            <c:ext xmlns:c16="http://schemas.microsoft.com/office/drawing/2014/chart" uri="{C3380CC4-5D6E-409C-BE32-E72D297353CC}">
              <c16:uniqueId val="{00000001-C905-43EF-8CC1-6DD97BA76C1B}"/>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FA-4606-87A3-992EF9CE8C78}"/>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FA-4606-87A3-992EF9CE8C78}"/>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D6-4184-B140-C7C281D137C9}"/>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D6-4184-B140-C7C281D137C9}"/>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31-4B5B-B73B-C9F28C16E6A5}"/>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31-4B5B-B73B-C9F28C16E6A5}"/>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6D-478D-AA33-D8D9D9A3C730}"/>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6D-478D-AA33-D8D9D9A3C730}"/>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607.94000000000005</c:v>
                </c:pt>
                <c:pt idx="1">
                  <c:v>606.38</c:v>
                </c:pt>
                <c:pt idx="2">
                  <c:v>589.53</c:v>
                </c:pt>
                <c:pt idx="3">
                  <c:v>573.74</c:v>
                </c:pt>
                <c:pt idx="4">
                  <c:v>545.74</c:v>
                </c:pt>
              </c:numCache>
            </c:numRef>
          </c:val>
          <c:extLst>
            <c:ext xmlns:c16="http://schemas.microsoft.com/office/drawing/2014/chart" uri="{C3380CC4-5D6E-409C-BE32-E72D297353CC}">
              <c16:uniqueId val="{00000000-890F-46C4-B09D-5E0C9B9A01D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1245.46</c:v>
                </c:pt>
                <c:pt idx="1">
                  <c:v>834.1</c:v>
                </c:pt>
                <c:pt idx="2">
                  <c:v>853.42</c:v>
                </c:pt>
                <c:pt idx="3">
                  <c:v>906.61</c:v>
                </c:pt>
                <c:pt idx="4">
                  <c:v>1008.49</c:v>
                </c:pt>
              </c:numCache>
            </c:numRef>
          </c:val>
          <c:smooth val="0"/>
          <c:extLst>
            <c:ext xmlns:c16="http://schemas.microsoft.com/office/drawing/2014/chart" uri="{C3380CC4-5D6E-409C-BE32-E72D297353CC}">
              <c16:uniqueId val="{00000001-890F-46C4-B09D-5E0C9B9A01D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75</c:v>
                </c:pt>
                <c:pt idx="1">
                  <c:v>75.5</c:v>
                </c:pt>
                <c:pt idx="2">
                  <c:v>83.44</c:v>
                </c:pt>
                <c:pt idx="3">
                  <c:v>72.41</c:v>
                </c:pt>
                <c:pt idx="4">
                  <c:v>79.16</c:v>
                </c:pt>
              </c:numCache>
            </c:numRef>
          </c:val>
          <c:extLst>
            <c:ext xmlns:c16="http://schemas.microsoft.com/office/drawing/2014/chart" uri="{C3380CC4-5D6E-409C-BE32-E72D297353CC}">
              <c16:uniqueId val="{00000000-CC56-49BC-A873-A4F5F2046110}"/>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51.08</c:v>
                </c:pt>
                <c:pt idx="1">
                  <c:v>64.44</c:v>
                </c:pt>
                <c:pt idx="2">
                  <c:v>60.53</c:v>
                </c:pt>
                <c:pt idx="3">
                  <c:v>56.38</c:v>
                </c:pt>
                <c:pt idx="4">
                  <c:v>53.79</c:v>
                </c:pt>
              </c:numCache>
            </c:numRef>
          </c:val>
          <c:smooth val="0"/>
          <c:extLst>
            <c:ext xmlns:c16="http://schemas.microsoft.com/office/drawing/2014/chart" uri="{C3380CC4-5D6E-409C-BE32-E72D297353CC}">
              <c16:uniqueId val="{00000001-CC56-49BC-A873-A4F5F2046110}"/>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165.72</c:v>
                </c:pt>
                <c:pt idx="1">
                  <c:v>169.93</c:v>
                </c:pt>
                <c:pt idx="2">
                  <c:v>157.56</c:v>
                </c:pt>
                <c:pt idx="3">
                  <c:v>178.21</c:v>
                </c:pt>
                <c:pt idx="4">
                  <c:v>161.91999999999999</c:v>
                </c:pt>
              </c:numCache>
            </c:numRef>
          </c:val>
          <c:extLst>
            <c:ext xmlns:c16="http://schemas.microsoft.com/office/drawing/2014/chart" uri="{C3380CC4-5D6E-409C-BE32-E72D297353CC}">
              <c16:uniqueId val="{00000000-8588-442F-8C5B-5E82F4217AD1}"/>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262.13</c:v>
                </c:pt>
                <c:pt idx="1">
                  <c:v>197.14</c:v>
                </c:pt>
                <c:pt idx="2">
                  <c:v>210.72</c:v>
                </c:pt>
                <c:pt idx="3">
                  <c:v>227.71</c:v>
                </c:pt>
                <c:pt idx="4">
                  <c:v>216.64</c:v>
                </c:pt>
              </c:numCache>
            </c:numRef>
          </c:val>
          <c:smooth val="0"/>
          <c:extLst>
            <c:ext xmlns:c16="http://schemas.microsoft.com/office/drawing/2014/chart" uri="{C3380CC4-5D6E-409C-BE32-E72D297353CC}">
              <c16:uniqueId val="{00000001-8588-442F-8C5B-5E82F4217AD1}"/>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AF34" sqref="AF3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熊本県　高森町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2"/>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D2</v>
      </c>
      <c r="X8" s="65"/>
      <c r="Y8" s="65"/>
      <c r="Z8" s="65"/>
      <c r="AA8" s="65"/>
      <c r="AB8" s="65"/>
      <c r="AC8" s="65"/>
      <c r="AD8" s="65" t="str">
        <f>データ!$M$6</f>
        <v>非設置</v>
      </c>
      <c r="AE8" s="65"/>
      <c r="AF8" s="65"/>
      <c r="AG8" s="65"/>
      <c r="AH8" s="65"/>
      <c r="AI8" s="65"/>
      <c r="AJ8" s="65"/>
      <c r="AK8" s="2"/>
      <c r="AL8" s="54">
        <f>データ!$R$6</f>
        <v>5934</v>
      </c>
      <c r="AM8" s="54"/>
      <c r="AN8" s="54"/>
      <c r="AO8" s="54"/>
      <c r="AP8" s="54"/>
      <c r="AQ8" s="54"/>
      <c r="AR8" s="54"/>
      <c r="AS8" s="54"/>
      <c r="AT8" s="44">
        <f>データ!$S$6</f>
        <v>175.06</v>
      </c>
      <c r="AU8" s="44"/>
      <c r="AV8" s="44"/>
      <c r="AW8" s="44"/>
      <c r="AX8" s="44"/>
      <c r="AY8" s="44"/>
      <c r="AZ8" s="44"/>
      <c r="BA8" s="44"/>
      <c r="BB8" s="44">
        <f>データ!$T$6</f>
        <v>33.9</v>
      </c>
      <c r="BC8" s="44"/>
      <c r="BD8" s="44"/>
      <c r="BE8" s="44"/>
      <c r="BF8" s="44"/>
      <c r="BG8" s="44"/>
      <c r="BH8" s="44"/>
      <c r="BI8" s="44"/>
      <c r="BJ8" s="3"/>
      <c r="BK8" s="3"/>
      <c r="BL8" s="66" t="s">
        <v>10</v>
      </c>
      <c r="BM8" s="67"/>
      <c r="BN8" s="55" t="s">
        <v>11</v>
      </c>
      <c r="BO8" s="55"/>
      <c r="BP8" s="55"/>
      <c r="BQ8" s="55"/>
      <c r="BR8" s="55"/>
      <c r="BS8" s="55"/>
      <c r="BT8" s="55"/>
      <c r="BU8" s="55"/>
      <c r="BV8" s="55"/>
      <c r="BW8" s="55"/>
      <c r="BX8" s="55"/>
      <c r="BY8" s="56"/>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2"/>
      <c r="AE9" s="2"/>
      <c r="AF9" s="2"/>
      <c r="AG9" s="2"/>
      <c r="AH9" s="3"/>
      <c r="AI9" s="2"/>
      <c r="AJ9" s="2"/>
      <c r="AK9" s="2"/>
      <c r="AL9" s="57" t="s">
        <v>16</v>
      </c>
      <c r="AM9" s="57"/>
      <c r="AN9" s="57"/>
      <c r="AO9" s="57"/>
      <c r="AP9" s="57"/>
      <c r="AQ9" s="57"/>
      <c r="AR9" s="57"/>
      <c r="AS9" s="57"/>
      <c r="AT9" s="57" t="s">
        <v>17</v>
      </c>
      <c r="AU9" s="57"/>
      <c r="AV9" s="57"/>
      <c r="AW9" s="57"/>
      <c r="AX9" s="57"/>
      <c r="AY9" s="57"/>
      <c r="AZ9" s="57"/>
      <c r="BA9" s="57"/>
      <c r="BB9" s="57" t="s">
        <v>18</v>
      </c>
      <c r="BC9" s="57"/>
      <c r="BD9" s="57"/>
      <c r="BE9" s="57"/>
      <c r="BF9" s="57"/>
      <c r="BG9" s="57"/>
      <c r="BH9" s="57"/>
      <c r="BI9" s="57"/>
      <c r="BJ9" s="3"/>
      <c r="BK9" s="3"/>
      <c r="BL9" s="58" t="s">
        <v>19</v>
      </c>
      <c r="BM9" s="59"/>
      <c r="BN9" s="60" t="s">
        <v>20</v>
      </c>
      <c r="BO9" s="60"/>
      <c r="BP9" s="60"/>
      <c r="BQ9" s="60"/>
      <c r="BR9" s="60"/>
      <c r="BS9" s="60"/>
      <c r="BT9" s="60"/>
      <c r="BU9" s="60"/>
      <c r="BV9" s="60"/>
      <c r="BW9" s="60"/>
      <c r="BX9" s="60"/>
      <c r="BY9" s="61"/>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92.54</v>
      </c>
      <c r="Q10" s="44"/>
      <c r="R10" s="44"/>
      <c r="S10" s="44"/>
      <c r="T10" s="44"/>
      <c r="U10" s="44"/>
      <c r="V10" s="44"/>
      <c r="W10" s="54">
        <f>データ!$Q$6</f>
        <v>2640</v>
      </c>
      <c r="X10" s="54"/>
      <c r="Y10" s="54"/>
      <c r="Z10" s="54"/>
      <c r="AA10" s="54"/>
      <c r="AB10" s="54"/>
      <c r="AC10" s="54"/>
      <c r="AD10" s="2"/>
      <c r="AE10" s="2"/>
      <c r="AF10" s="2"/>
      <c r="AG10" s="2"/>
      <c r="AH10" s="2"/>
      <c r="AI10" s="2"/>
      <c r="AJ10" s="2"/>
      <c r="AK10" s="2"/>
      <c r="AL10" s="54">
        <f>データ!$U$6</f>
        <v>5442</v>
      </c>
      <c r="AM10" s="54"/>
      <c r="AN10" s="54"/>
      <c r="AO10" s="54"/>
      <c r="AP10" s="54"/>
      <c r="AQ10" s="54"/>
      <c r="AR10" s="54"/>
      <c r="AS10" s="54"/>
      <c r="AT10" s="44">
        <f>データ!$V$6</f>
        <v>11.21</v>
      </c>
      <c r="AU10" s="44"/>
      <c r="AV10" s="44"/>
      <c r="AW10" s="44"/>
      <c r="AX10" s="44"/>
      <c r="AY10" s="44"/>
      <c r="AZ10" s="44"/>
      <c r="BA10" s="44"/>
      <c r="BB10" s="44">
        <f>データ!$W$6</f>
        <v>485.46</v>
      </c>
      <c r="BC10" s="44"/>
      <c r="BD10" s="44"/>
      <c r="BE10" s="44"/>
      <c r="BF10" s="44"/>
      <c r="BG10" s="44"/>
      <c r="BH10" s="44"/>
      <c r="BI10" s="44"/>
      <c r="BJ10" s="2"/>
      <c r="BK10" s="2"/>
      <c r="BL10" s="45" t="s">
        <v>21</v>
      </c>
      <c r="BM10" s="46"/>
      <c r="BN10" s="47" t="s">
        <v>22</v>
      </c>
      <c r="BO10" s="47"/>
      <c r="BP10" s="47"/>
      <c r="BQ10" s="47"/>
      <c r="BR10" s="47"/>
      <c r="BS10" s="47"/>
      <c r="BT10" s="47"/>
      <c r="BU10" s="47"/>
      <c r="BV10" s="47"/>
      <c r="BW10" s="47"/>
      <c r="BX10" s="47"/>
      <c r="BY10" s="4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9" t="s">
        <v>23</v>
      </c>
      <c r="BM11" s="49"/>
      <c r="BN11" s="49"/>
      <c r="BO11" s="49"/>
      <c r="BP11" s="49"/>
      <c r="BQ11" s="49"/>
      <c r="BR11" s="49"/>
      <c r="BS11" s="49"/>
      <c r="BT11" s="49"/>
      <c r="BU11" s="49"/>
      <c r="BV11" s="49"/>
      <c r="BW11" s="49"/>
      <c r="BX11" s="49"/>
      <c r="BY11" s="49"/>
      <c r="BZ11" s="4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9"/>
      <c r="BM12" s="49"/>
      <c r="BN12" s="49"/>
      <c r="BO12" s="49"/>
      <c r="BP12" s="49"/>
      <c r="BQ12" s="49"/>
      <c r="BR12" s="49"/>
      <c r="BS12" s="49"/>
      <c r="BT12" s="49"/>
      <c r="BU12" s="49"/>
      <c r="BV12" s="49"/>
      <c r="BW12" s="49"/>
      <c r="BX12" s="49"/>
      <c r="BY12" s="49"/>
      <c r="BZ12" s="4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0"/>
      <c r="BM13" s="50"/>
      <c r="BN13" s="50"/>
      <c r="BO13" s="50"/>
      <c r="BP13" s="50"/>
      <c r="BQ13" s="50"/>
      <c r="BR13" s="50"/>
      <c r="BS13" s="50"/>
      <c r="BT13" s="50"/>
      <c r="BU13" s="50"/>
      <c r="BV13" s="50"/>
      <c r="BW13" s="50"/>
      <c r="BX13" s="50"/>
      <c r="BY13" s="50"/>
      <c r="BZ13" s="50"/>
    </row>
    <row r="14" spans="1:78" ht="13.5" customHeight="1" x14ac:dyDescent="0.15">
      <c r="A14" s="2"/>
      <c r="B14" s="51" t="s">
        <v>24</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35" t="s">
        <v>25</v>
      </c>
      <c r="BM14" s="36"/>
      <c r="BN14" s="36"/>
      <c r="BO14" s="36"/>
      <c r="BP14" s="36"/>
      <c r="BQ14" s="36"/>
      <c r="BR14" s="36"/>
      <c r="BS14" s="36"/>
      <c r="BT14" s="36"/>
      <c r="BU14" s="36"/>
      <c r="BV14" s="36"/>
      <c r="BW14" s="36"/>
      <c r="BX14" s="36"/>
      <c r="BY14" s="36"/>
      <c r="BZ14" s="37"/>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8"/>
      <c r="BM15" s="39"/>
      <c r="BN15" s="39"/>
      <c r="BO15" s="39"/>
      <c r="BP15" s="39"/>
      <c r="BQ15" s="39"/>
      <c r="BR15" s="39"/>
      <c r="BS15" s="39"/>
      <c r="BT15" s="39"/>
      <c r="BU15" s="39"/>
      <c r="BV15" s="39"/>
      <c r="BW15" s="39"/>
      <c r="BX15" s="39"/>
      <c r="BY15" s="39"/>
      <c r="BZ15" s="4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5" t="s">
        <v>26</v>
      </c>
      <c r="BM45" s="36"/>
      <c r="BN45" s="36"/>
      <c r="BO45" s="36"/>
      <c r="BP45" s="36"/>
      <c r="BQ45" s="36"/>
      <c r="BR45" s="36"/>
      <c r="BS45" s="36"/>
      <c r="BT45" s="36"/>
      <c r="BU45" s="36"/>
      <c r="BV45" s="36"/>
      <c r="BW45" s="36"/>
      <c r="BX45" s="36"/>
      <c r="BY45" s="36"/>
      <c r="BZ45" s="3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8"/>
      <c r="BM46" s="39"/>
      <c r="BN46" s="39"/>
      <c r="BO46" s="39"/>
      <c r="BP46" s="39"/>
      <c r="BQ46" s="39"/>
      <c r="BR46" s="39"/>
      <c r="BS46" s="39"/>
      <c r="BT46" s="39"/>
      <c r="BU46" s="39"/>
      <c r="BV46" s="39"/>
      <c r="BW46" s="39"/>
      <c r="BX46" s="39"/>
      <c r="BY46" s="39"/>
      <c r="BZ46" s="4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29"/>
      <c r="BM60" s="30"/>
      <c r="BN60" s="30"/>
      <c r="BO60" s="30"/>
      <c r="BP60" s="30"/>
      <c r="BQ60" s="30"/>
      <c r="BR60" s="30"/>
      <c r="BS60" s="30"/>
      <c r="BT60" s="30"/>
      <c r="BU60" s="30"/>
      <c r="BV60" s="30"/>
      <c r="BW60" s="30"/>
      <c r="BX60" s="30"/>
      <c r="BY60" s="30"/>
      <c r="BZ60" s="31"/>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5" t="s">
        <v>28</v>
      </c>
      <c r="BM64" s="36"/>
      <c r="BN64" s="36"/>
      <c r="BO64" s="36"/>
      <c r="BP64" s="36"/>
      <c r="BQ64" s="36"/>
      <c r="BR64" s="36"/>
      <c r="BS64" s="36"/>
      <c r="BT64" s="36"/>
      <c r="BU64" s="36"/>
      <c r="BV64" s="36"/>
      <c r="BW64" s="36"/>
      <c r="BX64" s="36"/>
      <c r="BY64" s="36"/>
      <c r="BZ64" s="3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8"/>
      <c r="BM65" s="39"/>
      <c r="BN65" s="39"/>
      <c r="BO65" s="39"/>
      <c r="BP65" s="39"/>
      <c r="BQ65" s="39"/>
      <c r="BR65" s="39"/>
      <c r="BS65" s="39"/>
      <c r="BT65" s="39"/>
      <c r="BU65" s="39"/>
      <c r="BV65" s="39"/>
      <c r="BW65" s="39"/>
      <c r="BX65" s="39"/>
      <c r="BY65" s="39"/>
      <c r="BZ65" s="4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41</v>
      </c>
      <c r="N85" s="13" t="s">
        <v>41</v>
      </c>
      <c r="O85" s="13" t="str">
        <f>データ!EN6</f>
        <v>【0.40】</v>
      </c>
    </row>
  </sheetData>
  <sheetProtection algorithmName="SHA-512" hashValue="Zt3W49PWPKOM3VG/J9ADn+sy51AJSy53Yo4ZOvdtyhBXkHnFwkLu/WOJ9/Xyvv6TvGqvK7/jpIad3xAEBEIj8Q==" saltValue="VdlziQoIVNbJTZ2X1qrSi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1" t="s">
        <v>51</v>
      </c>
      <c r="I3" s="72"/>
      <c r="J3" s="72"/>
      <c r="K3" s="72"/>
      <c r="L3" s="72"/>
      <c r="M3" s="72"/>
      <c r="N3" s="72"/>
      <c r="O3" s="72"/>
      <c r="P3" s="72"/>
      <c r="Q3" s="72"/>
      <c r="R3" s="72"/>
      <c r="S3" s="72"/>
      <c r="T3" s="72"/>
      <c r="U3" s="72"/>
      <c r="V3" s="72"/>
      <c r="W3" s="73"/>
      <c r="X3" s="77" t="s">
        <v>52</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53</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54</v>
      </c>
      <c r="B4" s="17"/>
      <c r="C4" s="17"/>
      <c r="D4" s="17"/>
      <c r="E4" s="17"/>
      <c r="F4" s="17"/>
      <c r="G4" s="17"/>
      <c r="H4" s="74"/>
      <c r="I4" s="75"/>
      <c r="J4" s="75"/>
      <c r="K4" s="75"/>
      <c r="L4" s="75"/>
      <c r="M4" s="75"/>
      <c r="N4" s="75"/>
      <c r="O4" s="75"/>
      <c r="P4" s="75"/>
      <c r="Q4" s="75"/>
      <c r="R4" s="75"/>
      <c r="S4" s="75"/>
      <c r="T4" s="75"/>
      <c r="U4" s="75"/>
      <c r="V4" s="75"/>
      <c r="W4" s="76"/>
      <c r="X4" s="70" t="s">
        <v>55</v>
      </c>
      <c r="Y4" s="70"/>
      <c r="Z4" s="70"/>
      <c r="AA4" s="70"/>
      <c r="AB4" s="70"/>
      <c r="AC4" s="70"/>
      <c r="AD4" s="70"/>
      <c r="AE4" s="70"/>
      <c r="AF4" s="70"/>
      <c r="AG4" s="70"/>
      <c r="AH4" s="70"/>
      <c r="AI4" s="70" t="s">
        <v>56</v>
      </c>
      <c r="AJ4" s="70"/>
      <c r="AK4" s="70"/>
      <c r="AL4" s="70"/>
      <c r="AM4" s="70"/>
      <c r="AN4" s="70"/>
      <c r="AO4" s="70"/>
      <c r="AP4" s="70"/>
      <c r="AQ4" s="70"/>
      <c r="AR4" s="70"/>
      <c r="AS4" s="70"/>
      <c r="AT4" s="70" t="s">
        <v>57</v>
      </c>
      <c r="AU4" s="70"/>
      <c r="AV4" s="70"/>
      <c r="AW4" s="70"/>
      <c r="AX4" s="70"/>
      <c r="AY4" s="70"/>
      <c r="AZ4" s="70"/>
      <c r="BA4" s="70"/>
      <c r="BB4" s="70"/>
      <c r="BC4" s="70"/>
      <c r="BD4" s="70"/>
      <c r="BE4" s="70" t="s">
        <v>58</v>
      </c>
      <c r="BF4" s="70"/>
      <c r="BG4" s="70"/>
      <c r="BH4" s="70"/>
      <c r="BI4" s="70"/>
      <c r="BJ4" s="70"/>
      <c r="BK4" s="70"/>
      <c r="BL4" s="70"/>
      <c r="BM4" s="70"/>
      <c r="BN4" s="70"/>
      <c r="BO4" s="70"/>
      <c r="BP4" s="70" t="s">
        <v>59</v>
      </c>
      <c r="BQ4" s="70"/>
      <c r="BR4" s="70"/>
      <c r="BS4" s="70"/>
      <c r="BT4" s="70"/>
      <c r="BU4" s="70"/>
      <c r="BV4" s="70"/>
      <c r="BW4" s="70"/>
      <c r="BX4" s="70"/>
      <c r="BY4" s="70"/>
      <c r="BZ4" s="70"/>
      <c r="CA4" s="70" t="s">
        <v>60</v>
      </c>
      <c r="CB4" s="70"/>
      <c r="CC4" s="70"/>
      <c r="CD4" s="70"/>
      <c r="CE4" s="70"/>
      <c r="CF4" s="70"/>
      <c r="CG4" s="70"/>
      <c r="CH4" s="70"/>
      <c r="CI4" s="70"/>
      <c r="CJ4" s="70"/>
      <c r="CK4" s="70"/>
      <c r="CL4" s="70" t="s">
        <v>61</v>
      </c>
      <c r="CM4" s="70"/>
      <c r="CN4" s="70"/>
      <c r="CO4" s="70"/>
      <c r="CP4" s="70"/>
      <c r="CQ4" s="70"/>
      <c r="CR4" s="70"/>
      <c r="CS4" s="70"/>
      <c r="CT4" s="70"/>
      <c r="CU4" s="70"/>
      <c r="CV4" s="70"/>
      <c r="CW4" s="70" t="s">
        <v>62</v>
      </c>
      <c r="CX4" s="70"/>
      <c r="CY4" s="70"/>
      <c r="CZ4" s="70"/>
      <c r="DA4" s="70"/>
      <c r="DB4" s="70"/>
      <c r="DC4" s="70"/>
      <c r="DD4" s="70"/>
      <c r="DE4" s="70"/>
      <c r="DF4" s="70"/>
      <c r="DG4" s="70"/>
      <c r="DH4" s="70" t="s">
        <v>63</v>
      </c>
      <c r="DI4" s="70"/>
      <c r="DJ4" s="70"/>
      <c r="DK4" s="70"/>
      <c r="DL4" s="70"/>
      <c r="DM4" s="70"/>
      <c r="DN4" s="70"/>
      <c r="DO4" s="70"/>
      <c r="DP4" s="70"/>
      <c r="DQ4" s="70"/>
      <c r="DR4" s="70"/>
      <c r="DS4" s="70" t="s">
        <v>64</v>
      </c>
      <c r="DT4" s="70"/>
      <c r="DU4" s="70"/>
      <c r="DV4" s="70"/>
      <c r="DW4" s="70"/>
      <c r="DX4" s="70"/>
      <c r="DY4" s="70"/>
      <c r="DZ4" s="70"/>
      <c r="EA4" s="70"/>
      <c r="EB4" s="70"/>
      <c r="EC4" s="70"/>
      <c r="ED4" s="70" t="s">
        <v>65</v>
      </c>
      <c r="EE4" s="70"/>
      <c r="EF4" s="70"/>
      <c r="EG4" s="70"/>
      <c r="EH4" s="70"/>
      <c r="EI4" s="70"/>
      <c r="EJ4" s="70"/>
      <c r="EK4" s="70"/>
      <c r="EL4" s="70"/>
      <c r="EM4" s="70"/>
      <c r="EN4" s="70"/>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2023</v>
      </c>
      <c r="C6" s="20">
        <f t="shared" ref="C6:W6" si="3">C7</f>
        <v>434281</v>
      </c>
      <c r="D6" s="20">
        <f t="shared" si="3"/>
        <v>47</v>
      </c>
      <c r="E6" s="20">
        <f t="shared" si="3"/>
        <v>1</v>
      </c>
      <c r="F6" s="20">
        <f t="shared" si="3"/>
        <v>0</v>
      </c>
      <c r="G6" s="20">
        <f t="shared" si="3"/>
        <v>0</v>
      </c>
      <c r="H6" s="20" t="str">
        <f t="shared" si="3"/>
        <v>熊本県　高森町</v>
      </c>
      <c r="I6" s="20" t="str">
        <f t="shared" si="3"/>
        <v>法非適用</v>
      </c>
      <c r="J6" s="20" t="str">
        <f t="shared" si="3"/>
        <v>水道事業</v>
      </c>
      <c r="K6" s="20" t="str">
        <f t="shared" si="3"/>
        <v>簡易水道事業</v>
      </c>
      <c r="L6" s="20" t="str">
        <f t="shared" si="3"/>
        <v>D2</v>
      </c>
      <c r="M6" s="20" t="str">
        <f t="shared" si="3"/>
        <v>非設置</v>
      </c>
      <c r="N6" s="21" t="str">
        <f t="shared" si="3"/>
        <v>-</v>
      </c>
      <c r="O6" s="21" t="str">
        <f t="shared" si="3"/>
        <v>該当数値なし</v>
      </c>
      <c r="P6" s="21">
        <f t="shared" si="3"/>
        <v>92.54</v>
      </c>
      <c r="Q6" s="21">
        <f t="shared" si="3"/>
        <v>2640</v>
      </c>
      <c r="R6" s="21">
        <f t="shared" si="3"/>
        <v>5934</v>
      </c>
      <c r="S6" s="21">
        <f t="shared" si="3"/>
        <v>175.06</v>
      </c>
      <c r="T6" s="21">
        <f t="shared" si="3"/>
        <v>33.9</v>
      </c>
      <c r="U6" s="21">
        <f t="shared" si="3"/>
        <v>5442</v>
      </c>
      <c r="V6" s="21">
        <f t="shared" si="3"/>
        <v>11.21</v>
      </c>
      <c r="W6" s="21">
        <f t="shared" si="3"/>
        <v>485.46</v>
      </c>
      <c r="X6" s="22">
        <f>IF(X7="",NA(),X7)</f>
        <v>85.4</v>
      </c>
      <c r="Y6" s="22">
        <f t="shared" ref="Y6:AG6" si="4">IF(Y7="",NA(),Y7)</f>
        <v>85.16</v>
      </c>
      <c r="Z6" s="22">
        <f t="shared" si="4"/>
        <v>94.02</v>
      </c>
      <c r="AA6" s="22">
        <f t="shared" si="4"/>
        <v>81.22</v>
      </c>
      <c r="AB6" s="22">
        <f t="shared" si="4"/>
        <v>89.77</v>
      </c>
      <c r="AC6" s="22">
        <f t="shared" si="4"/>
        <v>72.760000000000005</v>
      </c>
      <c r="AD6" s="22">
        <f t="shared" si="4"/>
        <v>82.57</v>
      </c>
      <c r="AE6" s="22">
        <f t="shared" si="4"/>
        <v>81.17</v>
      </c>
      <c r="AF6" s="22">
        <f t="shared" si="4"/>
        <v>76.28</v>
      </c>
      <c r="AG6" s="22">
        <f t="shared" si="4"/>
        <v>78.239999999999995</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607.94000000000005</v>
      </c>
      <c r="BF6" s="22">
        <f t="shared" ref="BF6:BN6" si="7">IF(BF7="",NA(),BF7)</f>
        <v>606.38</v>
      </c>
      <c r="BG6" s="22">
        <f t="shared" si="7"/>
        <v>589.53</v>
      </c>
      <c r="BH6" s="22">
        <f t="shared" si="7"/>
        <v>573.74</v>
      </c>
      <c r="BI6" s="22">
        <f t="shared" si="7"/>
        <v>545.74</v>
      </c>
      <c r="BJ6" s="22">
        <f t="shared" si="7"/>
        <v>1245.46</v>
      </c>
      <c r="BK6" s="22">
        <f t="shared" si="7"/>
        <v>834.1</v>
      </c>
      <c r="BL6" s="22">
        <f t="shared" si="7"/>
        <v>853.42</v>
      </c>
      <c r="BM6" s="22">
        <f t="shared" si="7"/>
        <v>906.61</v>
      </c>
      <c r="BN6" s="22">
        <f t="shared" si="7"/>
        <v>1008.49</v>
      </c>
      <c r="BO6" s="21" t="str">
        <f>IF(BO7="","",IF(BO7="-","【-】","【"&amp;SUBSTITUTE(TEXT(BO7,"#,##0.00"),"-","△")&amp;"】"))</f>
        <v>【1,045.20】</v>
      </c>
      <c r="BP6" s="22">
        <f>IF(BP7="",NA(),BP7)</f>
        <v>75</v>
      </c>
      <c r="BQ6" s="22">
        <f t="shared" ref="BQ6:BY6" si="8">IF(BQ7="",NA(),BQ7)</f>
        <v>75.5</v>
      </c>
      <c r="BR6" s="22">
        <f t="shared" si="8"/>
        <v>83.44</v>
      </c>
      <c r="BS6" s="22">
        <f t="shared" si="8"/>
        <v>72.41</v>
      </c>
      <c r="BT6" s="22">
        <f t="shared" si="8"/>
        <v>79.16</v>
      </c>
      <c r="BU6" s="22">
        <f t="shared" si="8"/>
        <v>51.08</v>
      </c>
      <c r="BV6" s="22">
        <f t="shared" si="8"/>
        <v>64.44</v>
      </c>
      <c r="BW6" s="22">
        <f t="shared" si="8"/>
        <v>60.53</v>
      </c>
      <c r="BX6" s="22">
        <f t="shared" si="8"/>
        <v>56.38</v>
      </c>
      <c r="BY6" s="22">
        <f t="shared" si="8"/>
        <v>53.79</v>
      </c>
      <c r="BZ6" s="21" t="str">
        <f>IF(BZ7="","",IF(BZ7="-","【-】","【"&amp;SUBSTITUTE(TEXT(BZ7,"#,##0.00"),"-","△")&amp;"】"))</f>
        <v>【49.51】</v>
      </c>
      <c r="CA6" s="22">
        <f>IF(CA7="",NA(),CA7)</f>
        <v>165.72</v>
      </c>
      <c r="CB6" s="22">
        <f t="shared" ref="CB6:CJ6" si="9">IF(CB7="",NA(),CB7)</f>
        <v>169.93</v>
      </c>
      <c r="CC6" s="22">
        <f t="shared" si="9"/>
        <v>157.56</v>
      </c>
      <c r="CD6" s="22">
        <f t="shared" si="9"/>
        <v>178.21</v>
      </c>
      <c r="CE6" s="22">
        <f t="shared" si="9"/>
        <v>161.91999999999999</v>
      </c>
      <c r="CF6" s="22">
        <f t="shared" si="9"/>
        <v>262.13</v>
      </c>
      <c r="CG6" s="22">
        <f t="shared" si="9"/>
        <v>197.14</v>
      </c>
      <c r="CH6" s="22">
        <f t="shared" si="9"/>
        <v>210.72</v>
      </c>
      <c r="CI6" s="22">
        <f t="shared" si="9"/>
        <v>227.71</v>
      </c>
      <c r="CJ6" s="22">
        <f t="shared" si="9"/>
        <v>216.64</v>
      </c>
      <c r="CK6" s="21" t="str">
        <f>IF(CK7="","",IF(CK7="-","【-】","【"&amp;SUBSTITUTE(TEXT(CK7,"#,##0.00"),"-","△")&amp;"】"))</f>
        <v>【317.14】</v>
      </c>
      <c r="CL6" s="22">
        <f>IF(CL7="",NA(),CL7)</f>
        <v>42.79</v>
      </c>
      <c r="CM6" s="22">
        <f t="shared" ref="CM6:CU6" si="10">IF(CM7="",NA(),CM7)</f>
        <v>42.58</v>
      </c>
      <c r="CN6" s="22">
        <f t="shared" si="10"/>
        <v>40.770000000000003</v>
      </c>
      <c r="CO6" s="22">
        <f t="shared" si="10"/>
        <v>40.200000000000003</v>
      </c>
      <c r="CP6" s="22">
        <f t="shared" si="10"/>
        <v>39.659999999999997</v>
      </c>
      <c r="CQ6" s="22">
        <f t="shared" si="10"/>
        <v>54.9</v>
      </c>
      <c r="CR6" s="22">
        <f t="shared" si="10"/>
        <v>55.7</v>
      </c>
      <c r="CS6" s="22">
        <f t="shared" si="10"/>
        <v>54.87</v>
      </c>
      <c r="CT6" s="22">
        <f t="shared" si="10"/>
        <v>54.82</v>
      </c>
      <c r="CU6" s="22">
        <f t="shared" si="10"/>
        <v>55</v>
      </c>
      <c r="CV6" s="21" t="str">
        <f>IF(CV7="","",IF(CV7="-","【-】","【"&amp;SUBSTITUTE(TEXT(CV7,"#,##0.00"),"-","△")&amp;"】"))</f>
        <v>【55.00】</v>
      </c>
      <c r="CW6" s="22">
        <f>IF(CW7="",NA(),CW7)</f>
        <v>88.26</v>
      </c>
      <c r="CX6" s="22">
        <f t="shared" ref="CX6:DF6" si="11">IF(CX7="",NA(),CX7)</f>
        <v>88.36</v>
      </c>
      <c r="CY6" s="22">
        <f t="shared" si="11"/>
        <v>88.26</v>
      </c>
      <c r="CZ6" s="22">
        <f t="shared" si="11"/>
        <v>88.26</v>
      </c>
      <c r="DA6" s="22">
        <f t="shared" si="11"/>
        <v>88.27</v>
      </c>
      <c r="DB6" s="22">
        <f t="shared" si="11"/>
        <v>74.27</v>
      </c>
      <c r="DC6" s="22">
        <f t="shared" si="11"/>
        <v>71.81</v>
      </c>
      <c r="DD6" s="22">
        <f t="shared" si="11"/>
        <v>71.819999999999993</v>
      </c>
      <c r="DE6" s="22">
        <f t="shared" si="11"/>
        <v>71.010000000000005</v>
      </c>
      <c r="DF6" s="22">
        <f t="shared" si="11"/>
        <v>69.680000000000007</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0.52</v>
      </c>
      <c r="EJ6" s="22">
        <f t="shared" si="14"/>
        <v>1.48</v>
      </c>
      <c r="EK6" s="22">
        <f t="shared" si="14"/>
        <v>0.45</v>
      </c>
      <c r="EL6" s="22">
        <f t="shared" si="14"/>
        <v>0.35</v>
      </c>
      <c r="EM6" s="22">
        <f t="shared" si="14"/>
        <v>0.18</v>
      </c>
      <c r="EN6" s="21" t="str">
        <f>IF(EN7="","",IF(EN7="-","【-】","【"&amp;SUBSTITUTE(TEXT(EN7,"#,##0.00"),"-","△")&amp;"】"))</f>
        <v>【0.40】</v>
      </c>
    </row>
    <row r="7" spans="1:144" s="23" customFormat="1" x14ac:dyDescent="0.15">
      <c r="A7" s="15"/>
      <c r="B7" s="24">
        <v>2023</v>
      </c>
      <c r="C7" s="24">
        <v>434281</v>
      </c>
      <c r="D7" s="24">
        <v>47</v>
      </c>
      <c r="E7" s="24">
        <v>1</v>
      </c>
      <c r="F7" s="24">
        <v>0</v>
      </c>
      <c r="G7" s="24">
        <v>0</v>
      </c>
      <c r="H7" s="24" t="s">
        <v>95</v>
      </c>
      <c r="I7" s="24" t="s">
        <v>96</v>
      </c>
      <c r="J7" s="24" t="s">
        <v>97</v>
      </c>
      <c r="K7" s="24" t="s">
        <v>98</v>
      </c>
      <c r="L7" s="24" t="s">
        <v>99</v>
      </c>
      <c r="M7" s="24" t="s">
        <v>100</v>
      </c>
      <c r="N7" s="25" t="s">
        <v>101</v>
      </c>
      <c r="O7" s="25" t="s">
        <v>102</v>
      </c>
      <c r="P7" s="25">
        <v>92.54</v>
      </c>
      <c r="Q7" s="25">
        <v>2640</v>
      </c>
      <c r="R7" s="25">
        <v>5934</v>
      </c>
      <c r="S7" s="25">
        <v>175.06</v>
      </c>
      <c r="T7" s="25">
        <v>33.9</v>
      </c>
      <c r="U7" s="25">
        <v>5442</v>
      </c>
      <c r="V7" s="25">
        <v>11.21</v>
      </c>
      <c r="W7" s="25">
        <v>485.46</v>
      </c>
      <c r="X7" s="25">
        <v>85.4</v>
      </c>
      <c r="Y7" s="25">
        <v>85.16</v>
      </c>
      <c r="Z7" s="25">
        <v>94.02</v>
      </c>
      <c r="AA7" s="25">
        <v>81.22</v>
      </c>
      <c r="AB7" s="25">
        <v>89.77</v>
      </c>
      <c r="AC7" s="25">
        <v>72.760000000000005</v>
      </c>
      <c r="AD7" s="25">
        <v>82.57</v>
      </c>
      <c r="AE7" s="25">
        <v>81.17</v>
      </c>
      <c r="AF7" s="25">
        <v>76.28</v>
      </c>
      <c r="AG7" s="25">
        <v>78.239999999999995</v>
      </c>
      <c r="AH7" s="25">
        <v>76.13</v>
      </c>
      <c r="AI7" s="25"/>
      <c r="AJ7" s="25"/>
      <c r="AK7" s="25"/>
      <c r="AL7" s="25"/>
      <c r="AM7" s="25"/>
      <c r="AN7" s="25"/>
      <c r="AO7" s="25"/>
      <c r="AP7" s="25"/>
      <c r="AQ7" s="25"/>
      <c r="AR7" s="25"/>
      <c r="AS7" s="25"/>
      <c r="AT7" s="25"/>
      <c r="AU7" s="25"/>
      <c r="AV7" s="25"/>
      <c r="AW7" s="25"/>
      <c r="AX7" s="25"/>
      <c r="AY7" s="25"/>
      <c r="AZ7" s="25"/>
      <c r="BA7" s="25"/>
      <c r="BB7" s="25"/>
      <c r="BC7" s="25"/>
      <c r="BD7" s="25"/>
      <c r="BE7" s="25">
        <v>607.94000000000005</v>
      </c>
      <c r="BF7" s="25">
        <v>606.38</v>
      </c>
      <c r="BG7" s="25">
        <v>589.53</v>
      </c>
      <c r="BH7" s="25">
        <v>573.74</v>
      </c>
      <c r="BI7" s="25">
        <v>545.74</v>
      </c>
      <c r="BJ7" s="25">
        <v>1245.46</v>
      </c>
      <c r="BK7" s="25">
        <v>834.1</v>
      </c>
      <c r="BL7" s="25">
        <v>853.42</v>
      </c>
      <c r="BM7" s="25">
        <v>906.61</v>
      </c>
      <c r="BN7" s="25">
        <v>1008.49</v>
      </c>
      <c r="BO7" s="25">
        <v>1045.2</v>
      </c>
      <c r="BP7" s="25">
        <v>75</v>
      </c>
      <c r="BQ7" s="25">
        <v>75.5</v>
      </c>
      <c r="BR7" s="25">
        <v>83.44</v>
      </c>
      <c r="BS7" s="25">
        <v>72.41</v>
      </c>
      <c r="BT7" s="25">
        <v>79.16</v>
      </c>
      <c r="BU7" s="25">
        <v>51.08</v>
      </c>
      <c r="BV7" s="25">
        <v>64.44</v>
      </c>
      <c r="BW7" s="25">
        <v>60.53</v>
      </c>
      <c r="BX7" s="25">
        <v>56.38</v>
      </c>
      <c r="BY7" s="25">
        <v>53.79</v>
      </c>
      <c r="BZ7" s="25">
        <v>49.51</v>
      </c>
      <c r="CA7" s="25">
        <v>165.72</v>
      </c>
      <c r="CB7" s="25">
        <v>169.93</v>
      </c>
      <c r="CC7" s="25">
        <v>157.56</v>
      </c>
      <c r="CD7" s="25">
        <v>178.21</v>
      </c>
      <c r="CE7" s="25">
        <v>161.91999999999999</v>
      </c>
      <c r="CF7" s="25">
        <v>262.13</v>
      </c>
      <c r="CG7" s="25">
        <v>197.14</v>
      </c>
      <c r="CH7" s="25">
        <v>210.72</v>
      </c>
      <c r="CI7" s="25">
        <v>227.71</v>
      </c>
      <c r="CJ7" s="25">
        <v>216.64</v>
      </c>
      <c r="CK7" s="25">
        <v>317.14</v>
      </c>
      <c r="CL7" s="25">
        <v>42.79</v>
      </c>
      <c r="CM7" s="25">
        <v>42.58</v>
      </c>
      <c r="CN7" s="25">
        <v>40.770000000000003</v>
      </c>
      <c r="CO7" s="25">
        <v>40.200000000000003</v>
      </c>
      <c r="CP7" s="25">
        <v>39.659999999999997</v>
      </c>
      <c r="CQ7" s="25">
        <v>54.9</v>
      </c>
      <c r="CR7" s="25">
        <v>55.7</v>
      </c>
      <c r="CS7" s="25">
        <v>54.87</v>
      </c>
      <c r="CT7" s="25">
        <v>54.82</v>
      </c>
      <c r="CU7" s="25">
        <v>55</v>
      </c>
      <c r="CV7" s="25">
        <v>55</v>
      </c>
      <c r="CW7" s="25">
        <v>88.26</v>
      </c>
      <c r="CX7" s="25">
        <v>88.36</v>
      </c>
      <c r="CY7" s="25">
        <v>88.26</v>
      </c>
      <c r="CZ7" s="25">
        <v>88.26</v>
      </c>
      <c r="DA7" s="25">
        <v>88.27</v>
      </c>
      <c r="DB7" s="25">
        <v>74.27</v>
      </c>
      <c r="DC7" s="25">
        <v>71.81</v>
      </c>
      <c r="DD7" s="25">
        <v>71.819999999999993</v>
      </c>
      <c r="DE7" s="25">
        <v>71.010000000000005</v>
      </c>
      <c r="DF7" s="25">
        <v>69.680000000000007</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0.52</v>
      </c>
      <c r="EJ7" s="25">
        <v>1.48</v>
      </c>
      <c r="EK7" s="25">
        <v>0.45</v>
      </c>
      <c r="EL7" s="25">
        <v>0.35</v>
      </c>
      <c r="EM7" s="25">
        <v>0.18</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108</v>
      </c>
    </row>
    <row r="12" spans="1:144" x14ac:dyDescent="0.15">
      <c r="B12">
        <v>1</v>
      </c>
      <c r="C12">
        <v>1</v>
      </c>
      <c r="D12">
        <v>1</v>
      </c>
      <c r="E12">
        <v>1</v>
      </c>
      <c r="F12">
        <v>1</v>
      </c>
      <c r="G12" t="s">
        <v>109</v>
      </c>
    </row>
    <row r="13" spans="1:144" x14ac:dyDescent="0.15">
      <c r="B13" t="s">
        <v>110</v>
      </c>
      <c r="C13" t="s">
        <v>111</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2025-02-07T08:39:47Z</cp:lastPrinted>
  <dcterms:created xsi:type="dcterms:W3CDTF">2025-01-24T06:41:07Z</dcterms:created>
  <dcterms:modified xsi:type="dcterms:W3CDTF">2025-02-07T08:40:09Z</dcterms:modified>
  <cp:category/>
</cp:coreProperties>
</file>