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192.168.100.230\07_建設課\上下水道係\●_水道関係調査もの（R3～）\Ｒ０６\回答済み\【県市町村課：2月5日（水）〆】公営企業に係る経営比較分析表（令和５年度決算）の分析等について（依頼）\"/>
    </mc:Choice>
  </mc:AlternateContent>
  <xr:revisionPtr revIDLastSave="0" documentId="13_ncr:1_{2F0D9A59-A4E1-4436-9E02-5C5BF62AE86A}" xr6:coauthVersionLast="47" xr6:coauthVersionMax="47" xr10:uidLastSave="{00000000-0000-0000-0000-000000000000}"/>
  <workbookProtection workbookAlgorithmName="SHA-512" workbookHashValue="i14j05ktATpKBCcAD1XR7md9BjG5owa6DpxBp9EaxsuTcHpkDT67akUzNukwrG9LbChmNVVN3MG9+E4iRVG33g==" workbookSaltValue="f3Iz4qF4/GdaZUVZOh9dAQ==" workbookSpinCount="100000" lockStructure="1"/>
  <bookViews>
    <workbookView xWindow="-12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BB10" i="4"/>
  <c r="AT10" i="4"/>
  <c r="AL10" i="4"/>
  <c r="W10"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<sst xmlns="http://schemas.openxmlformats.org/spreadsheetml/2006/main" count="233" uniqueCount="116">
  <si>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</si>
  <si>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</si>
  <si>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</si>
  <si>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</si>
  <si>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</si>
  <si>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</si>
  <si>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</si>
  <si>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</si>
  <si>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</si>
  <si>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</si>
  <si>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</si>
  <si>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</si>
  <si>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</si>
  <si>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</si>
  <si>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</si>
  <si>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</si>
  <si>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</si>
  <si>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</si>
  <si>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</si>
  <si>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</si>
  <si>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</si>
  <si>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</si>
  <si>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</si>
  <si>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</si>
  <si>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</si>
  <si>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</si>
  <si>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</si>
  <si>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</si>
  <si>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</si>
  <si>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</si>
  <si>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</si>
  <si>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</si>
  <si>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</si>
  <si>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</si>
  <si>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</si>
  <si>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</si>
  <si>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</si>
  <si>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</si>
  <si>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</si>
  <si>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</si>
  <si>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</si>
  <si>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</si>
  <si>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</si>
  <si>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</si>
  <si>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</si>
  <si>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</si>
  <si>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</si>
  <si>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</si>
  <si>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</si>
  <si>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</si>
  <si>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</si>
  <si>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</si>
  <si>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</si>
  <si>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</si>
  <si>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</si>
  <si>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</si>
  <si>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</si>
  <si>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</si>
  <si>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</si>
  <si>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</si>
  <si>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</si>
  <si>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</si>
  <si>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</si>
  <si>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</si>
  <si>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</si>
  <si>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</si>
  <si>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</si>
  <si>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</si>
  <si>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</si>
  <si>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</si>
  <si>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</si>
  <si>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</si>
  <si>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</si>
  <si>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</si>
  <si>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</si>
  <si>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</si>
  <si>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</si>
  <si>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</si>
  <si>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</si>
  <si>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</si>
  <si>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</si>
  <si>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</si>
  <si>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</si>
  <si>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</si>
  <si>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</si>
  <si>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</si>
  <si>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</si>
  <si>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</si>
  <si>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</si>
  <si>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</si>
  <si>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</si>
  <si>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</si>
  <si>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</si>
  <si>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</si>
  <si>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</si>
  <si>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</si>
  <si>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</si>
  <si>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</si>
  <si>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</si>
  <si>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</si>
  <si>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</si>
  <si>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</si>
  <si>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</si>
  <si>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</si>
  <si>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</si>
  <si>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</si>
  <si>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</si>
  <si>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</si>
  <si>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</si>
  <si>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</si>
  <si>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</si>
  <si>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</si>
  <si>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</si>
  <si>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①有形固定資産減価償却率は、該当数値なし。
②管路経年化率は、該当数値なし。
③管路更新率は、R2年において導水管の更新を一部で実施している。しかし、本簡易水道は事業規模が小さく財政的にも厳しい状況にあるため大部分は修繕で賄っている状況である。</t>
    <rPh sb="1" eb="3">
      <t>ユウケイ</t>
    </rPh>
    <rPh sb="3" eb="5">
      <t>コテイ</t>
    </rPh>
    <rPh sb="5" eb="7">
      <t>シサン</t>
    </rPh>
    <rPh sb="7" eb="12">
      <t>ゲンカショウキャクリツ</t>
    </rPh>
    <rPh sb="14" eb="18">
      <t>ガイトウスウチ</t>
    </rPh>
    <rPh sb="23" eb="25">
      <t>カンロ</t>
    </rPh>
    <rPh sb="25" eb="27">
      <t>ケイネン</t>
    </rPh>
    <rPh sb="27" eb="29">
      <t>カリツ</t>
    </rPh>
    <rPh sb="31" eb="35">
      <t>ガイトウスウチ</t>
    </rPh>
    <rPh sb="40" eb="42">
      <t>カンロ</t>
    </rPh>
    <rPh sb="42" eb="44">
      <t>コウシン</t>
    </rPh>
    <rPh sb="44" eb="45">
      <t>リツ</t>
    </rPh>
    <rPh sb="49" eb="50">
      <t>ネン</t>
    </rPh>
    <rPh sb="54" eb="57">
      <t>ドウスイカン</t>
    </rPh>
    <rPh sb="58" eb="60">
      <t>コウシン</t>
    </rPh>
    <rPh sb="61" eb="63">
      <t>イチブ</t>
    </rPh>
    <rPh sb="64" eb="66">
      <t>ジッシ</t>
    </rPh>
    <rPh sb="75" eb="76">
      <t>ホン</t>
    </rPh>
    <rPh sb="76" eb="80">
      <t>カンイスイドウ</t>
    </rPh>
    <rPh sb="81" eb="85">
      <t>ジギョウキボ</t>
    </rPh>
    <rPh sb="86" eb="87">
      <t>チイ</t>
    </rPh>
    <rPh sb="89" eb="92">
      <t>ザイセイテキ</t>
    </rPh>
    <rPh sb="94" eb="95">
      <t>キビ</t>
    </rPh>
    <rPh sb="97" eb="99">
      <t>ジョウキョウ</t>
    </rPh>
    <rPh sb="104" eb="107">
      <t>ダイブブン</t>
    </rPh>
    <rPh sb="108" eb="110">
      <t>シュウゼン</t>
    </rPh>
    <rPh sb="111" eb="112">
      <t>マカナ</t>
    </rPh>
    <rPh sb="116" eb="118">
      <t>ジョウキョウ</t>
    </rPh>
    <phoneticPr fontId="4"/>
  </si>
  <si>
    <t>収益的収支比率や料金回収率については、全国及び類似団体の平均値を下回る値を示しているが、公営企業会計への移行に伴い、R6.3.31での打切り決算となったためと考えられる。また、設立当初からこれまで大規模な改良工事を実施しておらず、配水管等施設の老朽化が著しいのが現状である。旅館施設が多い地域であり稼働率も高いことから、施設の改修並びに管路更新は避けられない課題となっており、今後も課題解消に向けた取組については継続して検討していく必要があると認識している。
令和6年度より公営企業に移行しており、より経営の状態が見えてくるため、今後の状況を見極めて引き続き健全経営に努めたい。</t>
    <rPh sb="0" eb="3">
      <t>シュウエキテキ</t>
    </rPh>
    <rPh sb="3" eb="7">
      <t>シュウシヒリツ</t>
    </rPh>
    <rPh sb="8" eb="10">
      <t>リョウキン</t>
    </rPh>
    <rPh sb="10" eb="13">
      <t>カイシュウリツ</t>
    </rPh>
    <rPh sb="19" eb="21">
      <t>ゼンコク</t>
    </rPh>
    <rPh sb="21" eb="22">
      <t>オヨ</t>
    </rPh>
    <rPh sb="23" eb="27">
      <t>ルイジダンタイ</t>
    </rPh>
    <rPh sb="28" eb="30">
      <t>ヘイキン</t>
    </rPh>
    <rPh sb="30" eb="31">
      <t>チ</t>
    </rPh>
    <rPh sb="35" eb="36">
      <t>アタイ</t>
    </rPh>
    <rPh sb="37" eb="38">
      <t>シメ</t>
    </rPh>
    <rPh sb="44" eb="48">
      <t>コウエイキギョウ</t>
    </rPh>
    <rPh sb="48" eb="50">
      <t>カイケイ</t>
    </rPh>
    <rPh sb="52" eb="54">
      <t>イコウ</t>
    </rPh>
    <rPh sb="55" eb="56">
      <t>トモナ</t>
    </rPh>
    <rPh sb="67" eb="69">
      <t>ウチキ</t>
    </rPh>
    <rPh sb="70" eb="72">
      <t>ケッサン</t>
    </rPh>
    <rPh sb="79" eb="80">
      <t>カンガ</t>
    </rPh>
    <rPh sb="88" eb="92">
      <t>セツリツトウショ</t>
    </rPh>
    <rPh sb="98" eb="101">
      <t>ダイキボ</t>
    </rPh>
    <rPh sb="102" eb="106">
      <t>カイリョウコウジ</t>
    </rPh>
    <rPh sb="107" eb="109">
      <t>ジッシ</t>
    </rPh>
    <rPh sb="115" eb="118">
      <t>ハイスイカン</t>
    </rPh>
    <rPh sb="118" eb="119">
      <t>トウ</t>
    </rPh>
    <rPh sb="119" eb="121">
      <t>シセツ</t>
    </rPh>
    <rPh sb="122" eb="125">
      <t>ロウキュウカ</t>
    </rPh>
    <rPh sb="126" eb="127">
      <t>イチジル</t>
    </rPh>
    <rPh sb="131" eb="133">
      <t>ゲンジョウ</t>
    </rPh>
    <rPh sb="137" eb="141">
      <t>リョカンシセツ</t>
    </rPh>
    <rPh sb="142" eb="143">
      <t>オオ</t>
    </rPh>
    <rPh sb="144" eb="146">
      <t>チイキ</t>
    </rPh>
    <rPh sb="149" eb="152">
      <t>カドウリツ</t>
    </rPh>
    <rPh sb="153" eb="154">
      <t>タカ</t>
    </rPh>
    <rPh sb="160" eb="162">
      <t>シセツ</t>
    </rPh>
    <rPh sb="163" eb="165">
      <t>カイシュウ</t>
    </rPh>
    <rPh sb="165" eb="166">
      <t>ナラ</t>
    </rPh>
    <rPh sb="168" eb="172">
      <t>カンロコウシン</t>
    </rPh>
    <rPh sb="173" eb="174">
      <t>サ</t>
    </rPh>
    <rPh sb="179" eb="181">
      <t>カダイ</t>
    </rPh>
    <rPh sb="191" eb="193">
      <t>カダイ</t>
    </rPh>
    <rPh sb="193" eb="195">
      <t>カイショウ</t>
    </rPh>
    <rPh sb="196" eb="197">
      <t>ム</t>
    </rPh>
    <rPh sb="199" eb="201">
      <t>トリクミ</t>
    </rPh>
    <rPh sb="206" eb="208">
      <t>ケイゾク</t>
    </rPh>
    <rPh sb="210" eb="212">
      <t>ケントウ</t>
    </rPh>
    <rPh sb="216" eb="218">
      <t>ヒツヨウ</t>
    </rPh>
    <rPh sb="222" eb="224">
      <t>ニンシキ</t>
    </rPh>
    <rPh sb="230" eb="232">
      <t>レイワ</t>
    </rPh>
    <rPh sb="233" eb="235">
      <t>ネンド</t>
    </rPh>
    <rPh sb="237" eb="241">
      <t>コウエイキギョウ</t>
    </rPh>
    <rPh sb="242" eb="244">
      <t>イコウ</t>
    </rPh>
    <rPh sb="251" eb="253">
      <t>ケイエイ</t>
    </rPh>
    <rPh sb="254" eb="256">
      <t>ジョウタイ</t>
    </rPh>
    <rPh sb="257" eb="258">
      <t>ミ</t>
    </rPh>
    <rPh sb="265" eb="267">
      <t>コンゴ</t>
    </rPh>
    <rPh sb="268" eb="270">
      <t>ジョウキョウ</t>
    </rPh>
    <rPh sb="271" eb="273">
      <t>ミキワ</t>
    </rPh>
    <rPh sb="275" eb="276">
      <t>ヒ</t>
    </rPh>
    <rPh sb="277" eb="278">
      <t>ツヅ</t>
    </rPh>
    <rPh sb="279" eb="283">
      <t>ケンゼンケイエイ</t>
    </rPh>
    <rPh sb="284" eb="285">
      <t>ツト</t>
    </rPh>
    <phoneticPr fontId="4"/>
  </si>
  <si>
    <t>①収益的収支は、これまでほぼ100％で推移していたがR6公営企業会計への移行に伴う委託費増により全国及び類似団体の平均値を大きく下回った。
②累積欠損金比率は、該当数値なし
③流動比率は、該当数値なし
④企業債残高対給水収益比率は、起債も長年実施していなかった（起債償還H26了）ことでゼロで推移していたが、R6公営企業会計への移行に伴い起債を行ったため前年と比べ増加しているものの、全国及び類似団体の平均値より大きく下回る状況となった。
⑤料金回収率は、これまでほぼ100％であったが、R6年度から公営企業会計へ移行に伴いR6.3.31で打切り決算となったため、全国及び類似団体の平均値を下回る状況となった。
⑥給水原価は、全国及び類似団体の平均値を下回っているものの、これまでと比べ高くなったことは、R6公営企業会計への移行に伴う経費を多く要したことが大きな要因と考えられる。
⑦施設利用率は全国及び類似団体の平均値を上回っている状況である。これは、旅館街であるという地域特性があり、住民の生活水だけでなく旅館経営にも活用しているためである。
⑧有収率は、全国及び類似団体の平均値を下回っている状況である。これは、設立当初よりこれまで大規模な改修工事を行っておらず、配水管等施設の老朽化が著しいためである。</t>
    <rPh sb="1" eb="3">
      <t>シュウエキ</t>
    </rPh>
    <rPh sb="3" eb="4">
      <t>テキ</t>
    </rPh>
    <rPh sb="4" eb="6">
      <t>シュウシ</t>
    </rPh>
    <rPh sb="19" eb="21">
      <t>スイイ</t>
    </rPh>
    <rPh sb="28" eb="30">
      <t>コウエイ</t>
    </rPh>
    <rPh sb="30" eb="34">
      <t>キギョウカイケイ</t>
    </rPh>
    <rPh sb="36" eb="38">
      <t>イコウ</t>
    </rPh>
    <rPh sb="39" eb="40">
      <t>トモナ</t>
    </rPh>
    <rPh sb="41" eb="44">
      <t>イタクヒ</t>
    </rPh>
    <rPh sb="44" eb="45">
      <t>ゾウ</t>
    </rPh>
    <rPh sb="48" eb="50">
      <t>ゼンコク</t>
    </rPh>
    <rPh sb="50" eb="51">
      <t>オヨ</t>
    </rPh>
    <rPh sb="52" eb="54">
      <t>ルイジ</t>
    </rPh>
    <rPh sb="54" eb="56">
      <t>ダンタイ</t>
    </rPh>
    <rPh sb="57" eb="60">
      <t>ヘイキンチ</t>
    </rPh>
    <rPh sb="61" eb="62">
      <t>オオ</t>
    </rPh>
    <rPh sb="64" eb="66">
      <t>シタマワ</t>
    </rPh>
    <rPh sb="71" eb="73">
      <t>ルイセキ</t>
    </rPh>
    <rPh sb="73" eb="75">
      <t>ケッソン</t>
    </rPh>
    <rPh sb="75" eb="76">
      <t>キン</t>
    </rPh>
    <rPh sb="76" eb="78">
      <t>ヒリツ</t>
    </rPh>
    <rPh sb="80" eb="84">
      <t>ガイトウスウチ</t>
    </rPh>
    <rPh sb="88" eb="90">
      <t>リュウドウ</t>
    </rPh>
    <rPh sb="90" eb="92">
      <t>ヒリツ</t>
    </rPh>
    <rPh sb="131" eb="133">
      <t>キサイ</t>
    </rPh>
    <rPh sb="133" eb="135">
      <t>ショウカン</t>
    </rPh>
    <rPh sb="146" eb="148">
      <t>スイイ</t>
    </rPh>
    <rPh sb="156" eb="160">
      <t>コウエイキギョウ</t>
    </rPh>
    <rPh sb="160" eb="162">
      <t>カイケイ</t>
    </rPh>
    <rPh sb="164" eb="166">
      <t>イコウ</t>
    </rPh>
    <rPh sb="167" eb="168">
      <t>トモナ</t>
    </rPh>
    <rPh sb="169" eb="171">
      <t>キサイ</t>
    </rPh>
    <rPh sb="172" eb="173">
      <t>オコナ</t>
    </rPh>
    <rPh sb="177" eb="179">
      <t>ゼンネン</t>
    </rPh>
    <rPh sb="180" eb="181">
      <t>クラ</t>
    </rPh>
    <rPh sb="182" eb="184">
      <t>ゾウカ</t>
    </rPh>
    <rPh sb="192" eb="194">
      <t>ゼンコク</t>
    </rPh>
    <rPh sb="194" eb="195">
      <t>オヨ</t>
    </rPh>
    <rPh sb="196" eb="200">
      <t>ルイジダンタイ</t>
    </rPh>
    <rPh sb="201" eb="204">
      <t>ヘイキンチ</t>
    </rPh>
    <rPh sb="206" eb="207">
      <t>オオ</t>
    </rPh>
    <rPh sb="209" eb="211">
      <t>シタマワ</t>
    </rPh>
    <rPh sb="212" eb="214">
      <t>ジョウキョウ</t>
    </rPh>
    <rPh sb="245" eb="247">
      <t>ネンド</t>
    </rPh>
    <rPh sb="249" eb="255">
      <t>コウエイキギョウカイケイ</t>
    </rPh>
    <rPh sb="256" eb="258">
      <t>イコウ</t>
    </rPh>
    <rPh sb="259" eb="260">
      <t>トモナ</t>
    </rPh>
    <rPh sb="269" eb="271">
      <t>ウチキ</t>
    </rPh>
    <rPh sb="272" eb="274">
      <t>ケッサン</t>
    </rPh>
    <rPh sb="294" eb="295">
      <t>シタ</t>
    </rPh>
    <rPh sb="312" eb="314">
      <t>ゼンコク</t>
    </rPh>
    <rPh sb="314" eb="315">
      <t>オヨ</t>
    </rPh>
    <rPh sb="316" eb="318">
      <t>ルイジ</t>
    </rPh>
    <rPh sb="318" eb="320">
      <t>ダンタイ</t>
    </rPh>
    <rPh sb="321" eb="324">
      <t>ヘイキンチ</t>
    </rPh>
    <rPh sb="325" eb="326">
      <t>シタ</t>
    </rPh>
    <rPh sb="340" eb="341">
      <t>ヒ</t>
    </rPh>
    <rPh sb="341" eb="342">
      <t>クラ</t>
    </rPh>
    <rPh sb="343" eb="344">
      <t>タカ</t>
    </rPh>
    <rPh sb="357" eb="361">
      <t>コウエイキギョウ</t>
    </rPh>
    <rPh sb="361" eb="363">
      <t>カイケイ</t>
    </rPh>
    <rPh sb="365" eb="367">
      <t>イコウ</t>
    </rPh>
    <rPh sb="370" eb="372">
      <t>ケイヒ</t>
    </rPh>
    <rPh sb="373" eb="374">
      <t>オオ</t>
    </rPh>
    <rPh sb="375" eb="376">
      <t>ヨウ</t>
    </rPh>
    <rPh sb="381" eb="382">
      <t>オオ</t>
    </rPh>
    <rPh sb="384" eb="386">
      <t>ヨウイン</t>
    </rPh>
    <rPh sb="387" eb="38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</si>
</sst>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1.1299999999999999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2A8-4984-8D25-A67698F7EA3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B2A8-4984-8D25-A67698F7EA3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59.48</c:v>
                </c:pt>
                <c:pt idx="1">
                  <c:v>70.7</c:v>
                </c:pt>
                <c:pt idx="2">
                  <c:v>71.08</c:v>
                </c:pt>
                <c:pt idx="3">
                  <c:v>78.849999999999994</c:v>
                </c:pt>
                <c:pt idx="4">
                  <c:v>78.63</c:v>
                </c:pt>
              </c:numCache>
            </c:numRef>
          </c:val>
          <c:extLst>
            <c:ext xmlns:c16="http://schemas.microsoft.com/office/drawing/2014/chart" uri="{C3380CC4-5D6E-409C-BE32-E72D297353CC}">
              <c16:uniqueId val="{00000000-D92A-43C6-82F3-36F12963172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D92A-43C6-82F3-36F12963172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55.94</c:v>
                </c:pt>
                <c:pt idx="1">
                  <c:v>50.77</c:v>
                </c:pt>
                <c:pt idx="2">
                  <c:v>51.92</c:v>
                </c:pt>
                <c:pt idx="3">
                  <c:v>54.12</c:v>
                </c:pt>
                <c:pt idx="4">
                  <c:v>51.98</c:v>
                </c:pt>
              </c:numCache>
            </c:numRef>
          </c:val>
          <c:extLst>
            <c:ext xmlns:c16="http://schemas.microsoft.com/office/drawing/2014/chart" uri="{C3380CC4-5D6E-409C-BE32-E72D297353CC}">
              <c16:uniqueId val="{00000000-6277-4284-8EFA-AB7ACC2DF70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6277-4284-8EFA-AB7ACC2DF70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c:v>
                </c:pt>
                <c:pt idx="1">
                  <c:v>100</c:v>
                </c:pt>
                <c:pt idx="2">
                  <c:v>105.18</c:v>
                </c:pt>
                <c:pt idx="3">
                  <c:v>96.96</c:v>
                </c:pt>
                <c:pt idx="4">
                  <c:v>33.229999999999997</c:v>
                </c:pt>
              </c:numCache>
            </c:numRef>
          </c:val>
          <c:extLst>
            <c:ext xmlns:c16="http://schemas.microsoft.com/office/drawing/2014/chart" uri="{C3380CC4-5D6E-409C-BE32-E72D297353CC}">
              <c16:uniqueId val="{00000000-8C2A-42C4-95F1-431BDF3AD03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8C2A-42C4-95F1-431BDF3AD03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43-4F3F-A1D7-0F4FFB25937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43-4F3F-A1D7-0F4FFB25937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E5-466F-8380-F2120C92ADE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E5-466F-8380-F2120C92ADE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C0-40F0-AD1D-83953BD7EDE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C0-40F0-AD1D-83953BD7EDE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0D-4705-877E-47A143BBBB6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0D-4705-877E-47A143BBBB6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formatCode="#,##0.00;&quot;△&quot;#,##0.00;&quot;-&quot;">
                  <c:v>196.4</c:v>
                </c:pt>
              </c:numCache>
            </c:numRef>
          </c:val>
          <c:extLst>
            <c:ext xmlns:c16="http://schemas.microsoft.com/office/drawing/2014/chart" uri="{C3380CC4-5D6E-409C-BE32-E72D297353CC}">
              <c16:uniqueId val="{00000000-8D93-4C7F-B584-CAD60676757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8D93-4C7F-B584-CAD60676757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c:v>
                </c:pt>
                <c:pt idx="1">
                  <c:v>100</c:v>
                </c:pt>
                <c:pt idx="2">
                  <c:v>105.17</c:v>
                </c:pt>
                <c:pt idx="3">
                  <c:v>96.95</c:v>
                </c:pt>
                <c:pt idx="4">
                  <c:v>33.24</c:v>
                </c:pt>
              </c:numCache>
            </c:numRef>
          </c:val>
          <c:extLst>
            <c:ext xmlns:c16="http://schemas.microsoft.com/office/drawing/2014/chart" uri="{C3380CC4-5D6E-409C-BE32-E72D297353CC}">
              <c16:uniqueId val="{00000000-0F92-4F9E-A1AA-789BE3BA662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0F92-4F9E-A1AA-789BE3BA662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70.290000000000006</c:v>
                </c:pt>
                <c:pt idx="1">
                  <c:v>71.16</c:v>
                </c:pt>
                <c:pt idx="2">
                  <c:v>67.67</c:v>
                </c:pt>
                <c:pt idx="3">
                  <c:v>66.33</c:v>
                </c:pt>
                <c:pt idx="4">
                  <c:v>210.92</c:v>
                </c:pt>
              </c:numCache>
            </c:numRef>
          </c:val>
          <c:extLst>
            <c:ext xmlns:c16="http://schemas.microsoft.com/office/drawing/2014/chart" uri="{C3380CC4-5D6E-409C-BE32-E72D297353CC}">
              <c16:uniqueId val="{00000000-77FA-4B54-AFD0-43603696CFE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77FA-4B54-AFD0-43603696CFE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小国町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6465</v>
      </c>
      <c r="AM8" s="36"/>
      <c r="AN8" s="36"/>
      <c r="AO8" s="36"/>
      <c r="AP8" s="36"/>
      <c r="AQ8" s="36"/>
      <c r="AR8" s="36"/>
      <c r="AS8" s="36"/>
      <c r="AT8" s="37">
        <f>データ!$S$6</f>
        <v>77.22</v>
      </c>
      <c r="AU8" s="37"/>
      <c r="AV8" s="37"/>
      <c r="AW8" s="37"/>
      <c r="AX8" s="37"/>
      <c r="AY8" s="37"/>
      <c r="AZ8" s="37"/>
      <c r="BA8" s="37"/>
      <c r="BB8" s="37">
        <f>データ!$T$6</f>
        <v>83.72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3.95</v>
      </c>
      <c r="Q10" s="37"/>
      <c r="R10" s="37"/>
      <c r="S10" s="37"/>
      <c r="T10" s="37"/>
      <c r="U10" s="37"/>
      <c r="V10" s="37"/>
      <c r="W10" s="36">
        <f>データ!$Q$6</f>
        <v>1210</v>
      </c>
      <c r="X10" s="36"/>
      <c r="Y10" s="36"/>
      <c r="Z10" s="36"/>
      <c r="AA10" s="36"/>
      <c r="AB10" s="36"/>
      <c r="AC10" s="36"/>
      <c r="AD10" s="2"/>
      <c r="AE10" s="2"/>
      <c r="AF10" s="2"/>
      <c r="AG10" s="2"/>
      <c r="AH10" s="2"/>
      <c r="AI10" s="2"/>
      <c r="AJ10" s="2"/>
      <c r="AK10" s="2"/>
      <c r="AL10" s="36">
        <f>データ!$U$6</f>
        <v>252</v>
      </c>
      <c r="AM10" s="36"/>
      <c r="AN10" s="36"/>
      <c r="AO10" s="36"/>
      <c r="AP10" s="36"/>
      <c r="AQ10" s="36"/>
      <c r="AR10" s="36"/>
      <c r="AS10" s="36"/>
      <c r="AT10" s="37">
        <f>データ!$V$6</f>
        <v>0.22</v>
      </c>
      <c r="AU10" s="37"/>
      <c r="AV10" s="37"/>
      <c r="AW10" s="37"/>
      <c r="AX10" s="37"/>
      <c r="AY10" s="37"/>
      <c r="AZ10" s="37"/>
      <c r="BA10" s="37"/>
      <c r="BB10" s="37">
        <f>データ!$W$6</f>
        <v>1145.45</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115</v>
      </c>
      <c r="BM16" s="79"/>
      <c r="BN16" s="79"/>
      <c r="BO16" s="79"/>
      <c r="BP16" s="79"/>
      <c r="BQ16" s="79"/>
      <c r="BR16" s="79"/>
      <c r="BS16" s="79"/>
      <c r="BT16" s="79"/>
      <c r="BU16" s="79"/>
      <c r="BV16" s="79"/>
      <c r="BW16" s="79"/>
      <c r="BX16" s="79"/>
      <c r="BY16" s="79"/>
      <c r="BZ16" s="8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8"/>
      <c r="BM17" s="79"/>
      <c r="BN17" s="79"/>
      <c r="BO17" s="79"/>
      <c r="BP17" s="79"/>
      <c r="BQ17" s="79"/>
      <c r="BR17" s="79"/>
      <c r="BS17" s="79"/>
      <c r="BT17" s="79"/>
      <c r="BU17" s="79"/>
      <c r="BV17" s="79"/>
      <c r="BW17" s="79"/>
      <c r="BX17" s="79"/>
      <c r="BY17" s="79"/>
      <c r="BZ17" s="8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8"/>
      <c r="BM18" s="79"/>
      <c r="BN18" s="79"/>
      <c r="BO18" s="79"/>
      <c r="BP18" s="79"/>
      <c r="BQ18" s="79"/>
      <c r="BR18" s="79"/>
      <c r="BS18" s="79"/>
      <c r="BT18" s="79"/>
      <c r="BU18" s="79"/>
      <c r="BV18" s="79"/>
      <c r="BW18" s="79"/>
      <c r="BX18" s="79"/>
      <c r="BY18" s="79"/>
      <c r="BZ18" s="8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8"/>
      <c r="BM19" s="79"/>
      <c r="BN19" s="79"/>
      <c r="BO19" s="79"/>
      <c r="BP19" s="79"/>
      <c r="BQ19" s="79"/>
      <c r="BR19" s="79"/>
      <c r="BS19" s="79"/>
      <c r="BT19" s="79"/>
      <c r="BU19" s="79"/>
      <c r="BV19" s="79"/>
      <c r="BW19" s="79"/>
      <c r="BX19" s="79"/>
      <c r="BY19" s="79"/>
      <c r="BZ19" s="8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8"/>
      <c r="BM20" s="79"/>
      <c r="BN20" s="79"/>
      <c r="BO20" s="79"/>
      <c r="BP20" s="79"/>
      <c r="BQ20" s="79"/>
      <c r="BR20" s="79"/>
      <c r="BS20" s="79"/>
      <c r="BT20" s="79"/>
      <c r="BU20" s="79"/>
      <c r="BV20" s="79"/>
      <c r="BW20" s="79"/>
      <c r="BX20" s="79"/>
      <c r="BY20" s="79"/>
      <c r="BZ20" s="8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8"/>
      <c r="BM21" s="79"/>
      <c r="BN21" s="79"/>
      <c r="BO21" s="79"/>
      <c r="BP21" s="79"/>
      <c r="BQ21" s="79"/>
      <c r="BR21" s="79"/>
      <c r="BS21" s="79"/>
      <c r="BT21" s="79"/>
      <c r="BU21" s="79"/>
      <c r="BV21" s="79"/>
      <c r="BW21" s="79"/>
      <c r="BX21" s="79"/>
      <c r="BY21" s="79"/>
      <c r="BZ21" s="8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8"/>
      <c r="BM22" s="79"/>
      <c r="BN22" s="79"/>
      <c r="BO22" s="79"/>
      <c r="BP22" s="79"/>
      <c r="BQ22" s="79"/>
      <c r="BR22" s="79"/>
      <c r="BS22" s="79"/>
      <c r="BT22" s="79"/>
      <c r="BU22" s="79"/>
      <c r="BV22" s="79"/>
      <c r="BW22" s="79"/>
      <c r="BX22" s="79"/>
      <c r="BY22" s="79"/>
      <c r="BZ22" s="8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8"/>
      <c r="BM23" s="79"/>
      <c r="BN23" s="79"/>
      <c r="BO23" s="79"/>
      <c r="BP23" s="79"/>
      <c r="BQ23" s="79"/>
      <c r="BR23" s="79"/>
      <c r="BS23" s="79"/>
      <c r="BT23" s="79"/>
      <c r="BU23" s="79"/>
      <c r="BV23" s="79"/>
      <c r="BW23" s="79"/>
      <c r="BX23" s="79"/>
      <c r="BY23" s="79"/>
      <c r="BZ23" s="8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8"/>
      <c r="BM24" s="79"/>
      <c r="BN24" s="79"/>
      <c r="BO24" s="79"/>
      <c r="BP24" s="79"/>
      <c r="BQ24" s="79"/>
      <c r="BR24" s="79"/>
      <c r="BS24" s="79"/>
      <c r="BT24" s="79"/>
      <c r="BU24" s="79"/>
      <c r="BV24" s="79"/>
      <c r="BW24" s="79"/>
      <c r="BX24" s="79"/>
      <c r="BY24" s="79"/>
      <c r="BZ24" s="8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8"/>
      <c r="BM25" s="79"/>
      <c r="BN25" s="79"/>
      <c r="BO25" s="79"/>
      <c r="BP25" s="79"/>
      <c r="BQ25" s="79"/>
      <c r="BR25" s="79"/>
      <c r="BS25" s="79"/>
      <c r="BT25" s="79"/>
      <c r="BU25" s="79"/>
      <c r="BV25" s="79"/>
      <c r="BW25" s="79"/>
      <c r="BX25" s="79"/>
      <c r="BY25" s="79"/>
      <c r="BZ25" s="8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8"/>
      <c r="BM26" s="79"/>
      <c r="BN26" s="79"/>
      <c r="BO26" s="79"/>
      <c r="BP26" s="79"/>
      <c r="BQ26" s="79"/>
      <c r="BR26" s="79"/>
      <c r="BS26" s="79"/>
      <c r="BT26" s="79"/>
      <c r="BU26" s="79"/>
      <c r="BV26" s="79"/>
      <c r="BW26" s="79"/>
      <c r="BX26" s="79"/>
      <c r="BY26" s="79"/>
      <c r="BZ26" s="8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8"/>
      <c r="BM27" s="79"/>
      <c r="BN27" s="79"/>
      <c r="BO27" s="79"/>
      <c r="BP27" s="79"/>
      <c r="BQ27" s="79"/>
      <c r="BR27" s="79"/>
      <c r="BS27" s="79"/>
      <c r="BT27" s="79"/>
      <c r="BU27" s="79"/>
      <c r="BV27" s="79"/>
      <c r="BW27" s="79"/>
      <c r="BX27" s="79"/>
      <c r="BY27" s="79"/>
      <c r="BZ27" s="8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8"/>
      <c r="BM28" s="79"/>
      <c r="BN28" s="79"/>
      <c r="BO28" s="79"/>
      <c r="BP28" s="79"/>
      <c r="BQ28" s="79"/>
      <c r="BR28" s="79"/>
      <c r="BS28" s="79"/>
      <c r="BT28" s="79"/>
      <c r="BU28" s="79"/>
      <c r="BV28" s="79"/>
      <c r="BW28" s="79"/>
      <c r="BX28" s="79"/>
      <c r="BY28" s="79"/>
      <c r="BZ28" s="8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8"/>
      <c r="BM29" s="79"/>
      <c r="BN29" s="79"/>
      <c r="BO29" s="79"/>
      <c r="BP29" s="79"/>
      <c r="BQ29" s="79"/>
      <c r="BR29" s="79"/>
      <c r="BS29" s="79"/>
      <c r="BT29" s="79"/>
      <c r="BU29" s="79"/>
      <c r="BV29" s="79"/>
      <c r="BW29" s="79"/>
      <c r="BX29" s="79"/>
      <c r="BY29" s="79"/>
      <c r="BZ29" s="8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8"/>
      <c r="BM30" s="79"/>
      <c r="BN30" s="79"/>
      <c r="BO30" s="79"/>
      <c r="BP30" s="79"/>
      <c r="BQ30" s="79"/>
      <c r="BR30" s="79"/>
      <c r="BS30" s="79"/>
      <c r="BT30" s="79"/>
      <c r="BU30" s="79"/>
      <c r="BV30" s="79"/>
      <c r="BW30" s="79"/>
      <c r="BX30" s="79"/>
      <c r="BY30" s="79"/>
      <c r="BZ30" s="8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8"/>
      <c r="BM31" s="79"/>
      <c r="BN31" s="79"/>
      <c r="BO31" s="79"/>
      <c r="BP31" s="79"/>
      <c r="BQ31" s="79"/>
      <c r="BR31" s="79"/>
      <c r="BS31" s="79"/>
      <c r="BT31" s="79"/>
      <c r="BU31" s="79"/>
      <c r="BV31" s="79"/>
      <c r="BW31" s="79"/>
      <c r="BX31" s="79"/>
      <c r="BY31" s="79"/>
      <c r="BZ31" s="8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8"/>
      <c r="BM32" s="79"/>
      <c r="BN32" s="79"/>
      <c r="BO32" s="79"/>
      <c r="BP32" s="79"/>
      <c r="BQ32" s="79"/>
      <c r="BR32" s="79"/>
      <c r="BS32" s="79"/>
      <c r="BT32" s="79"/>
      <c r="BU32" s="79"/>
      <c r="BV32" s="79"/>
      <c r="BW32" s="79"/>
      <c r="BX32" s="79"/>
      <c r="BY32" s="79"/>
      <c r="BZ32" s="8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8"/>
      <c r="BM33" s="79"/>
      <c r="BN33" s="79"/>
      <c r="BO33" s="79"/>
      <c r="BP33" s="79"/>
      <c r="BQ33" s="79"/>
      <c r="BR33" s="79"/>
      <c r="BS33" s="79"/>
      <c r="BT33" s="79"/>
      <c r="BU33" s="79"/>
      <c r="BV33" s="79"/>
      <c r="BW33" s="79"/>
      <c r="BX33" s="79"/>
      <c r="BY33" s="79"/>
      <c r="BZ33" s="8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8"/>
      <c r="BM34" s="79"/>
      <c r="BN34" s="79"/>
      <c r="BO34" s="79"/>
      <c r="BP34" s="79"/>
      <c r="BQ34" s="79"/>
      <c r="BR34" s="79"/>
      <c r="BS34" s="79"/>
      <c r="BT34" s="79"/>
      <c r="BU34" s="79"/>
      <c r="BV34" s="79"/>
      <c r="BW34" s="79"/>
      <c r="BX34" s="79"/>
      <c r="BY34" s="79"/>
      <c r="BZ34" s="8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8"/>
      <c r="BM35" s="79"/>
      <c r="BN35" s="79"/>
      <c r="BO35" s="79"/>
      <c r="BP35" s="79"/>
      <c r="BQ35" s="79"/>
      <c r="BR35" s="79"/>
      <c r="BS35" s="79"/>
      <c r="BT35" s="79"/>
      <c r="BU35" s="79"/>
      <c r="BV35" s="79"/>
      <c r="BW35" s="79"/>
      <c r="BX35" s="79"/>
      <c r="BY35" s="79"/>
      <c r="BZ35" s="8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8"/>
      <c r="BM36" s="79"/>
      <c r="BN36" s="79"/>
      <c r="BO36" s="79"/>
      <c r="BP36" s="79"/>
      <c r="BQ36" s="79"/>
      <c r="BR36" s="79"/>
      <c r="BS36" s="79"/>
      <c r="BT36" s="79"/>
      <c r="BU36" s="79"/>
      <c r="BV36" s="79"/>
      <c r="BW36" s="79"/>
      <c r="BX36" s="79"/>
      <c r="BY36" s="79"/>
      <c r="BZ36" s="8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8"/>
      <c r="BM37" s="79"/>
      <c r="BN37" s="79"/>
      <c r="BO37" s="79"/>
      <c r="BP37" s="79"/>
      <c r="BQ37" s="79"/>
      <c r="BR37" s="79"/>
      <c r="BS37" s="79"/>
      <c r="BT37" s="79"/>
      <c r="BU37" s="79"/>
      <c r="BV37" s="79"/>
      <c r="BW37" s="79"/>
      <c r="BX37" s="79"/>
      <c r="BY37" s="79"/>
      <c r="BZ37" s="8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8"/>
      <c r="BM38" s="79"/>
      <c r="BN38" s="79"/>
      <c r="BO38" s="79"/>
      <c r="BP38" s="79"/>
      <c r="BQ38" s="79"/>
      <c r="BR38" s="79"/>
      <c r="BS38" s="79"/>
      <c r="BT38" s="79"/>
      <c r="BU38" s="79"/>
      <c r="BV38" s="79"/>
      <c r="BW38" s="79"/>
      <c r="BX38" s="79"/>
      <c r="BY38" s="79"/>
      <c r="BZ38" s="8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8"/>
      <c r="BM39" s="79"/>
      <c r="BN39" s="79"/>
      <c r="BO39" s="79"/>
      <c r="BP39" s="79"/>
      <c r="BQ39" s="79"/>
      <c r="BR39" s="79"/>
      <c r="BS39" s="79"/>
      <c r="BT39" s="79"/>
      <c r="BU39" s="79"/>
      <c r="BV39" s="79"/>
      <c r="BW39" s="79"/>
      <c r="BX39" s="79"/>
      <c r="BY39" s="79"/>
      <c r="BZ39" s="8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8"/>
      <c r="BM40" s="79"/>
      <c r="BN40" s="79"/>
      <c r="BO40" s="79"/>
      <c r="BP40" s="79"/>
      <c r="BQ40" s="79"/>
      <c r="BR40" s="79"/>
      <c r="BS40" s="79"/>
      <c r="BT40" s="79"/>
      <c r="BU40" s="79"/>
      <c r="BV40" s="79"/>
      <c r="BW40" s="79"/>
      <c r="BX40" s="79"/>
      <c r="BY40" s="79"/>
      <c r="BZ40" s="8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8"/>
      <c r="BM41" s="79"/>
      <c r="BN41" s="79"/>
      <c r="BO41" s="79"/>
      <c r="BP41" s="79"/>
      <c r="BQ41" s="79"/>
      <c r="BR41" s="79"/>
      <c r="BS41" s="79"/>
      <c r="BT41" s="79"/>
      <c r="BU41" s="79"/>
      <c r="BV41" s="79"/>
      <c r="BW41" s="79"/>
      <c r="BX41" s="79"/>
      <c r="BY41" s="79"/>
      <c r="BZ41" s="8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8"/>
      <c r="BM42" s="79"/>
      <c r="BN42" s="79"/>
      <c r="BO42" s="79"/>
      <c r="BP42" s="79"/>
      <c r="BQ42" s="79"/>
      <c r="BR42" s="79"/>
      <c r="BS42" s="79"/>
      <c r="BT42" s="79"/>
      <c r="BU42" s="79"/>
      <c r="BV42" s="79"/>
      <c r="BW42" s="79"/>
      <c r="BX42" s="79"/>
      <c r="BY42" s="79"/>
      <c r="BZ42" s="8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8"/>
      <c r="BM43" s="79"/>
      <c r="BN43" s="79"/>
      <c r="BO43" s="79"/>
      <c r="BP43" s="79"/>
      <c r="BQ43" s="79"/>
      <c r="BR43" s="79"/>
      <c r="BS43" s="79"/>
      <c r="BT43" s="79"/>
      <c r="BU43" s="79"/>
      <c r="BV43" s="79"/>
      <c r="BW43" s="79"/>
      <c r="BX43" s="79"/>
      <c r="BY43" s="79"/>
      <c r="BZ43" s="8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113</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8" t="s">
        <v>114</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cL/rJUgyKfHffgfAozLS8+e0Ad1U4X8x+BsSeyEVJ0TAzQ/wSoYxRufOF78T4Bz48BItpBR85XdQXs2qq8SIhw==" saltValue="KjJ/YGtczIUUC8aDjVIhU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2023</v>
      </c>
      <c r="C6" s="20">
        <f t="shared" ref="C6:W6" si="3">C7</f>
        <v>434248</v>
      </c>
      <c r="D6" s="20">
        <f t="shared" si="3"/>
        <v>47</v>
      </c>
      <c r="E6" s="20">
        <f t="shared" si="3"/>
        <v>1</v>
      </c>
      <c r="F6" s="20">
        <f t="shared" si="3"/>
        <v>0</v>
      </c>
      <c r="G6" s="20">
        <f t="shared" si="3"/>
        <v>0</v>
      </c>
      <c r="H6" s="20" t="str">
        <f t="shared" si="3"/>
        <v>熊本県　小国町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3.95</v>
      </c>
      <c r="Q6" s="21">
        <f t="shared" si="3"/>
        <v>1210</v>
      </c>
      <c r="R6" s="21">
        <f t="shared" si="3"/>
        <v>6465</v>
      </c>
      <c r="S6" s="21">
        <f t="shared" si="3"/>
        <v>77.22</v>
      </c>
      <c r="T6" s="21">
        <f t="shared" si="3"/>
        <v>83.72</v>
      </c>
      <c r="U6" s="21">
        <f t="shared" si="3"/>
        <v>252</v>
      </c>
      <c r="V6" s="21">
        <f t="shared" si="3"/>
        <v>0.22</v>
      </c>
      <c r="W6" s="21">
        <f t="shared" si="3"/>
        <v>1145.45</v>
      </c>
      <c r="X6" s="22">
        <f>IF(X7="",NA(),X7)</f>
        <v>100</v>
      </c>
      <c r="Y6" s="22">
        <f t="shared" ref="Y6:AG6" si="4">IF(Y7="",NA(),Y7)</f>
        <v>100</v>
      </c>
      <c r="Z6" s="22">
        <f t="shared" si="4"/>
        <v>105.18</v>
      </c>
      <c r="AA6" s="22">
        <f t="shared" si="4"/>
        <v>96.96</v>
      </c>
      <c r="AB6" s="22">
        <f t="shared" si="4"/>
        <v>33.229999999999997</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2">
        <f t="shared" si="7"/>
        <v>196.4</v>
      </c>
      <c r="BJ6" s="22">
        <f t="shared" si="7"/>
        <v>1183.92</v>
      </c>
      <c r="BK6" s="22">
        <f t="shared" si="7"/>
        <v>1128.72</v>
      </c>
      <c r="BL6" s="22">
        <f t="shared" si="7"/>
        <v>1125.25</v>
      </c>
      <c r="BM6" s="22">
        <f t="shared" si="7"/>
        <v>1157.05</v>
      </c>
      <c r="BN6" s="22">
        <f t="shared" si="7"/>
        <v>1228.8</v>
      </c>
      <c r="BO6" s="21" t="str">
        <f>IF(BO7="","",IF(BO7="-","【-】","【"&amp;SUBSTITUTE(TEXT(BO7,"#,##0.00"),"-","△")&amp;"】"))</f>
        <v>【1,045.20】</v>
      </c>
      <c r="BP6" s="22">
        <f>IF(BP7="",NA(),BP7)</f>
        <v>100</v>
      </c>
      <c r="BQ6" s="22">
        <f t="shared" ref="BQ6:BY6" si="8">IF(BQ7="",NA(),BQ7)</f>
        <v>100</v>
      </c>
      <c r="BR6" s="22">
        <f t="shared" si="8"/>
        <v>105.17</v>
      </c>
      <c r="BS6" s="22">
        <f t="shared" si="8"/>
        <v>96.95</v>
      </c>
      <c r="BT6" s="22">
        <f t="shared" si="8"/>
        <v>33.24</v>
      </c>
      <c r="BU6" s="22">
        <f t="shared" si="8"/>
        <v>42.5</v>
      </c>
      <c r="BV6" s="22">
        <f t="shared" si="8"/>
        <v>41.84</v>
      </c>
      <c r="BW6" s="22">
        <f t="shared" si="8"/>
        <v>41.44</v>
      </c>
      <c r="BX6" s="22">
        <f t="shared" si="8"/>
        <v>37.65</v>
      </c>
      <c r="BY6" s="22">
        <f t="shared" si="8"/>
        <v>37.31</v>
      </c>
      <c r="BZ6" s="21" t="str">
        <f>IF(BZ7="","",IF(BZ7="-","【-】","【"&amp;SUBSTITUTE(TEXT(BZ7,"#,##0.00"),"-","△")&amp;"】"))</f>
        <v>【49.51】</v>
      </c>
      <c r="CA6" s="22">
        <f>IF(CA7="",NA(),CA7)</f>
        <v>70.290000000000006</v>
      </c>
      <c r="CB6" s="22">
        <f t="shared" ref="CB6:CJ6" si="9">IF(CB7="",NA(),CB7)</f>
        <v>71.16</v>
      </c>
      <c r="CC6" s="22">
        <f t="shared" si="9"/>
        <v>67.67</v>
      </c>
      <c r="CD6" s="22">
        <f t="shared" si="9"/>
        <v>66.33</v>
      </c>
      <c r="CE6" s="22">
        <f t="shared" si="9"/>
        <v>210.92</v>
      </c>
      <c r="CF6" s="22">
        <f t="shared" si="9"/>
        <v>377.72</v>
      </c>
      <c r="CG6" s="22">
        <f t="shared" si="9"/>
        <v>390.47</v>
      </c>
      <c r="CH6" s="22">
        <f t="shared" si="9"/>
        <v>403.61</v>
      </c>
      <c r="CI6" s="22">
        <f t="shared" si="9"/>
        <v>442.82</v>
      </c>
      <c r="CJ6" s="22">
        <f t="shared" si="9"/>
        <v>425.76</v>
      </c>
      <c r="CK6" s="21" t="str">
        <f>IF(CK7="","",IF(CK7="-","【-】","【"&amp;SUBSTITUTE(TEXT(CK7,"#,##0.00"),"-","△")&amp;"】"))</f>
        <v>【317.14】</v>
      </c>
      <c r="CL6" s="22">
        <f>IF(CL7="",NA(),CL7)</f>
        <v>59.48</v>
      </c>
      <c r="CM6" s="22">
        <f t="shared" ref="CM6:CU6" si="10">IF(CM7="",NA(),CM7)</f>
        <v>70.7</v>
      </c>
      <c r="CN6" s="22">
        <f t="shared" si="10"/>
        <v>71.08</v>
      </c>
      <c r="CO6" s="22">
        <f t="shared" si="10"/>
        <v>78.849999999999994</v>
      </c>
      <c r="CP6" s="22">
        <f t="shared" si="10"/>
        <v>78.63</v>
      </c>
      <c r="CQ6" s="22">
        <f t="shared" si="10"/>
        <v>48.01</v>
      </c>
      <c r="CR6" s="22">
        <f t="shared" si="10"/>
        <v>49.08</v>
      </c>
      <c r="CS6" s="22">
        <f t="shared" si="10"/>
        <v>51.46</v>
      </c>
      <c r="CT6" s="22">
        <f t="shared" si="10"/>
        <v>51.84</v>
      </c>
      <c r="CU6" s="22">
        <f t="shared" si="10"/>
        <v>52.34</v>
      </c>
      <c r="CV6" s="21" t="str">
        <f>IF(CV7="","",IF(CV7="-","【-】","【"&amp;SUBSTITUTE(TEXT(CV7,"#,##0.00"),"-","△")&amp;"】"))</f>
        <v>【55.00】</v>
      </c>
      <c r="CW6" s="22">
        <f>IF(CW7="",NA(),CW7)</f>
        <v>55.94</v>
      </c>
      <c r="CX6" s="22">
        <f t="shared" ref="CX6:DF6" si="11">IF(CX7="",NA(),CX7)</f>
        <v>50.77</v>
      </c>
      <c r="CY6" s="22">
        <f t="shared" si="11"/>
        <v>51.92</v>
      </c>
      <c r="CZ6" s="22">
        <f t="shared" si="11"/>
        <v>54.12</v>
      </c>
      <c r="DA6" s="22">
        <f t="shared" si="11"/>
        <v>51.98</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1.1299999999999999</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434248</v>
      </c>
      <c r="D7" s="24">
        <v>47</v>
      </c>
      <c r="E7" s="24">
        <v>1</v>
      </c>
      <c r="F7" s="24">
        <v>0</v>
      </c>
      <c r="G7" s="24">
        <v>0</v>
      </c>
      <c r="H7" s="24" t="s">
        <v>95</v>
      </c>
      <c r="I7" s="24" t="s">
        <v>96</v>
      </c>
      <c r="J7" s="24" t="s">
        <v>97</v>
      </c>
      <c r="K7" s="24" t="s">
        <v>98</v>
      </c>
      <c r="L7" s="24" t="s">
        <v>99</v>
      </c>
      <c r="M7" s="24" t="s">
        <v>100</v>
      </c>
      <c r="N7" s="25" t="s">
        <v>101</v>
      </c>
      <c r="O7" s="25" t="s">
        <v>102</v>
      </c>
      <c r="P7" s="25">
        <v>3.95</v>
      </c>
      <c r="Q7" s="25">
        <v>1210</v>
      </c>
      <c r="R7" s="25">
        <v>6465</v>
      </c>
      <c r="S7" s="25">
        <v>77.22</v>
      </c>
      <c r="T7" s="25">
        <v>83.72</v>
      </c>
      <c r="U7" s="25">
        <v>252</v>
      </c>
      <c r="V7" s="25">
        <v>0.22</v>
      </c>
      <c r="W7" s="25">
        <v>1145.45</v>
      </c>
      <c r="X7" s="25">
        <v>100</v>
      </c>
      <c r="Y7" s="25">
        <v>100</v>
      </c>
      <c r="Z7" s="25">
        <v>105.18</v>
      </c>
      <c r="AA7" s="25">
        <v>96.96</v>
      </c>
      <c r="AB7" s="25">
        <v>33.229999999999997</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196.4</v>
      </c>
      <c r="BJ7" s="25">
        <v>1183.92</v>
      </c>
      <c r="BK7" s="25">
        <v>1128.72</v>
      </c>
      <c r="BL7" s="25">
        <v>1125.25</v>
      </c>
      <c r="BM7" s="25">
        <v>1157.05</v>
      </c>
      <c r="BN7" s="25">
        <v>1228.8</v>
      </c>
      <c r="BO7" s="25">
        <v>1045.2</v>
      </c>
      <c r="BP7" s="25">
        <v>100</v>
      </c>
      <c r="BQ7" s="25">
        <v>100</v>
      </c>
      <c r="BR7" s="25">
        <v>105.17</v>
      </c>
      <c r="BS7" s="25">
        <v>96.95</v>
      </c>
      <c r="BT7" s="25">
        <v>33.24</v>
      </c>
      <c r="BU7" s="25">
        <v>42.5</v>
      </c>
      <c r="BV7" s="25">
        <v>41.84</v>
      </c>
      <c r="BW7" s="25">
        <v>41.44</v>
      </c>
      <c r="BX7" s="25">
        <v>37.65</v>
      </c>
      <c r="BY7" s="25">
        <v>37.31</v>
      </c>
      <c r="BZ7" s="25">
        <v>49.51</v>
      </c>
      <c r="CA7" s="25">
        <v>70.290000000000006</v>
      </c>
      <c r="CB7" s="25">
        <v>71.16</v>
      </c>
      <c r="CC7" s="25">
        <v>67.67</v>
      </c>
      <c r="CD7" s="25">
        <v>66.33</v>
      </c>
      <c r="CE7" s="25">
        <v>210.92</v>
      </c>
      <c r="CF7" s="25">
        <v>377.72</v>
      </c>
      <c r="CG7" s="25">
        <v>390.47</v>
      </c>
      <c r="CH7" s="25">
        <v>403.61</v>
      </c>
      <c r="CI7" s="25">
        <v>442.82</v>
      </c>
      <c r="CJ7" s="25">
        <v>425.76</v>
      </c>
      <c r="CK7" s="25">
        <v>317.14</v>
      </c>
      <c r="CL7" s="25">
        <v>59.48</v>
      </c>
      <c r="CM7" s="25">
        <v>70.7</v>
      </c>
      <c r="CN7" s="25">
        <v>71.08</v>
      </c>
      <c r="CO7" s="25">
        <v>78.849999999999994</v>
      </c>
      <c r="CP7" s="25">
        <v>78.63</v>
      </c>
      <c r="CQ7" s="25">
        <v>48.01</v>
      </c>
      <c r="CR7" s="25">
        <v>49.08</v>
      </c>
      <c r="CS7" s="25">
        <v>51.46</v>
      </c>
      <c r="CT7" s="25">
        <v>51.84</v>
      </c>
      <c r="CU7" s="25">
        <v>52.34</v>
      </c>
      <c r="CV7" s="25">
        <v>55</v>
      </c>
      <c r="CW7" s="25">
        <v>55.94</v>
      </c>
      <c r="CX7" s="25">
        <v>50.77</v>
      </c>
      <c r="CY7" s="25">
        <v>51.92</v>
      </c>
      <c r="CZ7" s="25">
        <v>54.12</v>
      </c>
      <c r="DA7" s="25">
        <v>51.98</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1.1299999999999999</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108</v>
      </c>
    </row>
    <row r="12" spans="1:144" x14ac:dyDescent="0.15">
      <c r="B12">
        <v>1</v>
      </c>
      <c r="C12">
        <v>1</v>
      </c>
      <c r="D12">
        <v>1</v>
      </c>
      <c r="E12">
        <v>1</v>
      </c>
      <c r="F12">
        <v>1</v>
      </c>
      <c r="G12" t="s">
        <v>109</v>
      </c>
    </row>
    <row r="13" spans="1:144" x14ac:dyDescent="0.15">
      <c r="B13" t="s">
        <v>110</v>
      </c>
      <c r="C13" t="s">
        <v>111</v>
      </c>
      <c r="D13" t="s">
        <v>111</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谷口 正浩</cp:lastModifiedBy>
  <cp:lastPrinted>2025-02-13T02:05:27Z</cp:lastPrinted>
  <dcterms:created xsi:type="dcterms:W3CDTF">2024-12-11T05:10:09Z</dcterms:created>
  <dcterms:modified xsi:type="dcterms:W3CDTF">2025-02-14T01:49:34Z</dcterms:modified>
  <cp:category/>
</cp:coreProperties>
</file>