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473AC4B2-6D3A-434E-A57D-A67B6CACBEED}" xr6:coauthVersionLast="47" xr6:coauthVersionMax="47" xr10:uidLastSave="{00000000-0000-0000-0000-000000000000}"/>
  <workbookProtection workbookAlgorithmName="SHA-512" workbookHashValue="7jiCfttESR0Khu87o3xljXX7McyW3HSt08Mn3QMad1i7q9PcyTm1PL7C2SXmerjtBGMYCBNkXlY2FkxHD/SYZA==" workbookSaltValue="szEZKzpx7juE8uX4AZjDbA==" workbookSpinCount="100000" lockStructure="1"/>
  <bookViews>
    <workbookView xWindow="3645" yWindow="600" windowWidth="22905" windowHeight="137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E85" i="4"/>
  <c r="AT10" i="4"/>
  <c r="AL10" i="4"/>
  <c r="I10" i="4"/>
  <c r="AL8" i="4"/>
  <c r="P8"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<sst xmlns="http://schemas.openxmlformats.org/spreadsheetml/2006/main" count="271" uniqueCount="117">
  <si>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</si>
  <si>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</si>
  <si>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</si>
  <si>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</si>
  <si>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</si>
  <si>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</si>
  <si>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</si>
  <si>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</si>
  <si>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</si>
  <si>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</si>
  <si>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</si>
  <si>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</si>
  <si>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</si>
  <si>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</si>
  <si>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</si>
  <si>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</si>
  <si>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</si>
  <si>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</si>
  <si>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</si>
  <si>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</si>
  <si>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</si>
  <si>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</si>
  <si>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</si>
  <si>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</si>
  <si>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</si>
  <si>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</si>
  <si>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</si>
  <si>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</si>
  <si>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</si>
  <si>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</si>
  <si>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</si>
  <si>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</si>
  <si>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</si>
  <si>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</si>
  <si>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</si>
  <si>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</si>
  <si>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</si>
  <si>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</si>
  <si>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</si>
  <si>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</si>
  <si>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</si>
  <si>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</si>
  <si>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</si>
  <si>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</si>
  <si>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</si>
  <si>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</si>
  <si>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</si>
  <si>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</si>
  <si>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</si>
  <si>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</si>
  <si>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</si>
  <si>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</si>
  <si>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</si>
  <si>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</si>
  <si>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</si>
  <si>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</si>
  <si>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</si>
  <si>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</si>
  <si>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</si>
  <si>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</si>
  <si>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</si>
  <si>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</si>
  <si>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</si>
  <si>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</si>
  <si>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</si>
  <si>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</si>
  <si>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</si>
  <si>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</si>
  <si>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</si>
  <si>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</si>
  <si>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</si>
  <si>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</si>
  <si>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</si>
  <si>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</si>
  <si>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</si>
  <si>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</si>
  <si>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</si>
  <si>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</si>
  <si>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</si>
  <si>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</si>
  <si>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</si>
  <si>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</si>
  <si>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</si>
  <si>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</si>
  <si>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</si>
  <si>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</si>
  <si>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</si>
  <si>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</si>
  <si>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</si>
  <si>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</si>
  <si>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</si>
  <si>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</si>
  <si>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</si>
  <si>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</si>
  <si>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</si>
  <si>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</si>
  <si>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</si>
  <si>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</si>
  <si>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</si>
  <si>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</si>
  <si>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</si>
  <si>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</si>
  <si>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</si>
  <si>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</si>
  <si>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</si>
  <si>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</si>
  <si>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</si>
  <si>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</si>
  <si>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</si>
  <si>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</si>
  <si>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</si>
  <si>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</si>
  <si>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</si>
  <si>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</si>
  <si>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有形固定資産減価償却率について、本市はR2年度の法適用から間もないため類似団体よりも低くなっている。今後は計画的な更新等を行う必要がある。</t>
    <phoneticPr fontId="4"/>
  </si>
  <si>
    <t>　本事業は受益戸数（3戸）が少ない地域であるため、今後の更なる人口減少により使用料収入の増加は見込めず、繰入金への依存が今より高まるものと考えられる。適正な使用料の設定、経営の改善が必要である。
　今後も引き続き、下水道事業経営戦略に基づき健全経営に努める。</t>
    <rPh sb="11" eb="12">
      <t>コ</t>
    </rPh>
    <phoneticPr fontId="4"/>
  </si>
  <si>
    <t>①経常収支は100％越えを維持している。これは経常費用の不足分を一般会計からの繰入金で賄っているためである。加入者の増減があまりない地域であり本年度と同水準で今後も推移していくと考えられる。
②累積欠損金比率は0と良好であるが、これは一般会計からの繰り入れを行っているためである。
③流動比率は100％を上回ることから支払能力は高く、短期的な支払い能力を確保できている。
④企業債残高対事業規模比率は0％であるが、全額を一般会計からの繰入金で賄う状況であるため、改善を図る必要がある。
⑤⑥経費回収率は現在、総収益においては一般会計からの繰入金に大きく依存しており、汚水処理費の約35％程度しか使用料で賄うことができていない。また、汚水処理原価は年々増加傾向にあり、類似団体と比較しても高いことから、維持管理費の削減といった経営改善が必要と言える。</t>
    <rPh sb="66" eb="68">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</si>
</sst>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3-40F2-83D1-470A144747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23-40F2-83D1-470A144747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c:v>
                </c:pt>
                <c:pt idx="2">
                  <c:v>50</c:v>
                </c:pt>
                <c:pt idx="3">
                  <c:v>50</c:v>
                </c:pt>
                <c:pt idx="4">
                  <c:v>25</c:v>
                </c:pt>
              </c:numCache>
            </c:numRef>
          </c:val>
          <c:extLst>
            <c:ext xmlns:c16="http://schemas.microsoft.com/office/drawing/2014/chart" uri="{C3380CC4-5D6E-409C-BE32-E72D297353CC}">
              <c16:uniqueId val="{00000000-30AB-45CE-A86C-EE80C65B01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30AB-45CE-A86C-EE80C65B01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ED58-4D7F-AC8D-248AAD1307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ED58-4D7F-AC8D-248AAD1307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140.16999999999999</c:v>
                </c:pt>
                <c:pt idx="2">
                  <c:v>140.9</c:v>
                </c:pt>
                <c:pt idx="3">
                  <c:v>114.68</c:v>
                </c:pt>
                <c:pt idx="4">
                  <c:v>118.69</c:v>
                </c:pt>
              </c:numCache>
            </c:numRef>
          </c:val>
          <c:extLst>
            <c:ext xmlns:c16="http://schemas.microsoft.com/office/drawing/2014/chart" uri="{C3380CC4-5D6E-409C-BE32-E72D297353CC}">
              <c16:uniqueId val="{00000000-3B3F-4F79-ACB8-77B75656D3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3B3F-4F79-ACB8-77B75656D3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9.5500000000000007</c:v>
                </c:pt>
                <c:pt idx="2">
                  <c:v>19.100000000000001</c:v>
                </c:pt>
                <c:pt idx="3">
                  <c:v>28.68</c:v>
                </c:pt>
                <c:pt idx="4">
                  <c:v>38.25</c:v>
                </c:pt>
              </c:numCache>
            </c:numRef>
          </c:val>
          <c:extLst>
            <c:ext xmlns:c16="http://schemas.microsoft.com/office/drawing/2014/chart" uri="{C3380CC4-5D6E-409C-BE32-E72D297353CC}">
              <c16:uniqueId val="{00000000-33BF-4799-9C07-AD33F587BA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33BF-4799-9C07-AD33F587BA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E0-4F10-948B-3A1D966943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9E0-4F10-948B-3A1D966943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149.08000000000001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CE-43DB-BD45-9D5F91733A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EDCE-43DB-BD45-9D5F91733A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104.93</c:v>
                </c:pt>
                <c:pt idx="2">
                  <c:v>189.71</c:v>
                </c:pt>
                <c:pt idx="3">
                  <c:v>263.08</c:v>
                </c:pt>
                <c:pt idx="4">
                  <c:v>304.76</c:v>
                </c:pt>
              </c:numCache>
            </c:numRef>
          </c:val>
          <c:extLst>
            <c:ext xmlns:c16="http://schemas.microsoft.com/office/drawing/2014/chart" uri="{C3380CC4-5D6E-409C-BE32-E72D297353CC}">
              <c16:uniqueId val="{00000000-3A8A-4491-9231-9BE65FF3B9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3A8A-4491-9231-9BE65FF3B9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1E2-431E-9C2C-F1F013BA003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41E2-431E-9C2C-F1F013BA003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56.79</c:v>
                </c:pt>
                <c:pt idx="2">
                  <c:v>52.88</c:v>
                </c:pt>
                <c:pt idx="3">
                  <c:v>46.67</c:v>
                </c:pt>
                <c:pt idx="4">
                  <c:v>34.5</c:v>
                </c:pt>
              </c:numCache>
            </c:numRef>
          </c:val>
          <c:extLst>
            <c:ext xmlns:c16="http://schemas.microsoft.com/office/drawing/2014/chart" uri="{C3380CC4-5D6E-409C-BE32-E72D297353CC}">
              <c16:uniqueId val="{00000000-50F9-4BEA-BF83-C96562AC49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50F9-4BEA-BF83-C96562AC49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341.67</c:v>
                </c:pt>
                <c:pt idx="2">
                  <c:v>367.37</c:v>
                </c:pt>
                <c:pt idx="3">
                  <c:v>458.94</c:v>
                </c:pt>
                <c:pt idx="4">
                  <c:v>714.61</c:v>
                </c:pt>
              </c:numCache>
            </c:numRef>
          </c:val>
          <c:extLst>
            <c:ext xmlns:c16="http://schemas.microsoft.com/office/drawing/2014/chart" uri="{C3380CC4-5D6E-409C-BE32-E72D297353CC}">
              <c16:uniqueId val="{00000000-0ECC-475D-808E-339DEB0701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0ECC-475D-808E-339DEB0701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菊池市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46814</v>
      </c>
      <c r="AM8" s="36"/>
      <c r="AN8" s="36"/>
      <c r="AO8" s="36"/>
      <c r="AP8" s="36"/>
      <c r="AQ8" s="36"/>
      <c r="AR8" s="36"/>
      <c r="AS8" s="36"/>
      <c r="AT8" s="37">
        <f>データ!T6</f>
        <v>276.85000000000002</v>
      </c>
      <c r="AU8" s="37"/>
      <c r="AV8" s="37"/>
      <c r="AW8" s="37"/>
      <c r="AX8" s="37"/>
      <c r="AY8" s="37"/>
      <c r="AZ8" s="37"/>
      <c r="BA8" s="37"/>
      <c r="BB8" s="37">
        <f>データ!U6</f>
        <v>169.1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33.72</v>
      </c>
      <c r="J10" s="37"/>
      <c r="K10" s="37"/>
      <c r="L10" s="37"/>
      <c r="M10" s="37"/>
      <c r="N10" s="37"/>
      <c r="O10" s="37"/>
      <c r="P10" s="37">
        <f>データ!P6</f>
        <v>0.01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6</v>
      </c>
      <c r="AM10" s="36"/>
      <c r="AN10" s="36"/>
      <c r="AO10" s="36"/>
      <c r="AP10" s="36"/>
      <c r="AQ10" s="36"/>
      <c r="AR10" s="36"/>
      <c r="AS10" s="36"/>
      <c r="AT10" s="37">
        <f>データ!W6</f>
        <v>1.0900000000000001</v>
      </c>
      <c r="AU10" s="37"/>
      <c r="AV10" s="37"/>
      <c r="AW10" s="37"/>
      <c r="AX10" s="37"/>
      <c r="AY10" s="37"/>
      <c r="AZ10" s="37"/>
      <c r="BA10" s="37"/>
      <c r="BB10" s="37">
        <f>データ!X6</f>
        <v>5.5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xMA66zGzYHcguvdeHXG+f/gykeztNAx+X30xFJYWlv1j73+MADsirHDGlh357ts06pBE7KvtNXEP1IoN8M7qVA==" saltValue="pZxtTzn60G7zAHoXnmnEw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432105</v>
      </c>
      <c r="D6" s="19">
        <f t="shared" si="3"/>
        <v>46</v>
      </c>
      <c r="E6" s="19">
        <f t="shared" si="3"/>
        <v>18</v>
      </c>
      <c r="F6" s="19">
        <f t="shared" si="3"/>
        <v>1</v>
      </c>
      <c r="G6" s="19">
        <f t="shared" si="3"/>
        <v>0</v>
      </c>
      <c r="H6" s="19" t="str">
        <f t="shared" si="3"/>
        <v>熊本県　菊池市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33.72</v>
      </c>
      <c r="P6" s="20">
        <f t="shared" si="3"/>
        <v>0.01</v>
      </c>
      <c r="Q6" s="20">
        <f t="shared" si="3"/>
        <v>100</v>
      </c>
      <c r="R6" s="20">
        <f t="shared" si="3"/>
        <v>3850</v>
      </c>
      <c r="S6" s="20">
        <f t="shared" si="3"/>
        <v>46814</v>
      </c>
      <c r="T6" s="20">
        <f t="shared" si="3"/>
        <v>276.85000000000002</v>
      </c>
      <c r="U6" s="20">
        <f t="shared" si="3"/>
        <v>169.1</v>
      </c>
      <c r="V6" s="20">
        <f t="shared" si="3"/>
        <v>6</v>
      </c>
      <c r="W6" s="20">
        <f t="shared" si="3"/>
        <v>1.0900000000000001</v>
      </c>
      <c r="X6" s="20">
        <f t="shared" si="3"/>
        <v>5.5</v>
      </c>
      <c r="Y6" s="21" t="str">
        <f>IF(Y7="",NA(),Y7)</f>
        <v>-</v>
      </c>
      <c r="Z6" s="21">
        <f t="shared" ref="Z6:AH6" si="4">IF(Z7="",NA(),Z7)</f>
        <v>140.16999999999999</v>
      </c>
      <c r="AA6" s="21">
        <f t="shared" si="4"/>
        <v>140.9</v>
      </c>
      <c r="AB6" s="21">
        <f t="shared" si="4"/>
        <v>114.68</v>
      </c>
      <c r="AC6" s="21">
        <f t="shared" si="4"/>
        <v>118.69</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149.08000000000001</v>
      </c>
      <c r="AL6" s="20">
        <f t="shared" si="5"/>
        <v>0</v>
      </c>
      <c r="AM6" s="20">
        <f t="shared" si="5"/>
        <v>0</v>
      </c>
      <c r="AN6" s="20">
        <f t="shared" si="5"/>
        <v>0</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104.93</v>
      </c>
      <c r="AW6" s="21">
        <f t="shared" si="6"/>
        <v>189.71</v>
      </c>
      <c r="AX6" s="21">
        <f t="shared" si="6"/>
        <v>263.08</v>
      </c>
      <c r="AY6" s="21">
        <f t="shared" si="6"/>
        <v>304.76</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0">
        <f t="shared" ref="BG6:BO6" si="7">IF(BG7="",NA(),BG7)</f>
        <v>0</v>
      </c>
      <c r="BH6" s="20">
        <f t="shared" si="7"/>
        <v>0</v>
      </c>
      <c r="BI6" s="20">
        <f t="shared" si="7"/>
        <v>0</v>
      </c>
      <c r="BJ6" s="20">
        <f t="shared" si="7"/>
        <v>0</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56.79</v>
      </c>
      <c r="BS6" s="21">
        <f t="shared" si="8"/>
        <v>52.88</v>
      </c>
      <c r="BT6" s="21">
        <f t="shared" si="8"/>
        <v>46.67</v>
      </c>
      <c r="BU6" s="21">
        <f t="shared" si="8"/>
        <v>34.5</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341.67</v>
      </c>
      <c r="CD6" s="21">
        <f t="shared" si="9"/>
        <v>367.37</v>
      </c>
      <c r="CE6" s="21">
        <f t="shared" si="9"/>
        <v>458.94</v>
      </c>
      <c r="CF6" s="21">
        <f t="shared" si="9"/>
        <v>714.61</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50</v>
      </c>
      <c r="CO6" s="21">
        <f t="shared" si="10"/>
        <v>50</v>
      </c>
      <c r="CP6" s="21">
        <f t="shared" si="10"/>
        <v>50</v>
      </c>
      <c r="CQ6" s="21">
        <f t="shared" si="10"/>
        <v>25</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100</v>
      </c>
      <c r="CZ6" s="21">
        <f t="shared" si="11"/>
        <v>100</v>
      </c>
      <c r="DA6" s="21">
        <f t="shared" si="11"/>
        <v>100</v>
      </c>
      <c r="DB6" s="21">
        <f t="shared" si="11"/>
        <v>100</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9.5500000000000007</v>
      </c>
      <c r="DK6" s="21">
        <f t="shared" si="12"/>
        <v>19.100000000000001</v>
      </c>
      <c r="DL6" s="21">
        <f t="shared" si="12"/>
        <v>28.68</v>
      </c>
      <c r="DM6" s="21">
        <f t="shared" si="12"/>
        <v>38.25</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432105</v>
      </c>
      <c r="D7" s="23">
        <v>46</v>
      </c>
      <c r="E7" s="23">
        <v>18</v>
      </c>
      <c r="F7" s="23">
        <v>1</v>
      </c>
      <c r="G7" s="23">
        <v>0</v>
      </c>
      <c r="H7" s="23" t="s">
        <v>96</v>
      </c>
      <c r="I7" s="23" t="s">
        <v>97</v>
      </c>
      <c r="J7" s="23" t="s">
        <v>98</v>
      </c>
      <c r="K7" s="23" t="s">
        <v>99</v>
      </c>
      <c r="L7" s="23" t="s">
        <v>100</v>
      </c>
      <c r="M7" s="23" t="s">
        <v>101</v>
      </c>
      <c r="N7" s="24" t="s">
        <v>102</v>
      </c>
      <c r="O7" s="24">
        <v>33.72</v>
      </c>
      <c r="P7" s="24">
        <v>0.01</v>
      </c>
      <c r="Q7" s="24">
        <v>100</v>
      </c>
      <c r="R7" s="24">
        <v>3850</v>
      </c>
      <c r="S7" s="24">
        <v>46814</v>
      </c>
      <c r="T7" s="24">
        <v>276.85000000000002</v>
      </c>
      <c r="U7" s="24">
        <v>169.1</v>
      </c>
      <c r="V7" s="24">
        <v>6</v>
      </c>
      <c r="W7" s="24">
        <v>1.0900000000000001</v>
      </c>
      <c r="X7" s="24">
        <v>5.5</v>
      </c>
      <c r="Y7" s="24" t="s">
        <v>102</v>
      </c>
      <c r="Z7" s="24">
        <v>140.16999999999999</v>
      </c>
      <c r="AA7" s="24">
        <v>140.9</v>
      </c>
      <c r="AB7" s="24">
        <v>114.68</v>
      </c>
      <c r="AC7" s="24">
        <v>118.69</v>
      </c>
      <c r="AD7" s="24" t="s">
        <v>102</v>
      </c>
      <c r="AE7" s="24">
        <v>96.14</v>
      </c>
      <c r="AF7" s="24">
        <v>95.6</v>
      </c>
      <c r="AG7" s="24">
        <v>93.57</v>
      </c>
      <c r="AH7" s="24">
        <v>96.48</v>
      </c>
      <c r="AI7" s="24">
        <v>96.59</v>
      </c>
      <c r="AJ7" s="24" t="s">
        <v>102</v>
      </c>
      <c r="AK7" s="24">
        <v>149.08000000000001</v>
      </c>
      <c r="AL7" s="24">
        <v>0</v>
      </c>
      <c r="AM7" s="24">
        <v>0</v>
      </c>
      <c r="AN7" s="24">
        <v>0</v>
      </c>
      <c r="AO7" s="24" t="s">
        <v>102</v>
      </c>
      <c r="AP7" s="24">
        <v>237</v>
      </c>
      <c r="AQ7" s="24">
        <v>257.23</v>
      </c>
      <c r="AR7" s="24">
        <v>293.54000000000002</v>
      </c>
      <c r="AS7" s="24">
        <v>224.6</v>
      </c>
      <c r="AT7" s="24">
        <v>208.93</v>
      </c>
      <c r="AU7" s="24" t="s">
        <v>102</v>
      </c>
      <c r="AV7" s="24">
        <v>104.93</v>
      </c>
      <c r="AW7" s="24">
        <v>189.71</v>
      </c>
      <c r="AX7" s="24">
        <v>263.08</v>
      </c>
      <c r="AY7" s="24">
        <v>304.76</v>
      </c>
      <c r="AZ7" s="24" t="s">
        <v>102</v>
      </c>
      <c r="BA7" s="24">
        <v>135.35</v>
      </c>
      <c r="BB7" s="24">
        <v>150.91999999999999</v>
      </c>
      <c r="BC7" s="24">
        <v>151.72</v>
      </c>
      <c r="BD7" s="24">
        <v>132.16</v>
      </c>
      <c r="BE7" s="24">
        <v>136.43</v>
      </c>
      <c r="BF7" s="24" t="s">
        <v>102</v>
      </c>
      <c r="BG7" s="24">
        <v>0</v>
      </c>
      <c r="BH7" s="24">
        <v>0</v>
      </c>
      <c r="BI7" s="24">
        <v>0</v>
      </c>
      <c r="BJ7" s="24">
        <v>0</v>
      </c>
      <c r="BK7" s="24" t="s">
        <v>102</v>
      </c>
      <c r="BL7" s="24">
        <v>782.91</v>
      </c>
      <c r="BM7" s="24">
        <v>783.21</v>
      </c>
      <c r="BN7" s="24">
        <v>902.04</v>
      </c>
      <c r="BO7" s="24">
        <v>992.16</v>
      </c>
      <c r="BP7" s="24">
        <v>967.97</v>
      </c>
      <c r="BQ7" s="24" t="s">
        <v>102</v>
      </c>
      <c r="BR7" s="24">
        <v>56.79</v>
      </c>
      <c r="BS7" s="24">
        <v>52.88</v>
      </c>
      <c r="BT7" s="24">
        <v>46.67</v>
      </c>
      <c r="BU7" s="24">
        <v>34.5</v>
      </c>
      <c r="BV7" s="24" t="s">
        <v>102</v>
      </c>
      <c r="BW7" s="24">
        <v>49.38</v>
      </c>
      <c r="BX7" s="24">
        <v>48.53</v>
      </c>
      <c r="BY7" s="24">
        <v>46.11</v>
      </c>
      <c r="BZ7" s="24">
        <v>45.55</v>
      </c>
      <c r="CA7" s="24">
        <v>46.2</v>
      </c>
      <c r="CB7" s="24" t="s">
        <v>102</v>
      </c>
      <c r="CC7" s="24">
        <v>341.67</v>
      </c>
      <c r="CD7" s="24">
        <v>367.37</v>
      </c>
      <c r="CE7" s="24">
        <v>458.94</v>
      </c>
      <c r="CF7" s="24">
        <v>714.61</v>
      </c>
      <c r="CG7" s="24" t="s">
        <v>102</v>
      </c>
      <c r="CH7" s="24">
        <v>316.97000000000003</v>
      </c>
      <c r="CI7" s="24">
        <v>326.17</v>
      </c>
      <c r="CJ7" s="24">
        <v>336.93</v>
      </c>
      <c r="CK7" s="24">
        <v>331.17</v>
      </c>
      <c r="CL7" s="24">
        <v>332.82</v>
      </c>
      <c r="CM7" s="24" t="s">
        <v>102</v>
      </c>
      <c r="CN7" s="24">
        <v>50</v>
      </c>
      <c r="CO7" s="24">
        <v>50</v>
      </c>
      <c r="CP7" s="24">
        <v>50</v>
      </c>
      <c r="CQ7" s="24">
        <v>25</v>
      </c>
      <c r="CR7" s="24" t="s">
        <v>102</v>
      </c>
      <c r="CS7" s="24">
        <v>46.36</v>
      </c>
      <c r="CT7" s="24">
        <v>46.45</v>
      </c>
      <c r="CU7" s="24">
        <v>45.36</v>
      </c>
      <c r="CV7" s="24">
        <v>45.93</v>
      </c>
      <c r="CW7" s="24">
        <v>46.29</v>
      </c>
      <c r="CX7" s="24" t="s">
        <v>102</v>
      </c>
      <c r="CY7" s="24">
        <v>100</v>
      </c>
      <c r="CZ7" s="24">
        <v>100</v>
      </c>
      <c r="DA7" s="24">
        <v>100</v>
      </c>
      <c r="DB7" s="24">
        <v>100</v>
      </c>
      <c r="DC7" s="24" t="s">
        <v>102</v>
      </c>
      <c r="DD7" s="24">
        <v>83.08</v>
      </c>
      <c r="DE7" s="24">
        <v>82.61</v>
      </c>
      <c r="DF7" s="24">
        <v>82.21</v>
      </c>
      <c r="DG7" s="24">
        <v>82.98</v>
      </c>
      <c r="DH7" s="24">
        <v>82.56</v>
      </c>
      <c r="DI7" s="24" t="s">
        <v>102</v>
      </c>
      <c r="DJ7" s="24">
        <v>9.5500000000000007</v>
      </c>
      <c r="DK7" s="24">
        <v>19.100000000000001</v>
      </c>
      <c r="DL7" s="24">
        <v>28.68</v>
      </c>
      <c r="DM7" s="24">
        <v>38.25</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2025-01-24T07:26:35Z</dcterms:created>
  <dcterms:modified xsi:type="dcterms:W3CDTF">2025-02-17T02:51:31Z</dcterms:modified>
  <cp:category/>
</cp:coreProperties>
</file>