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72.22.103.35\data\総務部\財政課\財政係\⑦決算統計\R5（R6事務）\01_公営企業\通知・照会\250121★【0205(水)〆】公営企業に係る経営比較分析表（令和５年度決算）の分析等について（依頼）\03_提出\"/>
    </mc:Choice>
  </mc:AlternateContent>
  <xr:revisionPtr revIDLastSave="0" documentId="13_ncr:1_{00E3B163-9BE7-4FD7-ABB1-F5167A2337F2}" xr6:coauthVersionLast="47" xr6:coauthVersionMax="47" xr10:uidLastSave="{00000000-0000-0000-0000-000000000000}"/>
  <workbookProtection workbookAlgorithmName="SHA-512" workbookHashValue="DYdyKauoA8LkHGpr1lwgkn907T0pjTxcXnjEzPUrTrtwY8h/tmFOO+rOKZPouy2uUM0SBBqeJwfoEpFfgK51Eg==" workbookSaltValue="FK71Ed2ZQzURJggZu4e5oQ==" workbookSpinCount="100000" lockStructure="1"/>
  <bookViews>
    <workbookView xWindow="4425" yWindow="1785" windowWidth="18300" windowHeight="137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<sst xmlns="http://schemas.openxmlformats.org/spreadsheetml/2006/main" count="257" uniqueCount="114">
  <si>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</si>
  <si>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</si>
  <si>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</si>
  <si>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</si>
  <si>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</si>
  <si>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</si>
  <si>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</si>
  <si>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</si>
  <si>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</si>
  <si>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</si>
  <si>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</si>
  <si>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</si>
  <si>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</si>
  <si>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</si>
  <si>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</si>
  <si>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</si>
  <si>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</si>
  <si>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</si>
  <si>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</si>
  <si>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</si>
  <si>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</si>
  <si>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</si>
  <si>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</si>
  <si>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</si>
  <si>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</si>
  <si>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</si>
  <si>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</si>
  <si>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</si>
  <si>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</si>
  <si>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</si>
  <si>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</si>
  <si>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</si>
  <si>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</si>
  <si>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</si>
  <si>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</si>
  <si>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</si>
  <si>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</si>
  <si>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</si>
  <si>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</si>
  <si>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</si>
  <si>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</si>
  <si>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</si>
  <si>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</si>
  <si>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</si>
  <si>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</si>
  <si>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</si>
  <si>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</si>
  <si>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</si>
  <si>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</si>
  <si>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</si>
  <si>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</si>
  <si>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</si>
  <si>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</si>
  <si>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</si>
  <si>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</si>
  <si>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</si>
  <si>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</si>
  <si>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</si>
  <si>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</si>
  <si>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</si>
  <si>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</si>
  <si>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</si>
  <si>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</si>
  <si>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</si>
  <si>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</si>
  <si>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</si>
  <si>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</si>
  <si>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</si>
  <si>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</si>
  <si>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</si>
  <si>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</si>
  <si>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</si>
  <si>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</si>
  <si>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</si>
  <si>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</si>
  <si>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</si>
  <si>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</si>
  <si>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</si>
  <si>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</si>
  <si>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</si>
  <si>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</si>
  <si>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</si>
  <si>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</si>
  <si>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</si>
  <si>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</si>
  <si>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</si>
  <si>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</si>
  <si>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</si>
  <si>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</si>
  <si>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</si>
  <si>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</si>
  <si>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</si>
  <si>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</si>
  <si>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</si>
  <si>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</si>
  <si>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</si>
  <si>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</si>
  <si>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</si>
  <si>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</si>
  <si>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</si>
  <si>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</si>
  <si>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</si>
  <si>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</si>
  <si>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</si>
  <si>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</si>
  <si>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</si>
  <si>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</si>
  <si>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</si>
  <si>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</si>
  <si>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</si>
  <si>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</si>
  <si>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有形固定資産減価償却率について、本市はR2年度の法適用から間もないため類似団体よりも低くなっている。今後は計画的な更新等を行う必要がある。</t>
    <phoneticPr fontId="4"/>
  </si>
  <si>
    <t>　本事業は受益戸数が少ない地域で行われるため、今後の更なる人口減少により使用料収入の増加は見込めず、繰入金への依存が今より高まるものと考えられる。適正な使用料の設定、経営の改善が必要である。
　今後も引き続き、下水道事業経営戦略に基づき健全経営に努める。</t>
    <phoneticPr fontId="4"/>
  </si>
  <si>
    <t>①経常収支は100％越えを維持しているが、これは経常費用の不足分を一般会計からの繰入金で賄っているためである。よって今後も同様に推移していくものと考えられるため、維持管理費等を抑制し、経営安定に努める必要がある。
②累積欠損金比率は0と良好であるが、これは一般会計からの繰り入れを行っているためである。
③流動比率は低く、運転資金としての現金が少ない。流動負債のうち企業債が占める割合が高いためである。短期的な債務に対する支払いには留意する必要がある。
④企業債残高対事業規模比率は0％であるが、全額を一般会計からの繰入金で賄う状況であるため、改善を図る必要がある。
⑤⑥経費回収率は現在、総収益においては一般会計からの繰入金に大きく依存しており、汚水処理費の50％程度しか使用料で賄うことができていない。本事業の汚水処理原価が増加傾向にあることから、維持管理費の削減と併せて経営改善を図ることが必要と言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</si>
</sst>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C88-44B5-BEEA-97C4B50CF6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AC88-44B5-BEEA-97C4B50CF6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0F-4DD6-A853-50CE0C11B8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34.700000000000003</c:v>
                </c:pt>
                <c:pt idx="2">
                  <c:v>46.83</c:v>
                </c:pt>
                <c:pt idx="3">
                  <c:v>33.74</c:v>
                </c:pt>
                <c:pt idx="4">
                  <c:v>32.979999999999997</c:v>
                </c:pt>
              </c:numCache>
            </c:numRef>
          </c:val>
          <c:smooth val="0"/>
          <c:extLst>
            <c:ext xmlns:c16="http://schemas.microsoft.com/office/drawing/2014/chart" uri="{C3380CC4-5D6E-409C-BE32-E72D297353CC}">
              <c16:uniqueId val="{00000001-110F-4DD6-A853-50CE0C11B8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c:v>
                </c:pt>
                <c:pt idx="2">
                  <c:v>94.74</c:v>
                </c:pt>
                <c:pt idx="3">
                  <c:v>94.06</c:v>
                </c:pt>
                <c:pt idx="4">
                  <c:v>91.92</c:v>
                </c:pt>
              </c:numCache>
            </c:numRef>
          </c:val>
          <c:extLst>
            <c:ext xmlns:c16="http://schemas.microsoft.com/office/drawing/2014/chart" uri="{C3380CC4-5D6E-409C-BE32-E72D297353CC}">
              <c16:uniqueId val="{00000000-25B3-4969-9F47-7855DAACCA8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90.04</c:v>
                </c:pt>
                <c:pt idx="2">
                  <c:v>90.58</c:v>
                </c:pt>
                <c:pt idx="3">
                  <c:v>90.11</c:v>
                </c:pt>
                <c:pt idx="4">
                  <c:v>89.95</c:v>
                </c:pt>
              </c:numCache>
            </c:numRef>
          </c:val>
          <c:smooth val="0"/>
          <c:extLst>
            <c:ext xmlns:c16="http://schemas.microsoft.com/office/drawing/2014/chart" uri="{C3380CC4-5D6E-409C-BE32-E72D297353CC}">
              <c16:uniqueId val="{00000001-25B3-4969-9F47-7855DAACCA8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100.17</c:v>
                </c:pt>
                <c:pt idx="2">
                  <c:v>102.34</c:v>
                </c:pt>
                <c:pt idx="3">
                  <c:v>103.81</c:v>
                </c:pt>
                <c:pt idx="4">
                  <c:v>101.33</c:v>
                </c:pt>
              </c:numCache>
            </c:numRef>
          </c:val>
          <c:extLst>
            <c:ext xmlns:c16="http://schemas.microsoft.com/office/drawing/2014/chart" uri="{C3380CC4-5D6E-409C-BE32-E72D297353CC}">
              <c16:uniqueId val="{00000000-6F43-4417-8657-C4F7B88E10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100.42</c:v>
                </c:pt>
                <c:pt idx="2">
                  <c:v>98.03</c:v>
                </c:pt>
                <c:pt idx="3">
                  <c:v>105.46</c:v>
                </c:pt>
                <c:pt idx="4">
                  <c:v>109.38</c:v>
                </c:pt>
              </c:numCache>
            </c:numRef>
          </c:val>
          <c:smooth val="0"/>
          <c:extLst>
            <c:ext xmlns:c16="http://schemas.microsoft.com/office/drawing/2014/chart" uri="{C3380CC4-5D6E-409C-BE32-E72D297353CC}">
              <c16:uniqueId val="{00000001-6F43-4417-8657-C4F7B88E10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6.43</c:v>
                </c:pt>
                <c:pt idx="2">
                  <c:v>12.86</c:v>
                </c:pt>
                <c:pt idx="3">
                  <c:v>19.05</c:v>
                </c:pt>
                <c:pt idx="4">
                  <c:v>25.21</c:v>
                </c:pt>
              </c:numCache>
            </c:numRef>
          </c:val>
          <c:extLst>
            <c:ext xmlns:c16="http://schemas.microsoft.com/office/drawing/2014/chart" uri="{C3380CC4-5D6E-409C-BE32-E72D297353CC}">
              <c16:uniqueId val="{00000000-C0D0-42C3-ACFA-197EC63C89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29.28</c:v>
                </c:pt>
                <c:pt idx="2">
                  <c:v>32.380000000000003</c:v>
                </c:pt>
                <c:pt idx="3">
                  <c:v>35.24</c:v>
                </c:pt>
                <c:pt idx="4">
                  <c:v>36.090000000000003</c:v>
                </c:pt>
              </c:numCache>
            </c:numRef>
          </c:val>
          <c:smooth val="0"/>
          <c:extLst>
            <c:ext xmlns:c16="http://schemas.microsoft.com/office/drawing/2014/chart" uri="{C3380CC4-5D6E-409C-BE32-E72D297353CC}">
              <c16:uniqueId val="{00000001-C0D0-42C3-ACFA-197EC63C89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3A-47F3-9E8F-9616BA50F4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883A-47F3-9E8F-9616BA50F4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410-415B-B64C-0FC42901E3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762.05</c:v>
                </c:pt>
                <c:pt idx="2">
                  <c:v>755.68</c:v>
                </c:pt>
                <c:pt idx="3">
                  <c:v>806.39</c:v>
                </c:pt>
                <c:pt idx="4">
                  <c:v>641.13</c:v>
                </c:pt>
              </c:numCache>
            </c:numRef>
          </c:val>
          <c:smooth val="0"/>
          <c:extLst>
            <c:ext xmlns:c16="http://schemas.microsoft.com/office/drawing/2014/chart" uri="{C3380CC4-5D6E-409C-BE32-E72D297353CC}">
              <c16:uniqueId val="{00000001-D410-415B-B64C-0FC42901E3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22.58</c:v>
                </c:pt>
                <c:pt idx="2">
                  <c:v>31.57</c:v>
                </c:pt>
                <c:pt idx="3">
                  <c:v>38.82</c:v>
                </c:pt>
                <c:pt idx="4">
                  <c:v>42.2</c:v>
                </c:pt>
              </c:numCache>
            </c:numRef>
          </c:val>
          <c:extLst>
            <c:ext xmlns:c16="http://schemas.microsoft.com/office/drawing/2014/chart" uri="{C3380CC4-5D6E-409C-BE32-E72D297353CC}">
              <c16:uniqueId val="{00000000-E62A-4944-B903-DC8FE07B75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92.61</c:v>
                </c:pt>
                <c:pt idx="2">
                  <c:v>91.41</c:v>
                </c:pt>
                <c:pt idx="3">
                  <c:v>96.26</c:v>
                </c:pt>
                <c:pt idx="4">
                  <c:v>90.92</c:v>
                </c:pt>
              </c:numCache>
            </c:numRef>
          </c:val>
          <c:smooth val="0"/>
          <c:extLst>
            <c:ext xmlns:c16="http://schemas.microsoft.com/office/drawing/2014/chart" uri="{C3380CC4-5D6E-409C-BE32-E72D297353CC}">
              <c16:uniqueId val="{00000001-E62A-4944-B903-DC8FE07B75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3D-4E38-B35A-0CCE933EC2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1640.16</c:v>
                </c:pt>
                <c:pt idx="2">
                  <c:v>1521.05</c:v>
                </c:pt>
                <c:pt idx="3">
                  <c:v>1490.65</c:v>
                </c:pt>
                <c:pt idx="4">
                  <c:v>1312.67</c:v>
                </c:pt>
              </c:numCache>
            </c:numRef>
          </c:val>
          <c:smooth val="0"/>
          <c:extLst>
            <c:ext xmlns:c16="http://schemas.microsoft.com/office/drawing/2014/chart" uri="{C3380CC4-5D6E-409C-BE32-E72D297353CC}">
              <c16:uniqueId val="{00000001-3E3D-4E38-B35A-0CCE933EC2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67.510000000000005</c:v>
                </c:pt>
                <c:pt idx="2">
                  <c:v>62.6</c:v>
                </c:pt>
                <c:pt idx="3">
                  <c:v>61.21</c:v>
                </c:pt>
                <c:pt idx="4">
                  <c:v>51.85</c:v>
                </c:pt>
              </c:numCache>
            </c:numRef>
          </c:val>
          <c:extLst>
            <c:ext xmlns:c16="http://schemas.microsoft.com/office/drawing/2014/chart" uri="{C3380CC4-5D6E-409C-BE32-E72D297353CC}">
              <c16:uniqueId val="{00000000-60CF-4851-A90A-3D65D04676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38.270000000000003</c:v>
                </c:pt>
                <c:pt idx="2">
                  <c:v>37.520000000000003</c:v>
                </c:pt>
                <c:pt idx="3">
                  <c:v>34.96</c:v>
                </c:pt>
                <c:pt idx="4">
                  <c:v>34.44</c:v>
                </c:pt>
              </c:numCache>
            </c:numRef>
          </c:val>
          <c:smooth val="0"/>
          <c:extLst>
            <c:ext xmlns:c16="http://schemas.microsoft.com/office/drawing/2014/chart" uri="{C3380CC4-5D6E-409C-BE32-E72D297353CC}">
              <c16:uniqueId val="{00000001-60CF-4851-A90A-3D65D04676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332.34</c:v>
                </c:pt>
                <c:pt idx="2">
                  <c:v>358.93</c:v>
                </c:pt>
                <c:pt idx="3">
                  <c:v>375.13</c:v>
                </c:pt>
                <c:pt idx="4">
                  <c:v>471.18</c:v>
                </c:pt>
              </c:numCache>
            </c:numRef>
          </c:val>
          <c:extLst>
            <c:ext xmlns:c16="http://schemas.microsoft.com/office/drawing/2014/chart" uri="{C3380CC4-5D6E-409C-BE32-E72D297353CC}">
              <c16:uniqueId val="{00000000-4FC4-4E54-A3CD-16D706B9E3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486.77</c:v>
                </c:pt>
                <c:pt idx="2">
                  <c:v>502.1</c:v>
                </c:pt>
                <c:pt idx="3">
                  <c:v>539.07000000000005</c:v>
                </c:pt>
                <c:pt idx="4">
                  <c:v>541.80999999999995</c:v>
                </c:pt>
              </c:numCache>
            </c:numRef>
          </c:val>
          <c:smooth val="0"/>
          <c:extLst>
            <c:ext xmlns:c16="http://schemas.microsoft.com/office/drawing/2014/chart" uri="{C3380CC4-5D6E-409C-BE32-E72D297353CC}">
              <c16:uniqueId val="{00000001-4FC4-4E54-A3CD-16D706B9E3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【631.67】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【1,321.62】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【538.24】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菊池市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小規模集合排水処理</v>
      </c>
      <c r="Q8" s="34"/>
      <c r="R8" s="34"/>
      <c r="S8" s="34"/>
      <c r="T8" s="34"/>
      <c r="U8" s="34"/>
      <c r="V8" s="34"/>
      <c r="W8" s="34" t="str">
        <f>データ!L6</f>
        <v>I2</v>
      </c>
      <c r="X8" s="34"/>
      <c r="Y8" s="34"/>
      <c r="Z8" s="34"/>
      <c r="AA8" s="34"/>
      <c r="AB8" s="34"/>
      <c r="AC8" s="34"/>
      <c r="AD8" s="35" t="str">
        <f>データ!$M$6</f>
        <v>非設置</v>
      </c>
      <c r="AE8" s="35"/>
      <c r="AF8" s="35"/>
      <c r="AG8" s="35"/>
      <c r="AH8" s="35"/>
      <c r="AI8" s="35"/>
      <c r="AJ8" s="35"/>
      <c r="AK8" s="3"/>
      <c r="AL8" s="36">
        <f>データ!S6</f>
        <v>46814</v>
      </c>
      <c r="AM8" s="36"/>
      <c r="AN8" s="36"/>
      <c r="AO8" s="36"/>
      <c r="AP8" s="36"/>
      <c r="AQ8" s="36"/>
      <c r="AR8" s="36"/>
      <c r="AS8" s="36"/>
      <c r="AT8" s="37">
        <f>データ!T6</f>
        <v>276.85000000000002</v>
      </c>
      <c r="AU8" s="37"/>
      <c r="AV8" s="37"/>
      <c r="AW8" s="37"/>
      <c r="AX8" s="37"/>
      <c r="AY8" s="37"/>
      <c r="AZ8" s="37"/>
      <c r="BA8" s="37"/>
      <c r="BB8" s="37">
        <f>データ!U6</f>
        <v>169.1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25.83</v>
      </c>
      <c r="J10" s="37"/>
      <c r="K10" s="37"/>
      <c r="L10" s="37"/>
      <c r="M10" s="37"/>
      <c r="N10" s="37"/>
      <c r="O10" s="37"/>
      <c r="P10" s="37">
        <f>データ!P6</f>
        <v>0.21</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99</v>
      </c>
      <c r="AM10" s="36"/>
      <c r="AN10" s="36"/>
      <c r="AO10" s="36"/>
      <c r="AP10" s="36"/>
      <c r="AQ10" s="36"/>
      <c r="AR10" s="36"/>
      <c r="AS10" s="36"/>
      <c r="AT10" s="37">
        <f>データ!W6</f>
        <v>0.2</v>
      </c>
      <c r="AU10" s="37"/>
      <c r="AV10" s="37"/>
      <c r="AW10" s="37"/>
      <c r="AX10" s="37"/>
      <c r="AY10" s="37"/>
      <c r="AZ10" s="37"/>
      <c r="BA10" s="37"/>
      <c r="BB10" s="37">
        <f>データ!X6</f>
        <v>495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111</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【109.13】</v>
      </c>
      <c r="F85" s="12" t="str">
        <f>データ!AT6</f>
        <v>【631.67】</v>
      </c>
      <c r="G85" s="12" t="str">
        <f>データ!BE6</f>
        <v>【91.66】</v>
      </c>
      <c r="H85" s="12" t="str">
        <f>データ!BP6</f>
        <v>【1,321.62】</v>
      </c>
      <c r="I85" s="12" t="str">
        <f>データ!CA6</f>
        <v>【34.61】</v>
      </c>
      <c r="J85" s="12" t="str">
        <f>データ!CL6</f>
        <v>【538.24】</v>
      </c>
      <c r="K85" s="12" t="str">
        <f>データ!CW6</f>
        <v>【33.03】</v>
      </c>
      <c r="L85" s="12" t="str">
        <f>データ!DH6</f>
        <v>【89.81】</v>
      </c>
      <c r="M85" s="12" t="str">
        <f>データ!DS6</f>
        <v>【35.75】</v>
      </c>
      <c r="N85" s="12" t="str">
        <f>データ!ED6</f>
        <v>【0.00】</v>
      </c>
      <c r="O85" s="12" t="str">
        <f>データ!EO6</f>
        <v>【0.00】</v>
      </c>
    </row>
  </sheetData>
  <sheetProtection algorithmName="SHA-512" hashValue="FLJGLdUMqnSUze2SqecqxFdHvnYk+XcetqFxcC1qk6Yyeg+1Z2qcPPnvnK9gEwFl1dNvw1OjVgOoybgmtmBMGQ==" saltValue="8gyPTOhUX8gy5pqY4b8K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432105</v>
      </c>
      <c r="D6" s="19">
        <f t="shared" si="3"/>
        <v>46</v>
      </c>
      <c r="E6" s="19">
        <f t="shared" si="3"/>
        <v>17</v>
      </c>
      <c r="F6" s="19">
        <f t="shared" si="3"/>
        <v>9</v>
      </c>
      <c r="G6" s="19">
        <f t="shared" si="3"/>
        <v>0</v>
      </c>
      <c r="H6" s="19" t="str">
        <f t="shared" si="3"/>
        <v>熊本県　菊池市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25.83</v>
      </c>
      <c r="P6" s="20">
        <f t="shared" si="3"/>
        <v>0.21</v>
      </c>
      <c r="Q6" s="20">
        <f t="shared" si="3"/>
        <v>100</v>
      </c>
      <c r="R6" s="20">
        <f t="shared" si="3"/>
        <v>3850</v>
      </c>
      <c r="S6" s="20">
        <f t="shared" si="3"/>
        <v>46814</v>
      </c>
      <c r="T6" s="20">
        <f t="shared" si="3"/>
        <v>276.85000000000002</v>
      </c>
      <c r="U6" s="20">
        <f t="shared" si="3"/>
        <v>169.1</v>
      </c>
      <c r="V6" s="20">
        <f t="shared" si="3"/>
        <v>99</v>
      </c>
      <c r="W6" s="20">
        <f t="shared" si="3"/>
        <v>0.2</v>
      </c>
      <c r="X6" s="20">
        <f t="shared" si="3"/>
        <v>495</v>
      </c>
      <c r="Y6" s="21" t="str">
        <f>IF(Y7="",NA(),Y7)</f>
        <v>-</v>
      </c>
      <c r="Z6" s="21">
        <f t="shared" ref="Z6:AH6" si="4">IF(Z7="",NA(),Z7)</f>
        <v>100.17</v>
      </c>
      <c r="AA6" s="21">
        <f t="shared" si="4"/>
        <v>102.34</v>
      </c>
      <c r="AB6" s="21">
        <f t="shared" si="4"/>
        <v>103.81</v>
      </c>
      <c r="AC6" s="21">
        <f t="shared" si="4"/>
        <v>101.33</v>
      </c>
      <c r="AD6" s="21" t="str">
        <f t="shared" si="4"/>
        <v>-</v>
      </c>
      <c r="AE6" s="21">
        <f t="shared" si="4"/>
        <v>100.42</v>
      </c>
      <c r="AF6" s="21">
        <f t="shared" si="4"/>
        <v>98.03</v>
      </c>
      <c r="AG6" s="21">
        <f t="shared" si="4"/>
        <v>105.46</v>
      </c>
      <c r="AH6" s="21">
        <f t="shared" si="4"/>
        <v>109.38</v>
      </c>
      <c r="AI6" s="20" t="str">
        <f>IF(AI7="","",IF(AI7="-","【-】","【"&amp;SUBSTITUTE(TEXT(AI7,"#,##0.00"),"-","△")&amp;"】"))</f>
        <v>【109.13】</v>
      </c>
      <c r="AJ6" s="21" t="str">
        <f>IF(AJ7="",NA(),AJ7)</f>
        <v>-</v>
      </c>
      <c r="AK6" s="20">
        <f t="shared" ref="AK6:AS6" si="5">IF(AK7="",NA(),AK7)</f>
        <v>0</v>
      </c>
      <c r="AL6" s="20">
        <f t="shared" si="5"/>
        <v>0</v>
      </c>
      <c r="AM6" s="20">
        <f t="shared" si="5"/>
        <v>0</v>
      </c>
      <c r="AN6" s="20">
        <f t="shared" si="5"/>
        <v>0</v>
      </c>
      <c r="AO6" s="21" t="str">
        <f t="shared" si="5"/>
        <v>-</v>
      </c>
      <c r="AP6" s="21">
        <f t="shared" si="5"/>
        <v>762.05</v>
      </c>
      <c r="AQ6" s="21">
        <f t="shared" si="5"/>
        <v>755.68</v>
      </c>
      <c r="AR6" s="21">
        <f t="shared" si="5"/>
        <v>806.39</v>
      </c>
      <c r="AS6" s="21">
        <f t="shared" si="5"/>
        <v>641.13</v>
      </c>
      <c r="AT6" s="20" t="str">
        <f>IF(AT7="","",IF(AT7="-","【-】","【"&amp;SUBSTITUTE(TEXT(AT7,"#,##0.00"),"-","△")&amp;"】"))</f>
        <v>【631.67】</v>
      </c>
      <c r="AU6" s="21" t="str">
        <f>IF(AU7="",NA(),AU7)</f>
        <v>-</v>
      </c>
      <c r="AV6" s="21">
        <f t="shared" ref="AV6:BD6" si="6">IF(AV7="",NA(),AV7)</f>
        <v>22.58</v>
      </c>
      <c r="AW6" s="21">
        <f t="shared" si="6"/>
        <v>31.57</v>
      </c>
      <c r="AX6" s="21">
        <f t="shared" si="6"/>
        <v>38.82</v>
      </c>
      <c r="AY6" s="21">
        <f t="shared" si="6"/>
        <v>42.2</v>
      </c>
      <c r="AZ6" s="21" t="str">
        <f t="shared" si="6"/>
        <v>-</v>
      </c>
      <c r="BA6" s="21">
        <f t="shared" si="6"/>
        <v>92.61</v>
      </c>
      <c r="BB6" s="21">
        <f t="shared" si="6"/>
        <v>91.41</v>
      </c>
      <c r="BC6" s="21">
        <f t="shared" si="6"/>
        <v>96.26</v>
      </c>
      <c r="BD6" s="21">
        <f t="shared" si="6"/>
        <v>90.92</v>
      </c>
      <c r="BE6" s="20" t="str">
        <f>IF(BE7="","",IF(BE7="-","【-】","【"&amp;SUBSTITUTE(TEXT(BE7,"#,##0.00"),"-","△")&amp;"】"))</f>
        <v>【91.66】</v>
      </c>
      <c r="BF6" s="21" t="str">
        <f>IF(BF7="",NA(),BF7)</f>
        <v>-</v>
      </c>
      <c r="BG6" s="20">
        <f t="shared" ref="BG6:BO6" si="7">IF(BG7="",NA(),BG7)</f>
        <v>0</v>
      </c>
      <c r="BH6" s="20">
        <f t="shared" si="7"/>
        <v>0</v>
      </c>
      <c r="BI6" s="20">
        <f t="shared" si="7"/>
        <v>0</v>
      </c>
      <c r="BJ6" s="20">
        <f t="shared" si="7"/>
        <v>0</v>
      </c>
      <c r="BK6" s="21" t="str">
        <f t="shared" si="7"/>
        <v>-</v>
      </c>
      <c r="BL6" s="21">
        <f t="shared" si="7"/>
        <v>1640.16</v>
      </c>
      <c r="BM6" s="21">
        <f t="shared" si="7"/>
        <v>1521.05</v>
      </c>
      <c r="BN6" s="21">
        <f t="shared" si="7"/>
        <v>1490.65</v>
      </c>
      <c r="BO6" s="21">
        <f t="shared" si="7"/>
        <v>1312.67</v>
      </c>
      <c r="BP6" s="20" t="str">
        <f>IF(BP7="","",IF(BP7="-","【-】","【"&amp;SUBSTITUTE(TEXT(BP7,"#,##0.00"),"-","△")&amp;"】"))</f>
        <v>【1,321.62】</v>
      </c>
      <c r="BQ6" s="21" t="str">
        <f>IF(BQ7="",NA(),BQ7)</f>
        <v>-</v>
      </c>
      <c r="BR6" s="21">
        <f t="shared" ref="BR6:BZ6" si="8">IF(BR7="",NA(),BR7)</f>
        <v>67.510000000000005</v>
      </c>
      <c r="BS6" s="21">
        <f t="shared" si="8"/>
        <v>62.6</v>
      </c>
      <c r="BT6" s="21">
        <f t="shared" si="8"/>
        <v>61.21</v>
      </c>
      <c r="BU6" s="21">
        <f t="shared" si="8"/>
        <v>51.85</v>
      </c>
      <c r="BV6" s="21" t="str">
        <f t="shared" si="8"/>
        <v>-</v>
      </c>
      <c r="BW6" s="21">
        <f t="shared" si="8"/>
        <v>38.270000000000003</v>
      </c>
      <c r="BX6" s="21">
        <f t="shared" si="8"/>
        <v>37.520000000000003</v>
      </c>
      <c r="BY6" s="21">
        <f t="shared" si="8"/>
        <v>34.96</v>
      </c>
      <c r="BZ6" s="21">
        <f t="shared" si="8"/>
        <v>34.44</v>
      </c>
      <c r="CA6" s="20" t="str">
        <f>IF(CA7="","",IF(CA7="-","【-】","【"&amp;SUBSTITUTE(TEXT(CA7,"#,##0.00"),"-","△")&amp;"】"))</f>
        <v>【34.61】</v>
      </c>
      <c r="CB6" s="21" t="str">
        <f>IF(CB7="",NA(),CB7)</f>
        <v>-</v>
      </c>
      <c r="CC6" s="21">
        <f t="shared" ref="CC6:CK6" si="9">IF(CC7="",NA(),CC7)</f>
        <v>332.34</v>
      </c>
      <c r="CD6" s="21">
        <f t="shared" si="9"/>
        <v>358.93</v>
      </c>
      <c r="CE6" s="21">
        <f t="shared" si="9"/>
        <v>375.13</v>
      </c>
      <c r="CF6" s="21">
        <f t="shared" si="9"/>
        <v>471.18</v>
      </c>
      <c r="CG6" s="21" t="str">
        <f t="shared" si="9"/>
        <v>-</v>
      </c>
      <c r="CH6" s="21">
        <f t="shared" si="9"/>
        <v>486.77</v>
      </c>
      <c r="CI6" s="21">
        <f t="shared" si="9"/>
        <v>502.1</v>
      </c>
      <c r="CJ6" s="21">
        <f t="shared" si="9"/>
        <v>539.07000000000005</v>
      </c>
      <c r="CK6" s="21">
        <f t="shared" si="9"/>
        <v>541.80999999999995</v>
      </c>
      <c r="CL6" s="20" t="str">
        <f>IF(CL7="","",IF(CL7="-","【-】","【"&amp;SUBSTITUTE(TEXT(CL7,"#,##0.00"),"-","△")&amp;"】"))</f>
        <v>【538.24】</v>
      </c>
      <c r="CM6" s="21" t="str">
        <f>IF(CM7="",NA(),CM7)</f>
        <v>-</v>
      </c>
      <c r="CN6" s="21" t="str">
        <f t="shared" ref="CN6:CV6" si="10">IF(CN7="",NA(),CN7)</f>
        <v>-</v>
      </c>
      <c r="CO6" s="21" t="str">
        <f t="shared" si="10"/>
        <v>-</v>
      </c>
      <c r="CP6" s="21" t="str">
        <f t="shared" si="10"/>
        <v>-</v>
      </c>
      <c r="CQ6" s="21" t="str">
        <f t="shared" si="10"/>
        <v>-</v>
      </c>
      <c r="CR6" s="21" t="str">
        <f t="shared" si="10"/>
        <v>-</v>
      </c>
      <c r="CS6" s="21">
        <f t="shared" si="10"/>
        <v>34.700000000000003</v>
      </c>
      <c r="CT6" s="21">
        <f t="shared" si="10"/>
        <v>46.83</v>
      </c>
      <c r="CU6" s="21">
        <f t="shared" si="10"/>
        <v>33.74</v>
      </c>
      <c r="CV6" s="21">
        <f t="shared" si="10"/>
        <v>32.979999999999997</v>
      </c>
      <c r="CW6" s="20" t="str">
        <f>IF(CW7="","",IF(CW7="-","【-】","【"&amp;SUBSTITUTE(TEXT(CW7,"#,##0.00"),"-","△")&amp;"】"))</f>
        <v>【33.03】</v>
      </c>
      <c r="CX6" s="21" t="str">
        <f>IF(CX7="",NA(),CX7)</f>
        <v>-</v>
      </c>
      <c r="CY6" s="21">
        <f t="shared" ref="CY6:DG6" si="11">IF(CY7="",NA(),CY7)</f>
        <v>95</v>
      </c>
      <c r="CZ6" s="21">
        <f t="shared" si="11"/>
        <v>94.74</v>
      </c>
      <c r="DA6" s="21">
        <f t="shared" si="11"/>
        <v>94.06</v>
      </c>
      <c r="DB6" s="21">
        <f t="shared" si="11"/>
        <v>91.92</v>
      </c>
      <c r="DC6" s="21" t="str">
        <f t="shared" si="11"/>
        <v>-</v>
      </c>
      <c r="DD6" s="21">
        <f t="shared" si="11"/>
        <v>90.04</v>
      </c>
      <c r="DE6" s="21">
        <f t="shared" si="11"/>
        <v>90.58</v>
      </c>
      <c r="DF6" s="21">
        <f t="shared" si="11"/>
        <v>90.11</v>
      </c>
      <c r="DG6" s="21">
        <f t="shared" si="11"/>
        <v>89.95</v>
      </c>
      <c r="DH6" s="20" t="str">
        <f>IF(DH7="","",IF(DH7="-","【-】","【"&amp;SUBSTITUTE(TEXT(DH7,"#,##0.00"),"-","△")&amp;"】"))</f>
        <v>【89.81】</v>
      </c>
      <c r="DI6" s="21" t="str">
        <f>IF(DI7="",NA(),DI7)</f>
        <v>-</v>
      </c>
      <c r="DJ6" s="21">
        <f t="shared" ref="DJ6:DR6" si="12">IF(DJ7="",NA(),DJ7)</f>
        <v>6.43</v>
      </c>
      <c r="DK6" s="21">
        <f t="shared" si="12"/>
        <v>12.86</v>
      </c>
      <c r="DL6" s="21">
        <f t="shared" si="12"/>
        <v>19.05</v>
      </c>
      <c r="DM6" s="21">
        <f t="shared" si="12"/>
        <v>25.21</v>
      </c>
      <c r="DN6" s="21" t="str">
        <f t="shared" si="12"/>
        <v>-</v>
      </c>
      <c r="DO6" s="21">
        <f t="shared" si="12"/>
        <v>29.28</v>
      </c>
      <c r="DP6" s="21">
        <f t="shared" si="12"/>
        <v>32.380000000000003</v>
      </c>
      <c r="DQ6" s="21">
        <f t="shared" si="12"/>
        <v>35.24</v>
      </c>
      <c r="DR6" s="21">
        <f t="shared" si="12"/>
        <v>36.090000000000003</v>
      </c>
      <c r="DS6" s="20" t="str">
        <f>IF(DS7="","",IF(DS7="-","【-】","【"&amp;SUBSTITUTE(TEXT(DS7,"#,##0.00"),"-","△")&amp;"】"))</f>
        <v>【35.75】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0">
        <f t="shared" si="14"/>
        <v>0</v>
      </c>
      <c r="EN6" s="20">
        <f t="shared" si="14"/>
        <v>0</v>
      </c>
      <c r="EO6" s="20" t="str">
        <f>IF(EO7="","",IF(EO7="-","【-】","【"&amp;SUBSTITUTE(TEXT(EO7,"#,##0.00"),"-","△")&amp;"】"))</f>
        <v>【0.00】</v>
      </c>
    </row>
    <row r="7" spans="1:148" s="22" customFormat="1" x14ac:dyDescent="0.15">
      <c r="A7" s="14"/>
      <c r="B7" s="23">
        <v>2023</v>
      </c>
      <c r="C7" s="23">
        <v>432105</v>
      </c>
      <c r="D7" s="23">
        <v>46</v>
      </c>
      <c r="E7" s="23">
        <v>17</v>
      </c>
      <c r="F7" s="23">
        <v>9</v>
      </c>
      <c r="G7" s="23">
        <v>0</v>
      </c>
      <c r="H7" s="23" t="s">
        <v>95</v>
      </c>
      <c r="I7" s="23" t="s">
        <v>96</v>
      </c>
      <c r="J7" s="23" t="s">
        <v>97</v>
      </c>
      <c r="K7" s="23" t="s">
        <v>98</v>
      </c>
      <c r="L7" s="23" t="s">
        <v>99</v>
      </c>
      <c r="M7" s="23" t="s">
        <v>100</v>
      </c>
      <c r="N7" s="24" t="s">
        <v>101</v>
      </c>
      <c r="O7" s="24">
        <v>25.83</v>
      </c>
      <c r="P7" s="24">
        <v>0.21</v>
      </c>
      <c r="Q7" s="24">
        <v>100</v>
      </c>
      <c r="R7" s="24">
        <v>3850</v>
      </c>
      <c r="S7" s="24">
        <v>46814</v>
      </c>
      <c r="T7" s="24">
        <v>276.85000000000002</v>
      </c>
      <c r="U7" s="24">
        <v>169.1</v>
      </c>
      <c r="V7" s="24">
        <v>99</v>
      </c>
      <c r="W7" s="24">
        <v>0.2</v>
      </c>
      <c r="X7" s="24">
        <v>495</v>
      </c>
      <c r="Y7" s="24" t="s">
        <v>101</v>
      </c>
      <c r="Z7" s="24">
        <v>100.17</v>
      </c>
      <c r="AA7" s="24">
        <v>102.34</v>
      </c>
      <c r="AB7" s="24">
        <v>103.81</v>
      </c>
      <c r="AC7" s="24">
        <v>101.33</v>
      </c>
      <c r="AD7" s="24" t="s">
        <v>101</v>
      </c>
      <c r="AE7" s="24">
        <v>100.42</v>
      </c>
      <c r="AF7" s="24">
        <v>98.03</v>
      </c>
      <c r="AG7" s="24">
        <v>105.46</v>
      </c>
      <c r="AH7" s="24">
        <v>109.38</v>
      </c>
      <c r="AI7" s="24">
        <v>109.13</v>
      </c>
      <c r="AJ7" s="24" t="s">
        <v>101</v>
      </c>
      <c r="AK7" s="24">
        <v>0</v>
      </c>
      <c r="AL7" s="24">
        <v>0</v>
      </c>
      <c r="AM7" s="24">
        <v>0</v>
      </c>
      <c r="AN7" s="24">
        <v>0</v>
      </c>
      <c r="AO7" s="24" t="s">
        <v>101</v>
      </c>
      <c r="AP7" s="24">
        <v>762.05</v>
      </c>
      <c r="AQ7" s="24">
        <v>755.68</v>
      </c>
      <c r="AR7" s="24">
        <v>806.39</v>
      </c>
      <c r="AS7" s="24">
        <v>641.13</v>
      </c>
      <c r="AT7" s="24">
        <v>631.66999999999996</v>
      </c>
      <c r="AU7" s="24" t="s">
        <v>101</v>
      </c>
      <c r="AV7" s="24">
        <v>22.58</v>
      </c>
      <c r="AW7" s="24">
        <v>31.57</v>
      </c>
      <c r="AX7" s="24">
        <v>38.82</v>
      </c>
      <c r="AY7" s="24">
        <v>42.2</v>
      </c>
      <c r="AZ7" s="24" t="s">
        <v>101</v>
      </c>
      <c r="BA7" s="24">
        <v>92.61</v>
      </c>
      <c r="BB7" s="24">
        <v>91.41</v>
      </c>
      <c r="BC7" s="24">
        <v>96.26</v>
      </c>
      <c r="BD7" s="24">
        <v>90.92</v>
      </c>
      <c r="BE7" s="24">
        <v>91.66</v>
      </c>
      <c r="BF7" s="24" t="s">
        <v>101</v>
      </c>
      <c r="BG7" s="24">
        <v>0</v>
      </c>
      <c r="BH7" s="24">
        <v>0</v>
      </c>
      <c r="BI7" s="24">
        <v>0</v>
      </c>
      <c r="BJ7" s="24">
        <v>0</v>
      </c>
      <c r="BK7" s="24" t="s">
        <v>101</v>
      </c>
      <c r="BL7" s="24">
        <v>1640.16</v>
      </c>
      <c r="BM7" s="24">
        <v>1521.05</v>
      </c>
      <c r="BN7" s="24">
        <v>1490.65</v>
      </c>
      <c r="BO7" s="24">
        <v>1312.67</v>
      </c>
      <c r="BP7" s="24">
        <v>1321.62</v>
      </c>
      <c r="BQ7" s="24" t="s">
        <v>101</v>
      </c>
      <c r="BR7" s="24">
        <v>67.510000000000005</v>
      </c>
      <c r="BS7" s="24">
        <v>62.6</v>
      </c>
      <c r="BT7" s="24">
        <v>61.21</v>
      </c>
      <c r="BU7" s="24">
        <v>51.85</v>
      </c>
      <c r="BV7" s="24" t="s">
        <v>101</v>
      </c>
      <c r="BW7" s="24">
        <v>38.270000000000003</v>
      </c>
      <c r="BX7" s="24">
        <v>37.520000000000003</v>
      </c>
      <c r="BY7" s="24">
        <v>34.96</v>
      </c>
      <c r="BZ7" s="24">
        <v>34.44</v>
      </c>
      <c r="CA7" s="24">
        <v>34.61</v>
      </c>
      <c r="CB7" s="24" t="s">
        <v>101</v>
      </c>
      <c r="CC7" s="24">
        <v>332.34</v>
      </c>
      <c r="CD7" s="24">
        <v>358.93</v>
      </c>
      <c r="CE7" s="24">
        <v>375.13</v>
      </c>
      <c r="CF7" s="24">
        <v>471.18</v>
      </c>
      <c r="CG7" s="24" t="s">
        <v>101</v>
      </c>
      <c r="CH7" s="24">
        <v>486.77</v>
      </c>
      <c r="CI7" s="24">
        <v>502.1</v>
      </c>
      <c r="CJ7" s="24">
        <v>539.07000000000005</v>
      </c>
      <c r="CK7" s="24">
        <v>541.80999999999995</v>
      </c>
      <c r="CL7" s="24">
        <v>538.24</v>
      </c>
      <c r="CM7" s="24" t="s">
        <v>101</v>
      </c>
      <c r="CN7" s="24" t="s">
        <v>101</v>
      </c>
      <c r="CO7" s="24" t="s">
        <v>101</v>
      </c>
      <c r="CP7" s="24" t="s">
        <v>101</v>
      </c>
      <c r="CQ7" s="24" t="s">
        <v>101</v>
      </c>
      <c r="CR7" s="24" t="s">
        <v>101</v>
      </c>
      <c r="CS7" s="24">
        <v>34.700000000000003</v>
      </c>
      <c r="CT7" s="24">
        <v>46.83</v>
      </c>
      <c r="CU7" s="24">
        <v>33.74</v>
      </c>
      <c r="CV7" s="24">
        <v>32.979999999999997</v>
      </c>
      <c r="CW7" s="24">
        <v>33.03</v>
      </c>
      <c r="CX7" s="24" t="s">
        <v>101</v>
      </c>
      <c r="CY7" s="24">
        <v>95</v>
      </c>
      <c r="CZ7" s="24">
        <v>94.74</v>
      </c>
      <c r="DA7" s="24">
        <v>94.06</v>
      </c>
      <c r="DB7" s="24">
        <v>91.92</v>
      </c>
      <c r="DC7" s="24" t="s">
        <v>101</v>
      </c>
      <c r="DD7" s="24">
        <v>90.04</v>
      </c>
      <c r="DE7" s="24">
        <v>90.58</v>
      </c>
      <c r="DF7" s="24">
        <v>90.11</v>
      </c>
      <c r="DG7" s="24">
        <v>89.95</v>
      </c>
      <c r="DH7" s="24">
        <v>89.81</v>
      </c>
      <c r="DI7" s="24" t="s">
        <v>101</v>
      </c>
      <c r="DJ7" s="24">
        <v>6.43</v>
      </c>
      <c r="DK7" s="24">
        <v>12.86</v>
      </c>
      <c r="DL7" s="24">
        <v>19.05</v>
      </c>
      <c r="DM7" s="24">
        <v>25.21</v>
      </c>
      <c r="DN7" s="24" t="s">
        <v>101</v>
      </c>
      <c r="DO7" s="24">
        <v>29.28</v>
      </c>
      <c r="DP7" s="24">
        <v>32.380000000000003</v>
      </c>
      <c r="DQ7" s="24">
        <v>35.24</v>
      </c>
      <c r="DR7" s="24">
        <v>36.090000000000003</v>
      </c>
      <c r="DS7" s="24">
        <v>35.75</v>
      </c>
      <c r="DT7" s="24" t="s">
        <v>101</v>
      </c>
      <c r="DU7" s="24">
        <v>0</v>
      </c>
      <c r="DV7" s="24">
        <v>0</v>
      </c>
      <c r="DW7" s="24">
        <v>0</v>
      </c>
      <c r="DX7" s="24">
        <v>0</v>
      </c>
      <c r="DY7" s="24" t="s">
        <v>101</v>
      </c>
      <c r="DZ7" s="24">
        <v>0</v>
      </c>
      <c r="EA7" s="24">
        <v>0</v>
      </c>
      <c r="EB7" s="24">
        <v>0</v>
      </c>
      <c r="EC7" s="24">
        <v>0</v>
      </c>
      <c r="ED7" s="24">
        <v>0</v>
      </c>
      <c r="EE7" s="24" t="s">
        <v>101</v>
      </c>
      <c r="EF7" s="24">
        <v>0</v>
      </c>
      <c r="EG7" s="24">
        <v>0</v>
      </c>
      <c r="EH7" s="24">
        <v>0</v>
      </c>
      <c r="EI7" s="24">
        <v>0</v>
      </c>
      <c r="EJ7" s="24" t="s">
        <v>101</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西川　希美</cp:lastModifiedBy>
  <dcterms:created xsi:type="dcterms:W3CDTF">2025-01-24T07:23:28Z</dcterms:created>
  <dcterms:modified xsi:type="dcterms:W3CDTF">2025-02-17T02:49:37Z</dcterms:modified>
  <cp:category/>
</cp:coreProperties>
</file>