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事業（作成中）：H30.4～\02　業務（経理）\15　経営比較分析表\R6\02　提出\下水道（農集・小規模・個別）\"/>
    </mc:Choice>
  </mc:AlternateContent>
  <workbookProtection workbookAlgorithmName="SHA-512" workbookHashValue="BIBDxZJT38iyAkwskphgsJy1LUZjCKer+vizrJEhtrKbr6qoqZoA5HtNsP2R1u0LRIA5VyI97jVydvH5fNjw9g==" workbookSaltValue="BCm0J8jxHipqkZEtdILlDQ=="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<sst xmlns="http://schemas.openxmlformats.org/spreadsheetml/2006/main" count="319" uniqueCount="115">
  <si>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</si>
  <si>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</si>
  <si>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</si>
  <si>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</si>
  <si>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</si>
  <si>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</si>
  <si>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</si>
  <si>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</si>
  <si>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</si>
  <si>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</si>
  <si>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</si>
  <si>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</si>
  <si>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</si>
  <si>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</si>
  <si>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</si>
  <si>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</si>
  <si>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</si>
  <si>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</si>
  <si>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</si>
  <si>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</si>
  <si>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</si>
  <si>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</si>
  <si>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</si>
  <si>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</si>
  <si>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</si>
  <si>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</si>
  <si>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</si>
  <si>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</si>
  <si>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</si>
  <si>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</si>
  <si>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</si>
  <si>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</si>
  <si>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</si>
  <si>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</si>
  <si>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</si>
  <si>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</si>
  <si>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</si>
  <si>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</si>
  <si>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</si>
  <si>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</si>
  <si>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</si>
  <si>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</si>
  <si>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</si>
  <si>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</si>
  <si>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</si>
  <si>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</si>
  <si>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</si>
  <si>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</si>
  <si>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</si>
  <si>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</si>
  <si>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</si>
  <si>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</si>
  <si>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</si>
  <si>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</si>
  <si>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</si>
  <si>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</si>
  <si>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</si>
  <si>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</si>
  <si>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</si>
  <si>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</si>
  <si>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</si>
  <si>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</si>
  <si>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</si>
  <si>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</si>
  <si>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</si>
  <si>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</si>
  <si>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</si>
  <si>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</si>
  <si>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</si>
  <si>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</si>
  <si>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</si>
  <si>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</si>
  <si>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</si>
  <si>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</si>
  <si>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</si>
  <si>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</si>
  <si>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</si>
  <si>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</si>
  <si>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</si>
  <si>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</si>
  <si>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</si>
  <si>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</si>
  <si>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</si>
  <si>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</si>
  <si>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</si>
  <si>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</si>
  <si>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</si>
  <si>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</si>
  <si>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</si>
  <si>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</si>
  <si>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</si>
  <si>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</si>
  <si>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</si>
  <si>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</si>
  <si>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</si>
  <si>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</si>
  <si>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</si>
  <si>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</si>
  <si>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</si>
  <si>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</si>
  <si>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</si>
  <si>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</si>
  <si>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</si>
  <si>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</si>
  <si>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</si>
  <si>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</si>
  <si>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</si>
  <si>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</si>
  <si>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</si>
  <si>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</si>
  <si>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</si>
  <si>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</si>
  <si>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地方公営企業法の適用によって、経営の見える化を図ったところであるが、本事業は平成17年度に整備が完了しているため、当面大規模な修繕や更新は見込んでいない。
今後、人口減少に伴う使用料収入の減少や施設の老朽化による経費の増加が一層進むと考えられるため、更なる歳出抑制の検討が必要となってくる。</t>
    <rPh sb="125" eb="126">
      <t>サラ</t>
    </rPh>
    <phoneticPr fontId="4"/>
  </si>
  <si>
    <t>①有形固定資産減価償却率は、全国平均及び類似団体平均を大きく下回っているが、その要因は固定資産を法適用時の簿価で計上したためである。
本事業は整備完了が平成17年度であり、管渠設備は耐用年数を迎えるほどの期間が経過していないが、管渠以外の設備について、指標には表れない老朽化が進んでいる。
現状において大規模な修繕等の必要性はないが、適正な維持管理に努め、将来の人口減少を踏まえて施設の計画的な更新を検討する必要がある。</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6">
      <t>ヘイキン</t>
    </rPh>
    <rPh sb="27" eb="28">
      <t>オオ</t>
    </rPh>
    <rPh sb="30" eb="32">
      <t>シタマワ</t>
    </rPh>
    <rPh sb="114" eb="116">
      <t>カンキョ</t>
    </rPh>
    <rPh sb="116" eb="118">
      <t>イガイ</t>
    </rPh>
    <rPh sb="119" eb="121">
      <t>セツビ</t>
    </rPh>
    <phoneticPr fontId="4"/>
  </si>
  <si>
    <t>本年より地方公営企業法を適用して事業を実施している。
①経常収支比率（収益で費用を賄えているかの比率）及び⑤経費回収率（経費を使用料で賄えているかの指標）は、適正な基準に達しているが、財源は一般会計からの繰入金に依存しているため、経費の削減を検討していく必要がある。
②累積欠損金はない。
③流動比率（短期的な債務に対する支払能力）は、適正な基準を上回っている。その要因は、同一会計である農業集落排水事業及び個別排水処理事業との按分によるもので、会計全体では適正な基準を下回っているため、引き続き歳出の削減に努める必要がある。
⑥汚水処理原価（汚水処理に要した費用）は、類似団体平均値を下回っているが、今後人口減少に伴う使用水量の減少で汚水処理原価の上昇が懸念されるため、維持管理費の抑制に努める必要がある。
⑦施設利用率（1日に対応可能な処理能力に対する1日平均処理水量の割合）は、全国平均及び類似団体平均値を下回った。将来の人口減少によって処理能力の更なる余剰が発生することが見込まれるため、それを踏まえた適正な規模を模索していく必要がある。
⑧水洗化率（汚水処理している人口の割合）は、全国平均及び類似団体平均値を上回っているものの、処理区域内の人口減少に左右されている。水洗化率の値は今後も伸びると見込まれるが、その場合の主な要因は、人口減少の進行による母数の減少と考えられる。</t>
    <rPh sb="0" eb="2">
      <t>ホンネン</t>
    </rPh>
    <rPh sb="4" eb="6">
      <t>チホウ</t>
    </rPh>
    <rPh sb="6" eb="8">
      <t>コウエイ</t>
    </rPh>
    <rPh sb="8" eb="10">
      <t>キギョウ</t>
    </rPh>
    <rPh sb="10" eb="11">
      <t>ホウ</t>
    </rPh>
    <rPh sb="12" eb="14">
      <t>テキヨウ</t>
    </rPh>
    <rPh sb="16" eb="18">
      <t>ジギョウ</t>
    </rPh>
    <rPh sb="19" eb="21">
      <t>ジッシ</t>
    </rPh>
    <rPh sb="51" eb="52">
      <t>オヨ</t>
    </rPh>
    <rPh sb="79" eb="81">
      <t>テキセイ</t>
    </rPh>
    <rPh sb="82" eb="84">
      <t>キジュン</t>
    </rPh>
    <rPh sb="85" eb="86">
      <t>タッ</t>
    </rPh>
    <rPh sb="174" eb="175">
      <t>ウエ</t>
    </rPh>
    <rPh sb="187" eb="189">
      <t>ドウイツ</t>
    </rPh>
    <rPh sb="189" eb="191">
      <t>カイケイ</t>
    </rPh>
    <rPh sb="194" eb="196">
      <t>ノウギョウ</t>
    </rPh>
    <rPh sb="196" eb="198">
      <t>シュウラク</t>
    </rPh>
    <rPh sb="198" eb="200">
      <t>ハイスイ</t>
    </rPh>
    <rPh sb="200" eb="202">
      <t>ジギョウ</t>
    </rPh>
    <rPh sb="202" eb="203">
      <t>オヨ</t>
    </rPh>
    <rPh sb="204" eb="206">
      <t>コベツ</t>
    </rPh>
    <rPh sb="206" eb="208">
      <t>ハイスイ</t>
    </rPh>
    <rPh sb="208" eb="210">
      <t>ショリ</t>
    </rPh>
    <rPh sb="210" eb="212">
      <t>ジギョウ</t>
    </rPh>
    <rPh sb="214" eb="216">
      <t>アンブン</t>
    </rPh>
    <rPh sb="223" eb="225">
      <t>カイケイ</t>
    </rPh>
    <rPh sb="225" eb="227">
      <t>ゼンタイ</t>
    </rPh>
    <rPh sb="229" eb="231">
      <t>テキセイ</t>
    </rPh>
    <rPh sb="232" eb="234">
      <t>キジュン</t>
    </rPh>
    <rPh sb="235" eb="237">
      <t>シタマワ</t>
    </rPh>
    <rPh sb="244" eb="245">
      <t>ヒ</t>
    </rPh>
    <rPh sb="246" eb="247">
      <t>ツヅ</t>
    </rPh>
    <rPh sb="248" eb="250">
      <t>サイシュツ</t>
    </rPh>
    <rPh sb="251" eb="253">
      <t>サクゲン</t>
    </rPh>
    <rPh sb="254" eb="255">
      <t>ツト</t>
    </rPh>
    <rPh sb="257" eb="259">
      <t>ヒツヨウ</t>
    </rPh>
    <rPh sb="305" eb="307">
      <t>ゲンショウ</t>
    </rPh>
    <rPh sb="338" eb="340">
      <t>カンリ</t>
    </rPh>
    <rPh sb="392" eb="394">
      <t>ゼンコク</t>
    </rPh>
    <rPh sb="394" eb="396">
      <t>ヘイキン</t>
    </rPh>
    <rPh sb="396" eb="397">
      <t>オヨ</t>
    </rPh>
    <rPh sb="406" eb="407">
      <t>シタ</t>
    </rPh>
    <rPh sb="422" eb="424">
      <t>ショリ</t>
    </rPh>
    <rPh sb="424" eb="426">
      <t>ノウリョク</t>
    </rPh>
    <rPh sb="427" eb="428">
      <t>サラ</t>
    </rPh>
    <rPh sb="430" eb="432">
      <t>ヨジョウ</t>
    </rPh>
    <rPh sb="433" eb="435">
      <t>ハッセイ</t>
    </rPh>
    <rPh sb="440" eb="442">
      <t>ミコ</t>
    </rPh>
    <rPh sb="510" eb="512">
      <t>ウワマワ</t>
    </rPh>
    <rPh sb="526" eb="528">
      <t>ジンコウ</t>
    </rPh>
    <rPh sb="539" eb="542">
      <t>スイセンカ</t>
    </rPh>
    <rPh sb="542" eb="543">
      <t>リツ</t>
    </rPh>
    <rPh sb="544" eb="545">
      <t>アタイ</t>
    </rPh>
    <rPh sb="546" eb="548">
      <t>コンゴ</t>
    </rPh>
    <rPh sb="549" eb="550">
      <t>ノ</t>
    </rPh>
    <rPh sb="553" eb="555">
      <t>ミコ</t>
    </rPh>
    <rPh sb="562" eb="564">
      <t>バアイ</t>
    </rPh>
    <rPh sb="565" eb="566">
      <t>オモ</t>
    </rPh>
    <rPh sb="567" eb="569">
      <t>ヨウイン</t>
    </rPh>
    <rPh sb="571" eb="573">
      <t>ジンコウ</t>
    </rPh>
    <rPh sb="573" eb="575">
      <t>ゲンショウ</t>
    </rPh>
    <rPh sb="576" eb="578">
      <t>シンコウ</t>
    </rPh>
    <rPh sb="581" eb="583">
      <t>ボスウ</t>
    </rPh>
    <rPh sb="584" eb="586">
      <t>ゲンショウ</t>
    </rPh>
    <rPh sb="587" eb="5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</si>
</sst>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7E-41FE-B19F-70258296F0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F7E-41FE-B19F-70258296F0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30.43</c:v>
                </c:pt>
              </c:numCache>
            </c:numRef>
          </c:val>
          <c:extLst>
            <c:ext xmlns:c16="http://schemas.microsoft.com/office/drawing/2014/chart" uri="{C3380CC4-5D6E-409C-BE32-E72D297353CC}">
              <c16:uniqueId val="{00000000-848F-4325-974E-F0538DE9FA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32.979999999999997</c:v>
                </c:pt>
              </c:numCache>
            </c:numRef>
          </c:val>
          <c:smooth val="0"/>
          <c:extLst>
            <c:ext xmlns:c16="http://schemas.microsoft.com/office/drawing/2014/chart" uri="{C3380CC4-5D6E-409C-BE32-E72D297353CC}">
              <c16:uniqueId val="{00000001-848F-4325-974E-F0538DE9FA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93.1</c:v>
                </c:pt>
              </c:numCache>
            </c:numRef>
          </c:val>
          <c:extLst>
            <c:ext xmlns:c16="http://schemas.microsoft.com/office/drawing/2014/chart" uri="{C3380CC4-5D6E-409C-BE32-E72D297353CC}">
              <c16:uniqueId val="{00000000-6C07-4437-9CD8-7A094563DA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89.95</c:v>
                </c:pt>
              </c:numCache>
            </c:numRef>
          </c:val>
          <c:smooth val="0"/>
          <c:extLst>
            <c:ext xmlns:c16="http://schemas.microsoft.com/office/drawing/2014/chart" uri="{C3380CC4-5D6E-409C-BE32-E72D297353CC}">
              <c16:uniqueId val="{00000001-6C07-4437-9CD8-7A094563DA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118.98</c:v>
                </c:pt>
              </c:numCache>
            </c:numRef>
          </c:val>
          <c:extLst>
            <c:ext xmlns:c16="http://schemas.microsoft.com/office/drawing/2014/chart" uri="{C3380CC4-5D6E-409C-BE32-E72D297353CC}">
              <c16:uniqueId val="{00000000-1B70-4027-94FC-C6582C3E4C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109.38</c:v>
                </c:pt>
              </c:numCache>
            </c:numRef>
          </c:val>
          <c:smooth val="0"/>
          <c:extLst>
            <c:ext xmlns:c16="http://schemas.microsoft.com/office/drawing/2014/chart" uri="{C3380CC4-5D6E-409C-BE32-E72D297353CC}">
              <c16:uniqueId val="{00000001-1B70-4027-94FC-C6582C3E4C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6.27</c:v>
                </c:pt>
              </c:numCache>
            </c:numRef>
          </c:val>
          <c:extLst>
            <c:ext xmlns:c16="http://schemas.microsoft.com/office/drawing/2014/chart" uri="{C3380CC4-5D6E-409C-BE32-E72D297353CC}">
              <c16:uniqueId val="{00000000-3B2F-477C-9A1B-0EEDA70124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36.090000000000003</c:v>
                </c:pt>
              </c:numCache>
            </c:numRef>
          </c:val>
          <c:smooth val="0"/>
          <c:extLst>
            <c:ext xmlns:c16="http://schemas.microsoft.com/office/drawing/2014/chart" uri="{C3380CC4-5D6E-409C-BE32-E72D297353CC}">
              <c16:uniqueId val="{00000001-3B2F-477C-9A1B-0EEDA70124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14-4F73-8570-9A6B71CF40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14-4F73-8570-9A6B71CF40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C5-4691-AAB1-C84EB4584F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641.13</c:v>
                </c:pt>
              </c:numCache>
            </c:numRef>
          </c:val>
          <c:smooth val="0"/>
          <c:extLst>
            <c:ext xmlns:c16="http://schemas.microsoft.com/office/drawing/2014/chart" uri="{C3380CC4-5D6E-409C-BE32-E72D297353CC}">
              <c16:uniqueId val="{00000001-90C5-4691-AAB1-C84EB4584F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116.15</c:v>
                </c:pt>
              </c:numCache>
            </c:numRef>
          </c:val>
          <c:extLst>
            <c:ext xmlns:c16="http://schemas.microsoft.com/office/drawing/2014/chart" uri="{C3380CC4-5D6E-409C-BE32-E72D297353CC}">
              <c16:uniqueId val="{00000000-90D4-42E8-9B41-8F1286A7EF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90.92</c:v>
                </c:pt>
              </c:numCache>
            </c:numRef>
          </c:val>
          <c:smooth val="0"/>
          <c:extLst>
            <c:ext xmlns:c16="http://schemas.microsoft.com/office/drawing/2014/chart" uri="{C3380CC4-5D6E-409C-BE32-E72D297353CC}">
              <c16:uniqueId val="{00000001-90D4-42E8-9B41-8F1286A7EF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34-4647-A9BA-BF7DD38F2E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1312.67</c:v>
                </c:pt>
              </c:numCache>
            </c:numRef>
          </c:val>
          <c:smooth val="0"/>
          <c:extLst>
            <c:ext xmlns:c16="http://schemas.microsoft.com/office/drawing/2014/chart" uri="{C3380CC4-5D6E-409C-BE32-E72D297353CC}">
              <c16:uniqueId val="{00000001-3134-4647-A9BA-BF7DD38F2E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423-4FD4-984F-B83D4DCB2E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34.44</c:v>
                </c:pt>
              </c:numCache>
            </c:numRef>
          </c:val>
          <c:smooth val="0"/>
          <c:extLst>
            <c:ext xmlns:c16="http://schemas.microsoft.com/office/drawing/2014/chart" uri="{C3380CC4-5D6E-409C-BE32-E72D297353CC}">
              <c16:uniqueId val="{00000001-4423-4FD4-984F-B83D4DCB2E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185.37</c:v>
                </c:pt>
              </c:numCache>
            </c:numRef>
          </c:val>
          <c:extLst>
            <c:ext xmlns:c16="http://schemas.microsoft.com/office/drawing/2014/chart" uri="{C3380CC4-5D6E-409C-BE32-E72D297353CC}">
              <c16:uniqueId val="{00000000-26F3-454E-B8DE-460A2A5856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541.80999999999995</c:v>
                </c:pt>
              </c:numCache>
            </c:numRef>
          </c:val>
          <c:smooth val="0"/>
          <c:extLst>
            <c:ext xmlns:c16="http://schemas.microsoft.com/office/drawing/2014/chart" uri="{C3380CC4-5D6E-409C-BE32-E72D297353CC}">
              <c16:uniqueId val="{00000001-26F3-454E-B8DE-460A2A5856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6" zoomScaleNormal="10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熊本県　山鹿市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71" t="str">
        <f>データ!$M$6</f>
        <v>非設置</v>
      </c>
      <c r="AE8" s="71"/>
      <c r="AF8" s="71"/>
      <c r="AG8" s="71"/>
      <c r="AH8" s="71"/>
      <c r="AI8" s="71"/>
      <c r="AJ8" s="71"/>
      <c r="AK8" s="3"/>
      <c r="AL8" s="44">
        <f>データ!S6</f>
        <v>48639</v>
      </c>
      <c r="AM8" s="44"/>
      <c r="AN8" s="44"/>
      <c r="AO8" s="44"/>
      <c r="AP8" s="44"/>
      <c r="AQ8" s="44"/>
      <c r="AR8" s="44"/>
      <c r="AS8" s="44"/>
      <c r="AT8" s="45">
        <f>データ!T6</f>
        <v>299.69</v>
      </c>
      <c r="AU8" s="45"/>
      <c r="AV8" s="45"/>
      <c r="AW8" s="45"/>
      <c r="AX8" s="45"/>
      <c r="AY8" s="45"/>
      <c r="AZ8" s="45"/>
      <c r="BA8" s="45"/>
      <c r="BB8" s="45">
        <f>データ!U6</f>
        <v>162.30000000000001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47.58</v>
      </c>
      <c r="J10" s="45"/>
      <c r="K10" s="45"/>
      <c r="L10" s="45"/>
      <c r="M10" s="45"/>
      <c r="N10" s="45"/>
      <c r="O10" s="45"/>
      <c r="P10" s="45">
        <f>データ!P6</f>
        <v>0.12</v>
      </c>
      <c r="Q10" s="45"/>
      <c r="R10" s="45"/>
      <c r="S10" s="45"/>
      <c r="T10" s="45"/>
      <c r="U10" s="45"/>
      <c r="V10" s="45"/>
      <c r="W10" s="45">
        <f>データ!Q6</f>
        <v>87.46</v>
      </c>
      <c r="X10" s="45"/>
      <c r="Y10" s="45"/>
      <c r="Z10" s="45"/>
      <c r="AA10" s="45"/>
      <c r="AB10" s="45"/>
      <c r="AC10" s="45"/>
      <c r="AD10" s="44">
        <f>データ!R6</f>
        <v>3560</v>
      </c>
      <c r="AE10" s="44"/>
      <c r="AF10" s="44"/>
      <c r="AG10" s="44"/>
      <c r="AH10" s="44"/>
      <c r="AI10" s="44"/>
      <c r="AJ10" s="44"/>
      <c r="AK10" s="2"/>
      <c r="AL10" s="44">
        <f>データ!V6</f>
        <v>58</v>
      </c>
      <c r="AM10" s="44"/>
      <c r="AN10" s="44"/>
      <c r="AO10" s="44"/>
      <c r="AP10" s="44"/>
      <c r="AQ10" s="44"/>
      <c r="AR10" s="44"/>
      <c r="AS10" s="44"/>
      <c r="AT10" s="45">
        <f>データ!W6</f>
        <v>0.05</v>
      </c>
      <c r="AU10" s="45"/>
      <c r="AV10" s="45"/>
      <c r="AW10" s="45"/>
      <c r="AX10" s="45"/>
      <c r="AY10" s="45"/>
      <c r="AZ10" s="45"/>
      <c r="BA10" s="45"/>
      <c r="BB10" s="45">
        <f>データ!X6</f>
        <v>1160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O4WSn5MMvA+PKgx+aGp4FuS4c4amhniiQVd25nSU5CS8masWw4wWbxqdUarjXR3zEGXwgBz3c/7zJnsGfl3NMg==" saltValue="BOH9dMpfg9uMQJ4zZOVU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432083</v>
      </c>
      <c r="D6" s="19">
        <f t="shared" si="3"/>
        <v>46</v>
      </c>
      <c r="E6" s="19">
        <f t="shared" si="3"/>
        <v>17</v>
      </c>
      <c r="F6" s="19">
        <f t="shared" si="3"/>
        <v>9</v>
      </c>
      <c r="G6" s="19">
        <f t="shared" si="3"/>
        <v>0</v>
      </c>
      <c r="H6" s="19" t="str">
        <f t="shared" si="3"/>
        <v>熊本県　山鹿市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47.58</v>
      </c>
      <c r="P6" s="20">
        <f t="shared" si="3"/>
        <v>0.12</v>
      </c>
      <c r="Q6" s="20">
        <f t="shared" si="3"/>
        <v>87.46</v>
      </c>
      <c r="R6" s="20">
        <f t="shared" si="3"/>
        <v>3560</v>
      </c>
      <c r="S6" s="20">
        <f t="shared" si="3"/>
        <v>48639</v>
      </c>
      <c r="T6" s="20">
        <f t="shared" si="3"/>
        <v>299.69</v>
      </c>
      <c r="U6" s="20">
        <f t="shared" si="3"/>
        <v>162.30000000000001</v>
      </c>
      <c r="V6" s="20">
        <f t="shared" si="3"/>
        <v>58</v>
      </c>
      <c r="W6" s="20">
        <f t="shared" si="3"/>
        <v>0.05</v>
      </c>
      <c r="X6" s="20">
        <f t="shared" si="3"/>
        <v>1160</v>
      </c>
      <c r="Y6" s="21" t="str">
        <f>IF(Y7="",NA(),Y7)</f>
        <v>-</v>
      </c>
      <c r="Z6" s="21" t="str">
        <f t="shared" ref="Z6:AH6" si="4">IF(Z7="",NA(),Z7)</f>
        <v>-</v>
      </c>
      <c r="AA6" s="21" t="str">
        <f t="shared" si="4"/>
        <v>-</v>
      </c>
      <c r="AB6" s="21" t="str">
        <f t="shared" si="4"/>
        <v>-</v>
      </c>
      <c r="AC6" s="21">
        <f t="shared" si="4"/>
        <v>118.98</v>
      </c>
      <c r="AD6" s="21" t="str">
        <f t="shared" si="4"/>
        <v>-</v>
      </c>
      <c r="AE6" s="21" t="str">
        <f t="shared" si="4"/>
        <v>-</v>
      </c>
      <c r="AF6" s="21" t="str">
        <f t="shared" si="4"/>
        <v>-</v>
      </c>
      <c r="AG6" s="21" t="str">
        <f t="shared" si="4"/>
        <v>-</v>
      </c>
      <c r="AH6" s="21">
        <f t="shared" si="4"/>
        <v>109.38</v>
      </c>
      <c r="AI6" s="20" t="str">
        <f>IF(AI7="","",IF(AI7="-","【-】","【"&amp;SUBSTITUTE(TEXT(AI7,"#,##0.00"),"-","△")&amp;"】"))</f>
        <v>【109.13】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641.13</v>
      </c>
      <c r="AT6" s="20" t="str">
        <f>IF(AT7="","",IF(AT7="-","【-】","【"&amp;SUBSTITUTE(TEXT(AT7,"#,##0.00"),"-","△")&amp;"】"))</f>
        <v>【631.67】</v>
      </c>
      <c r="AU6" s="21" t="str">
        <f>IF(AU7="",NA(),AU7)</f>
        <v>-</v>
      </c>
      <c r="AV6" s="21" t="str">
        <f t="shared" ref="AV6:BD6" si="6">IF(AV7="",NA(),AV7)</f>
        <v>-</v>
      </c>
      <c r="AW6" s="21" t="str">
        <f t="shared" si="6"/>
        <v>-</v>
      </c>
      <c r="AX6" s="21" t="str">
        <f t="shared" si="6"/>
        <v>-</v>
      </c>
      <c r="AY6" s="21">
        <f t="shared" si="6"/>
        <v>116.15</v>
      </c>
      <c r="AZ6" s="21" t="str">
        <f t="shared" si="6"/>
        <v>-</v>
      </c>
      <c r="BA6" s="21" t="str">
        <f t="shared" si="6"/>
        <v>-</v>
      </c>
      <c r="BB6" s="21" t="str">
        <f t="shared" si="6"/>
        <v>-</v>
      </c>
      <c r="BC6" s="21" t="str">
        <f t="shared" si="6"/>
        <v>-</v>
      </c>
      <c r="BD6" s="21">
        <f t="shared" si="6"/>
        <v>90.92</v>
      </c>
      <c r="BE6" s="20" t="str">
        <f>IF(BE7="","",IF(BE7="-","【-】","【"&amp;SUBSTITUTE(TEXT(BE7,"#,##0.00"),"-","△")&amp;"】"))</f>
        <v>【91.66】</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1312.67</v>
      </c>
      <c r="BP6" s="20" t="str">
        <f>IF(BP7="","",IF(BP7="-","【-】","【"&amp;SUBSTITUTE(TEXT(BP7,"#,##0.00"),"-","△")&amp;"】"))</f>
        <v>【1,321.62】</v>
      </c>
      <c r="BQ6" s="21" t="str">
        <f>IF(BQ7="",NA(),BQ7)</f>
        <v>-</v>
      </c>
      <c r="BR6" s="21" t="str">
        <f t="shared" ref="BR6:BZ6" si="8">IF(BR7="",NA(),BR7)</f>
        <v>-</v>
      </c>
      <c r="BS6" s="21" t="str">
        <f t="shared" si="8"/>
        <v>-</v>
      </c>
      <c r="BT6" s="21" t="str">
        <f t="shared" si="8"/>
        <v>-</v>
      </c>
      <c r="BU6" s="21">
        <f t="shared" si="8"/>
        <v>100</v>
      </c>
      <c r="BV6" s="21" t="str">
        <f t="shared" si="8"/>
        <v>-</v>
      </c>
      <c r="BW6" s="21" t="str">
        <f t="shared" si="8"/>
        <v>-</v>
      </c>
      <c r="BX6" s="21" t="str">
        <f t="shared" si="8"/>
        <v>-</v>
      </c>
      <c r="BY6" s="21" t="str">
        <f t="shared" si="8"/>
        <v>-</v>
      </c>
      <c r="BZ6" s="21">
        <f t="shared" si="8"/>
        <v>34.44</v>
      </c>
      <c r="CA6" s="20" t="str">
        <f>IF(CA7="","",IF(CA7="-","【-】","【"&amp;SUBSTITUTE(TEXT(CA7,"#,##0.00"),"-","△")&amp;"】"))</f>
        <v>【34.61】</v>
      </c>
      <c r="CB6" s="21" t="str">
        <f>IF(CB7="",NA(),CB7)</f>
        <v>-</v>
      </c>
      <c r="CC6" s="21" t="str">
        <f t="shared" ref="CC6:CK6" si="9">IF(CC7="",NA(),CC7)</f>
        <v>-</v>
      </c>
      <c r="CD6" s="21" t="str">
        <f t="shared" si="9"/>
        <v>-</v>
      </c>
      <c r="CE6" s="21" t="str">
        <f t="shared" si="9"/>
        <v>-</v>
      </c>
      <c r="CF6" s="21">
        <f t="shared" si="9"/>
        <v>185.37</v>
      </c>
      <c r="CG6" s="21" t="str">
        <f t="shared" si="9"/>
        <v>-</v>
      </c>
      <c r="CH6" s="21" t="str">
        <f t="shared" si="9"/>
        <v>-</v>
      </c>
      <c r="CI6" s="21" t="str">
        <f t="shared" si="9"/>
        <v>-</v>
      </c>
      <c r="CJ6" s="21" t="str">
        <f t="shared" si="9"/>
        <v>-</v>
      </c>
      <c r="CK6" s="21">
        <f t="shared" si="9"/>
        <v>541.80999999999995</v>
      </c>
      <c r="CL6" s="20" t="str">
        <f>IF(CL7="","",IF(CL7="-","【-】","【"&amp;SUBSTITUTE(TEXT(CL7,"#,##0.00"),"-","△")&amp;"】"))</f>
        <v>【538.24】</v>
      </c>
      <c r="CM6" s="21" t="str">
        <f>IF(CM7="",NA(),CM7)</f>
        <v>-</v>
      </c>
      <c r="CN6" s="21" t="str">
        <f t="shared" ref="CN6:CV6" si="10">IF(CN7="",NA(),CN7)</f>
        <v>-</v>
      </c>
      <c r="CO6" s="21" t="str">
        <f t="shared" si="10"/>
        <v>-</v>
      </c>
      <c r="CP6" s="21" t="str">
        <f t="shared" si="10"/>
        <v>-</v>
      </c>
      <c r="CQ6" s="21">
        <f t="shared" si="10"/>
        <v>30.43</v>
      </c>
      <c r="CR6" s="21" t="str">
        <f t="shared" si="10"/>
        <v>-</v>
      </c>
      <c r="CS6" s="21" t="str">
        <f t="shared" si="10"/>
        <v>-</v>
      </c>
      <c r="CT6" s="21" t="str">
        <f t="shared" si="10"/>
        <v>-</v>
      </c>
      <c r="CU6" s="21" t="str">
        <f t="shared" si="10"/>
        <v>-</v>
      </c>
      <c r="CV6" s="21">
        <f t="shared" si="10"/>
        <v>32.979999999999997</v>
      </c>
      <c r="CW6" s="20" t="str">
        <f>IF(CW7="","",IF(CW7="-","【-】","【"&amp;SUBSTITUTE(TEXT(CW7,"#,##0.00"),"-","△")&amp;"】"))</f>
        <v>【33.03】</v>
      </c>
      <c r="CX6" s="21" t="str">
        <f>IF(CX7="",NA(),CX7)</f>
        <v>-</v>
      </c>
      <c r="CY6" s="21" t="str">
        <f t="shared" ref="CY6:DG6" si="11">IF(CY7="",NA(),CY7)</f>
        <v>-</v>
      </c>
      <c r="CZ6" s="21" t="str">
        <f t="shared" si="11"/>
        <v>-</v>
      </c>
      <c r="DA6" s="21" t="str">
        <f t="shared" si="11"/>
        <v>-</v>
      </c>
      <c r="DB6" s="21">
        <f t="shared" si="11"/>
        <v>93.1</v>
      </c>
      <c r="DC6" s="21" t="str">
        <f t="shared" si="11"/>
        <v>-</v>
      </c>
      <c r="DD6" s="21" t="str">
        <f t="shared" si="11"/>
        <v>-</v>
      </c>
      <c r="DE6" s="21" t="str">
        <f t="shared" si="11"/>
        <v>-</v>
      </c>
      <c r="DF6" s="21" t="str">
        <f t="shared" si="11"/>
        <v>-</v>
      </c>
      <c r="DG6" s="21">
        <f t="shared" si="11"/>
        <v>89.95</v>
      </c>
      <c r="DH6" s="20" t="str">
        <f>IF(DH7="","",IF(DH7="-","【-】","【"&amp;SUBSTITUTE(TEXT(DH7,"#,##0.00"),"-","△")&amp;"】"))</f>
        <v>【89.81】</v>
      </c>
      <c r="DI6" s="21" t="str">
        <f>IF(DI7="",NA(),DI7)</f>
        <v>-</v>
      </c>
      <c r="DJ6" s="21" t="str">
        <f t="shared" ref="DJ6:DR6" si="12">IF(DJ7="",NA(),DJ7)</f>
        <v>-</v>
      </c>
      <c r="DK6" s="21" t="str">
        <f t="shared" si="12"/>
        <v>-</v>
      </c>
      <c r="DL6" s="21" t="str">
        <f t="shared" si="12"/>
        <v>-</v>
      </c>
      <c r="DM6" s="21">
        <f t="shared" si="12"/>
        <v>6.27</v>
      </c>
      <c r="DN6" s="21" t="str">
        <f t="shared" si="12"/>
        <v>-</v>
      </c>
      <c r="DO6" s="21" t="str">
        <f t="shared" si="12"/>
        <v>-</v>
      </c>
      <c r="DP6" s="21" t="str">
        <f t="shared" si="12"/>
        <v>-</v>
      </c>
      <c r="DQ6" s="21" t="str">
        <f t="shared" si="12"/>
        <v>-</v>
      </c>
      <c r="DR6" s="21">
        <f t="shared" si="12"/>
        <v>36.090000000000003</v>
      </c>
      <c r="DS6" s="20" t="str">
        <f>IF(DS7="","",IF(DS7="-","【-】","【"&amp;SUBSTITUTE(TEXT(DS7,"#,##0.00"),"-","△")&amp;"】"))</f>
        <v>【35.75】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2">
      <c r="A7" s="14"/>
      <c r="B7" s="23">
        <v>2023</v>
      </c>
      <c r="C7" s="23">
        <v>432083</v>
      </c>
      <c r="D7" s="23">
        <v>46</v>
      </c>
      <c r="E7" s="23">
        <v>17</v>
      </c>
      <c r="F7" s="23">
        <v>9</v>
      </c>
      <c r="G7" s="23">
        <v>0</v>
      </c>
      <c r="H7" s="23" t="s">
        <v>96</v>
      </c>
      <c r="I7" s="23" t="s">
        <v>97</v>
      </c>
      <c r="J7" s="23" t="s">
        <v>98</v>
      </c>
      <c r="K7" s="23" t="s">
        <v>99</v>
      </c>
      <c r="L7" s="23" t="s">
        <v>100</v>
      </c>
      <c r="M7" s="23" t="s">
        <v>101</v>
      </c>
      <c r="N7" s="24" t="s">
        <v>102</v>
      </c>
      <c r="O7" s="24">
        <v>47.58</v>
      </c>
      <c r="P7" s="24">
        <v>0.12</v>
      </c>
      <c r="Q7" s="24">
        <v>87.46</v>
      </c>
      <c r="R7" s="24">
        <v>3560</v>
      </c>
      <c r="S7" s="24">
        <v>48639</v>
      </c>
      <c r="T7" s="24">
        <v>299.69</v>
      </c>
      <c r="U7" s="24">
        <v>162.30000000000001</v>
      </c>
      <c r="V7" s="24">
        <v>58</v>
      </c>
      <c r="W7" s="24">
        <v>0.05</v>
      </c>
      <c r="X7" s="24">
        <v>1160</v>
      </c>
      <c r="Y7" s="24" t="s">
        <v>102</v>
      </c>
      <c r="Z7" s="24" t="s">
        <v>102</v>
      </c>
      <c r="AA7" s="24" t="s">
        <v>102</v>
      </c>
      <c r="AB7" s="24" t="s">
        <v>102</v>
      </c>
      <c r="AC7" s="24">
        <v>118.98</v>
      </c>
      <c r="AD7" s="24" t="s">
        <v>102</v>
      </c>
      <c r="AE7" s="24" t="s">
        <v>102</v>
      </c>
      <c r="AF7" s="24" t="s">
        <v>102</v>
      </c>
      <c r="AG7" s="24" t="s">
        <v>102</v>
      </c>
      <c r="AH7" s="24">
        <v>109.38</v>
      </c>
      <c r="AI7" s="24">
        <v>109.13</v>
      </c>
      <c r="AJ7" s="24" t="s">
        <v>102</v>
      </c>
      <c r="AK7" s="24" t="s">
        <v>102</v>
      </c>
      <c r="AL7" s="24" t="s">
        <v>102</v>
      </c>
      <c r="AM7" s="24" t="s">
        <v>102</v>
      </c>
      <c r="AN7" s="24">
        <v>0</v>
      </c>
      <c r="AO7" s="24" t="s">
        <v>102</v>
      </c>
      <c r="AP7" s="24" t="s">
        <v>102</v>
      </c>
      <c r="AQ7" s="24" t="s">
        <v>102</v>
      </c>
      <c r="AR7" s="24" t="s">
        <v>102</v>
      </c>
      <c r="AS7" s="24">
        <v>641.13</v>
      </c>
      <c r="AT7" s="24">
        <v>631.66999999999996</v>
      </c>
      <c r="AU7" s="24" t="s">
        <v>102</v>
      </c>
      <c r="AV7" s="24" t="s">
        <v>102</v>
      </c>
      <c r="AW7" s="24" t="s">
        <v>102</v>
      </c>
      <c r="AX7" s="24" t="s">
        <v>102</v>
      </c>
      <c r="AY7" s="24">
        <v>116.15</v>
      </c>
      <c r="AZ7" s="24" t="s">
        <v>102</v>
      </c>
      <c r="BA7" s="24" t="s">
        <v>102</v>
      </c>
      <c r="BB7" s="24" t="s">
        <v>102</v>
      </c>
      <c r="BC7" s="24" t="s">
        <v>102</v>
      </c>
      <c r="BD7" s="24">
        <v>90.92</v>
      </c>
      <c r="BE7" s="24">
        <v>91.66</v>
      </c>
      <c r="BF7" s="24" t="s">
        <v>102</v>
      </c>
      <c r="BG7" s="24" t="s">
        <v>102</v>
      </c>
      <c r="BH7" s="24" t="s">
        <v>102</v>
      </c>
      <c r="BI7" s="24" t="s">
        <v>102</v>
      </c>
      <c r="BJ7" s="24">
        <v>0</v>
      </c>
      <c r="BK7" s="24" t="s">
        <v>102</v>
      </c>
      <c r="BL7" s="24" t="s">
        <v>102</v>
      </c>
      <c r="BM7" s="24" t="s">
        <v>102</v>
      </c>
      <c r="BN7" s="24" t="s">
        <v>102</v>
      </c>
      <c r="BO7" s="24">
        <v>1312.67</v>
      </c>
      <c r="BP7" s="24">
        <v>1321.62</v>
      </c>
      <c r="BQ7" s="24" t="s">
        <v>102</v>
      </c>
      <c r="BR7" s="24" t="s">
        <v>102</v>
      </c>
      <c r="BS7" s="24" t="s">
        <v>102</v>
      </c>
      <c r="BT7" s="24" t="s">
        <v>102</v>
      </c>
      <c r="BU7" s="24">
        <v>100</v>
      </c>
      <c r="BV7" s="24" t="s">
        <v>102</v>
      </c>
      <c r="BW7" s="24" t="s">
        <v>102</v>
      </c>
      <c r="BX7" s="24" t="s">
        <v>102</v>
      </c>
      <c r="BY7" s="24" t="s">
        <v>102</v>
      </c>
      <c r="BZ7" s="24">
        <v>34.44</v>
      </c>
      <c r="CA7" s="24">
        <v>34.61</v>
      </c>
      <c r="CB7" s="24" t="s">
        <v>102</v>
      </c>
      <c r="CC7" s="24" t="s">
        <v>102</v>
      </c>
      <c r="CD7" s="24" t="s">
        <v>102</v>
      </c>
      <c r="CE7" s="24" t="s">
        <v>102</v>
      </c>
      <c r="CF7" s="24">
        <v>185.37</v>
      </c>
      <c r="CG7" s="24" t="s">
        <v>102</v>
      </c>
      <c r="CH7" s="24" t="s">
        <v>102</v>
      </c>
      <c r="CI7" s="24" t="s">
        <v>102</v>
      </c>
      <c r="CJ7" s="24" t="s">
        <v>102</v>
      </c>
      <c r="CK7" s="24">
        <v>541.80999999999995</v>
      </c>
      <c r="CL7" s="24">
        <v>538.24</v>
      </c>
      <c r="CM7" s="24" t="s">
        <v>102</v>
      </c>
      <c r="CN7" s="24" t="s">
        <v>102</v>
      </c>
      <c r="CO7" s="24" t="s">
        <v>102</v>
      </c>
      <c r="CP7" s="24" t="s">
        <v>102</v>
      </c>
      <c r="CQ7" s="24">
        <v>30.43</v>
      </c>
      <c r="CR7" s="24" t="s">
        <v>102</v>
      </c>
      <c r="CS7" s="24" t="s">
        <v>102</v>
      </c>
      <c r="CT7" s="24" t="s">
        <v>102</v>
      </c>
      <c r="CU7" s="24" t="s">
        <v>102</v>
      </c>
      <c r="CV7" s="24">
        <v>32.979999999999997</v>
      </c>
      <c r="CW7" s="24">
        <v>33.03</v>
      </c>
      <c r="CX7" s="24" t="s">
        <v>102</v>
      </c>
      <c r="CY7" s="24" t="s">
        <v>102</v>
      </c>
      <c r="CZ7" s="24" t="s">
        <v>102</v>
      </c>
      <c r="DA7" s="24" t="s">
        <v>102</v>
      </c>
      <c r="DB7" s="24">
        <v>93.1</v>
      </c>
      <c r="DC7" s="24" t="s">
        <v>102</v>
      </c>
      <c r="DD7" s="24" t="s">
        <v>102</v>
      </c>
      <c r="DE7" s="24" t="s">
        <v>102</v>
      </c>
      <c r="DF7" s="24" t="s">
        <v>102</v>
      </c>
      <c r="DG7" s="24">
        <v>89.95</v>
      </c>
      <c r="DH7" s="24">
        <v>89.81</v>
      </c>
      <c r="DI7" s="24" t="s">
        <v>102</v>
      </c>
      <c r="DJ7" s="24" t="s">
        <v>102</v>
      </c>
      <c r="DK7" s="24" t="s">
        <v>102</v>
      </c>
      <c r="DL7" s="24" t="s">
        <v>102</v>
      </c>
      <c r="DM7" s="24">
        <v>6.27</v>
      </c>
      <c r="DN7" s="24" t="s">
        <v>102</v>
      </c>
      <c r="DO7" s="24" t="s">
        <v>102</v>
      </c>
      <c r="DP7" s="24" t="s">
        <v>102</v>
      </c>
      <c r="DQ7" s="24" t="s">
        <v>102</v>
      </c>
      <c r="DR7" s="24">
        <v>36.090000000000003</v>
      </c>
      <c r="DS7" s="24">
        <v>35.75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2025-02-05T07:56:37Z</cp:lastPrinted>
  <dcterms:created xsi:type="dcterms:W3CDTF">2025-01-24T07:23:27Z</dcterms:created>
  <dcterms:modified xsi:type="dcterms:W3CDTF">2025-02-06T02:29:00Z</dcterms:modified>
  <cp:category/>
</cp:coreProperties>
</file>