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jfile001\file-sv\05_都市整備部\0503_下水道課\050303_業務係\30　諸調査\【熊本県市町村課】関係の照会\R6\㉕0121　営企業に係る経営比較分析表（令和５年度決算）の分析等について（依頼）\02　回答\"/>
    </mc:Choice>
  </mc:AlternateContent>
  <xr:revisionPtr revIDLastSave="0" documentId="13_ncr:1_{F176BD35-D692-4A0B-8156-F5338F986EC7}" xr6:coauthVersionLast="47" xr6:coauthVersionMax="47" xr10:uidLastSave="{00000000-0000-0000-0000-000000000000}"/>
  <workbookProtection workbookAlgorithmName="SHA-512" workbookHashValue="Td55hQE+RveWmH+5Th/PF6u87GW9Bg7u1anUlp6GRJXjvwSC9/LldRvCCnI8JW31z2BWC6zo6qWCMBbZSaKHZA==" workbookSaltValue="56ED0IRYlv1vY8QraRezC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<sst xmlns="http://schemas.openxmlformats.org/spreadsheetml/2006/main" count="231" uniqueCount="116">
  <si>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</si>
  <si>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</si>
  <si>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</si>
  <si>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</si>
  <si>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</si>
  <si>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</si>
  <si>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</si>
  <si>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</si>
  <si>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</si>
  <si>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</si>
  <si>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</si>
  <si>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</si>
  <si>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</si>
  <si>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</si>
  <si>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</si>
  <si>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</si>
  <si>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</si>
  <si>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</si>
  <si>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</si>
  <si>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</si>
  <si>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</si>
  <si>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</si>
  <si>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</si>
  <si>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</si>
  <si>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</si>
  <si>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</si>
  <si>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</si>
  <si>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</si>
  <si>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</si>
  <si>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</si>
  <si>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</si>
  <si>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</si>
  <si>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</si>
  <si>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</si>
  <si>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</si>
  <si>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</si>
  <si>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</si>
  <si>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</si>
  <si>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</si>
  <si>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</si>
  <si>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</si>
  <si>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</si>
  <si>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</si>
  <si>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</si>
  <si>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</si>
  <si>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</si>
  <si>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</si>
  <si>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</si>
  <si>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</si>
  <si>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</si>
  <si>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</si>
  <si>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</si>
  <si>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</si>
  <si>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</si>
  <si>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</si>
  <si>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</si>
  <si>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</si>
  <si>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</si>
  <si>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</si>
  <si>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</si>
  <si>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</si>
  <si>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</si>
  <si>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</si>
  <si>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</si>
  <si>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</si>
  <si>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</si>
  <si>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</si>
  <si>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</si>
  <si>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</si>
  <si>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</si>
  <si>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</si>
  <si>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</si>
  <si>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</si>
  <si>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</si>
  <si>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</si>
  <si>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</si>
  <si>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</si>
  <si>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</si>
  <si>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</si>
  <si>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</si>
  <si>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</si>
  <si>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</si>
  <si>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</si>
  <si>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</si>
  <si>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</si>
  <si>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</si>
  <si>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</si>
  <si>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</si>
  <si>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</si>
  <si>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</si>
  <si>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</si>
  <si>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</si>
  <si>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</si>
  <si>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</si>
  <si>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</si>
  <si>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</si>
  <si>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</si>
  <si>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</si>
  <si>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</si>
  <si>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</si>
  <si>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</si>
  <si>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</si>
  <si>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</si>
  <si>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</si>
  <si>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</si>
  <si>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</si>
  <si>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</si>
  <si>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</si>
  <si>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</si>
  <si>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</si>
  <si>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</si>
  <si>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</si>
  <si>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</si>
  <si>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供用開始は平成10年度であるため、耐用年数を超えた管渠は現在ないが、処理場やマンホールポンプなどの機械・電気設備については、経年劣化が進んでいるため、修繕に要する費用は毎年計上される。
　今後も維持管理費の節減や計画的な施設の補修・改築を実施する予定である。</t>
    <phoneticPr fontId="4"/>
  </si>
  <si>
    <t xml:space="preserve">　経営が一般会計からの繰入金に大きく依存している状況であるため、公共下水道への将来的な統合へ向け、関係団体との協議を進め、経営及び施設管理の効率化に取り組んでいく。
</t>
    <rPh sb="39" eb="42">
      <t>ショウライテキ</t>
    </rPh>
    <phoneticPr fontId="4"/>
  </si>
  <si>
    <r>
      <t xml:space="preserve">①経常収支比率　
　経常収支比率は100％付近であるが、これは一般会計からの基準外繰入（赤字補てんのための繰入）があるためである。宅地開発により処理区域内人口は増加傾向にあり、使用料収入も増加すると見込んでいるが、経常費用を賄えるほどではないため、経営は厳しい状況である。
②累積欠損金比率
</t>
    </r>
    <r>
      <rPr>
        <sz val="8"/>
        <rFont val="ＭＳ ゴシック"/>
        <family val="3"/>
        <charset val="128"/>
      </rPr>
      <t xml:space="preserve">　累積欠損が生じており、使用料だけでは維持管理費を賄えておらず、一般会計からの基準外繰入に依存した厳しい経営状況である。
</t>
    </r>
    <r>
      <rPr>
        <sz val="8"/>
        <color theme="1"/>
        <rFont val="ＭＳ ゴシック"/>
        <family val="3"/>
        <charset val="128"/>
      </rPr>
      <t xml:space="preserve">
③流動比率
 昨年度から数値は改善したが、100％を大きく下回っているため、経営改善に取り組む必要がある。
④企業債残高対事業規模比率
　比率は前年を下回り、新たな企業債借入の予定はなく、企業債残高は減少しているため、今後は比率が減少していくと見込まれる。
⑤経費回収率
　宅地開発により処理区域内人口は増加しているが、汚水処理費用を使用料収入で賄えていない状況が続いているため、100％を下回っている。経費削減に努めていく。
⑥汚水処理原価
　全国平均、類似団体平均よりも低い値となっているため、効率的に汚水処理が行われているといえる。
⑦施設利用率
　全国平均、類似団体平均と比較しても高い水準となっている。宅地開発により施設利用率の改善が見込まれる。
⑧水洗化率
　全国平均、類似団体平均を上回っているが、引き続き水洗化率の向上に努めていく。</t>
    </r>
    <rPh sb="21" eb="23">
      <t>フキン</t>
    </rPh>
    <rPh sb="154" eb="155">
      <t>ショウ</t>
    </rPh>
    <rPh sb="160" eb="163">
      <t>シヨウリョウ</t>
    </rPh>
    <rPh sb="167" eb="172">
      <t>イジカンリヒ</t>
    </rPh>
    <rPh sb="173" eb="174">
      <t>マカナ</t>
    </rPh>
    <rPh sb="187" eb="190">
      <t>キジュンガイ</t>
    </rPh>
    <rPh sb="225" eb="227">
      <t>カイゼン</t>
    </rPh>
    <rPh sb="407" eb="40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</si>
</sst>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1D-48AE-8147-5B4A0647C9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D1D-48AE-8147-5B4A0647C9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A6F0-4119-A12C-A60454D9F6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6F0-4119-A12C-A60454D9F6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95.76</c:v>
                </c:pt>
                <c:pt idx="1">
                  <c:v>96.13</c:v>
                </c:pt>
                <c:pt idx="2">
                  <c:v>96.53</c:v>
                </c:pt>
                <c:pt idx="3">
                  <c:v>96.79</c:v>
                </c:pt>
                <c:pt idx="4">
                  <c:v>97.34</c:v>
                </c:pt>
              </c:numCache>
            </c:numRef>
          </c:val>
          <c:extLst>
            <c:ext xmlns:c16="http://schemas.microsoft.com/office/drawing/2014/chart" uri="{C3380CC4-5D6E-409C-BE32-E72D297353CC}">
              <c16:uniqueId val="{00000000-9DAF-405F-9189-795EC71CB3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DAF-405F-9189-795EC71CB3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115.15</c:v>
                </c:pt>
                <c:pt idx="1">
                  <c:v>114.46</c:v>
                </c:pt>
                <c:pt idx="2">
                  <c:v>101.48</c:v>
                </c:pt>
                <c:pt idx="3">
                  <c:v>102.56</c:v>
                </c:pt>
                <c:pt idx="4">
                  <c:v>98.69</c:v>
                </c:pt>
              </c:numCache>
            </c:numRef>
          </c:val>
          <c:extLst>
            <c:ext xmlns:c16="http://schemas.microsoft.com/office/drawing/2014/chart" uri="{C3380CC4-5D6E-409C-BE32-E72D297353CC}">
              <c16:uniqueId val="{00000000-A517-4DDC-8B32-F65C8784FF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A517-4DDC-8B32-F65C8784FF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25.11</c:v>
                </c:pt>
                <c:pt idx="1">
                  <c:v>26.65</c:v>
                </c:pt>
                <c:pt idx="2">
                  <c:v>28.13</c:v>
                </c:pt>
                <c:pt idx="3">
                  <c:v>30.22</c:v>
                </c:pt>
                <c:pt idx="4">
                  <c:v>32.28</c:v>
                </c:pt>
              </c:numCache>
            </c:numRef>
          </c:val>
          <c:extLst>
            <c:ext xmlns:c16="http://schemas.microsoft.com/office/drawing/2014/chart" uri="{C3380CC4-5D6E-409C-BE32-E72D297353CC}">
              <c16:uniqueId val="{00000000-A491-48B2-88A2-21B61A2A6A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A491-48B2-88A2-21B61A2A6A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C1-4443-A520-AF7F163DE2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0C1-4443-A520-AF7F163DE2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22.15</c:v>
                </c:pt>
                <c:pt idx="1">
                  <c:v>0</c:v>
                </c:pt>
                <c:pt idx="2">
                  <c:v>0</c:v>
                </c:pt>
                <c:pt idx="3">
                  <c:v>0</c:v>
                </c:pt>
                <c:pt idx="4" formatCode="#,##0.00;&quot;△&quot;#,##0.00;&quot;-&quot;">
                  <c:v>5.17</c:v>
                </c:pt>
              </c:numCache>
            </c:numRef>
          </c:val>
          <c:extLst>
            <c:ext xmlns:c16="http://schemas.microsoft.com/office/drawing/2014/chart" uri="{C3380CC4-5D6E-409C-BE32-E72D297353CC}">
              <c16:uniqueId val="{00000000-3680-43F4-8B9F-51EA03FBDD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680-43F4-8B9F-51EA03FBDD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65.739999999999995</c:v>
                </c:pt>
                <c:pt idx="1">
                  <c:v>50.66</c:v>
                </c:pt>
                <c:pt idx="2">
                  <c:v>68.069999999999993</c:v>
                </c:pt>
                <c:pt idx="3">
                  <c:v>49.18</c:v>
                </c:pt>
                <c:pt idx="4">
                  <c:v>57.06</c:v>
                </c:pt>
              </c:numCache>
            </c:numRef>
          </c:val>
          <c:extLst>
            <c:ext xmlns:c16="http://schemas.microsoft.com/office/drawing/2014/chart" uri="{C3380CC4-5D6E-409C-BE32-E72D297353CC}">
              <c16:uniqueId val="{00000000-797B-43E7-8173-42EAEA496B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797B-43E7-8173-42EAEA496B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279.52999999999997</c:v>
                </c:pt>
                <c:pt idx="1">
                  <c:v>502.07</c:v>
                </c:pt>
                <c:pt idx="2">
                  <c:v>537.79</c:v>
                </c:pt>
                <c:pt idx="3">
                  <c:v>406.21</c:v>
                </c:pt>
                <c:pt idx="4">
                  <c:v>264.47000000000003</c:v>
                </c:pt>
              </c:numCache>
            </c:numRef>
          </c:val>
          <c:extLst>
            <c:ext xmlns:c16="http://schemas.microsoft.com/office/drawing/2014/chart" uri="{C3380CC4-5D6E-409C-BE32-E72D297353CC}">
              <c16:uniqueId val="{00000000-9BE8-46AC-972F-2A14839244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BE8-46AC-972F-2A14839244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70.22</c:v>
                </c:pt>
                <c:pt idx="1">
                  <c:v>70.069999999999993</c:v>
                </c:pt>
                <c:pt idx="2">
                  <c:v>70.11</c:v>
                </c:pt>
                <c:pt idx="3">
                  <c:v>69.569999999999993</c:v>
                </c:pt>
                <c:pt idx="4">
                  <c:v>69.08</c:v>
                </c:pt>
              </c:numCache>
            </c:numRef>
          </c:val>
          <c:extLst>
            <c:ext xmlns:c16="http://schemas.microsoft.com/office/drawing/2014/chart" uri="{C3380CC4-5D6E-409C-BE32-E72D297353CC}">
              <c16:uniqueId val="{00000000-33BE-40F3-9805-31E8407863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3BE-40F3-9805-31E8407863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149.74</c:v>
                </c:pt>
                <c:pt idx="1">
                  <c:v>149.59</c:v>
                </c:pt>
                <c:pt idx="2">
                  <c:v>149.03</c:v>
                </c:pt>
                <c:pt idx="3">
                  <c:v>149.27000000000001</c:v>
                </c:pt>
                <c:pt idx="4">
                  <c:v>149.76</c:v>
                </c:pt>
              </c:numCache>
            </c:numRef>
          </c:val>
          <c:extLst>
            <c:ext xmlns:c16="http://schemas.microsoft.com/office/drawing/2014/chart" uri="{C3380CC4-5D6E-409C-BE32-E72D297353CC}">
              <c16:uniqueId val="{00000000-67DF-4425-A9AA-C96CB9D311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7DF-4425-A9AA-C96CB9D311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 zoomScaleNormal="100" workbookViewId="0">
      <selection activeCell="AZ12" sqref="AZ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熊本県　菊陽町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43915</v>
      </c>
      <c r="AM8" s="45"/>
      <c r="AN8" s="45"/>
      <c r="AO8" s="45"/>
      <c r="AP8" s="45"/>
      <c r="AQ8" s="45"/>
      <c r="AR8" s="45"/>
      <c r="AS8" s="45"/>
      <c r="AT8" s="44">
        <f>データ!T6</f>
        <v>136.94</v>
      </c>
      <c r="AU8" s="44"/>
      <c r="AV8" s="44"/>
      <c r="AW8" s="44"/>
      <c r="AX8" s="44"/>
      <c r="AY8" s="44"/>
      <c r="AZ8" s="44"/>
      <c r="BA8" s="44"/>
      <c r="BB8" s="44">
        <f>データ!U6</f>
        <v>320.69</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93.18</v>
      </c>
      <c r="J10" s="44"/>
      <c r="K10" s="44"/>
      <c r="L10" s="44"/>
      <c r="M10" s="44"/>
      <c r="N10" s="44"/>
      <c r="O10" s="44"/>
      <c r="P10" s="44">
        <f>データ!P6</f>
        <v>1.97</v>
      </c>
      <c r="Q10" s="44"/>
      <c r="R10" s="44"/>
      <c r="S10" s="44"/>
      <c r="T10" s="44"/>
      <c r="U10" s="44"/>
      <c r="V10" s="44"/>
      <c r="W10" s="44">
        <f>データ!Q6</f>
        <v>100</v>
      </c>
      <c r="X10" s="44"/>
      <c r="Y10" s="44"/>
      <c r="Z10" s="44"/>
      <c r="AA10" s="44"/>
      <c r="AB10" s="44"/>
      <c r="AC10" s="44"/>
      <c r="AD10" s="45">
        <f>データ!R6</f>
        <v>2020</v>
      </c>
      <c r="AE10" s="45"/>
      <c r="AF10" s="45"/>
      <c r="AG10" s="45"/>
      <c r="AH10" s="45"/>
      <c r="AI10" s="45"/>
      <c r="AJ10" s="45"/>
      <c r="AK10" s="2"/>
      <c r="AL10" s="45">
        <f>データ!V6</f>
        <v>864</v>
      </c>
      <c r="AM10" s="45"/>
      <c r="AN10" s="45"/>
      <c r="AO10" s="45"/>
      <c r="AP10" s="45"/>
      <c r="AQ10" s="45"/>
      <c r="AR10" s="45"/>
      <c r="AS10" s="45"/>
      <c r="AT10" s="44">
        <f>データ!W6</f>
        <v>0.35</v>
      </c>
      <c r="AU10" s="44"/>
      <c r="AV10" s="44"/>
      <c r="AW10" s="44"/>
      <c r="AX10" s="44"/>
      <c r="AY10" s="44"/>
      <c r="AZ10" s="44"/>
      <c r="BA10" s="44"/>
      <c r="BB10" s="44">
        <f>データ!X6</f>
        <v>2468.5700000000002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y9u5+U7dJQqhmqhdK0Xnhgw0fiIHtKVSegz3CBdq2nrsfcMIA0dUMEwu17mN8ts2tPt2nMn4HA/qb9Un2ZSfw==" saltValue="4n9ci9HdaAYW4nVR3YRJ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434043</v>
      </c>
      <c r="D6" s="19">
        <f t="shared" si="3"/>
        <v>46</v>
      </c>
      <c r="E6" s="19">
        <f t="shared" si="3"/>
        <v>17</v>
      </c>
      <c r="F6" s="19">
        <f t="shared" si="3"/>
        <v>5</v>
      </c>
      <c r="G6" s="19">
        <f t="shared" si="3"/>
        <v>0</v>
      </c>
      <c r="H6" s="19" t="str">
        <f t="shared" si="3"/>
        <v>熊本県　菊陽町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93.18</v>
      </c>
      <c r="P6" s="20">
        <f t="shared" si="3"/>
        <v>1.97</v>
      </c>
      <c r="Q6" s="20">
        <f t="shared" si="3"/>
        <v>100</v>
      </c>
      <c r="R6" s="20">
        <f t="shared" si="3"/>
        <v>2020</v>
      </c>
      <c r="S6" s="20">
        <f t="shared" si="3"/>
        <v>43915</v>
      </c>
      <c r="T6" s="20">
        <f t="shared" si="3"/>
        <v>136.94</v>
      </c>
      <c r="U6" s="20">
        <f t="shared" si="3"/>
        <v>320.69</v>
      </c>
      <c r="V6" s="20">
        <f t="shared" si="3"/>
        <v>864</v>
      </c>
      <c r="W6" s="20">
        <f t="shared" si="3"/>
        <v>0.35</v>
      </c>
      <c r="X6" s="20">
        <f t="shared" si="3"/>
        <v>2468.5700000000002</v>
      </c>
      <c r="Y6" s="21">
        <f>IF(Y7="",NA(),Y7)</f>
        <v>115.15</v>
      </c>
      <c r="Z6" s="21">
        <f t="shared" ref="Z6:AH6" si="4">IF(Z7="",NA(),Z7)</f>
        <v>114.46</v>
      </c>
      <c r="AA6" s="21">
        <f t="shared" si="4"/>
        <v>101.48</v>
      </c>
      <c r="AB6" s="21">
        <f t="shared" si="4"/>
        <v>102.56</v>
      </c>
      <c r="AC6" s="21">
        <f t="shared" si="4"/>
        <v>98.69</v>
      </c>
      <c r="AD6" s="21">
        <f t="shared" si="4"/>
        <v>103.6</v>
      </c>
      <c r="AE6" s="21">
        <f t="shared" si="4"/>
        <v>106.37</v>
      </c>
      <c r="AF6" s="21">
        <f t="shared" si="4"/>
        <v>106.07</v>
      </c>
      <c r="AG6" s="21">
        <f t="shared" si="4"/>
        <v>105.5</v>
      </c>
      <c r="AH6" s="21">
        <f t="shared" si="4"/>
        <v>106.35</v>
      </c>
      <c r="AI6" s="20" t="str">
        <f>IF(AI7="","",IF(AI7="-","【-】","【"&amp;SUBSTITUTE(TEXT(AI7,"#,##0.00"),"-","△")&amp;"】"))</f>
        <v>【104.44】</v>
      </c>
      <c r="AJ6" s="21">
        <f>IF(AJ7="",NA(),AJ7)</f>
        <v>22.15</v>
      </c>
      <c r="AK6" s="20">
        <f t="shared" ref="AK6:AS6" si="5">IF(AK7="",NA(),AK7)</f>
        <v>0</v>
      </c>
      <c r="AL6" s="20">
        <f t="shared" si="5"/>
        <v>0</v>
      </c>
      <c r="AM6" s="20">
        <f t="shared" si="5"/>
        <v>0</v>
      </c>
      <c r="AN6" s="21">
        <f t="shared" si="5"/>
        <v>5.17</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65.739999999999995</v>
      </c>
      <c r="AV6" s="21">
        <f t="shared" ref="AV6:BD6" si="6">IF(AV7="",NA(),AV7)</f>
        <v>50.66</v>
      </c>
      <c r="AW6" s="21">
        <f t="shared" si="6"/>
        <v>68.069999999999993</v>
      </c>
      <c r="AX6" s="21">
        <f t="shared" si="6"/>
        <v>49.18</v>
      </c>
      <c r="AY6" s="21">
        <f t="shared" si="6"/>
        <v>57.06</v>
      </c>
      <c r="AZ6" s="21">
        <f t="shared" si="6"/>
        <v>26.99</v>
      </c>
      <c r="BA6" s="21">
        <f t="shared" si="6"/>
        <v>29.13</v>
      </c>
      <c r="BB6" s="21">
        <f t="shared" si="6"/>
        <v>35.69</v>
      </c>
      <c r="BC6" s="21">
        <f t="shared" si="6"/>
        <v>38.4</v>
      </c>
      <c r="BD6" s="21">
        <f t="shared" si="6"/>
        <v>44.04</v>
      </c>
      <c r="BE6" s="20" t="str">
        <f>IF(BE7="","",IF(BE7="-","【-】","【"&amp;SUBSTITUTE(TEXT(BE7,"#,##0.00"),"-","△")&amp;"】"))</f>
        <v>【42.02】</v>
      </c>
      <c r="BF6" s="21">
        <f>IF(BF7="",NA(),BF7)</f>
        <v>279.52999999999997</v>
      </c>
      <c r="BG6" s="21">
        <f t="shared" ref="BG6:BO6" si="7">IF(BG7="",NA(),BG7)</f>
        <v>502.07</v>
      </c>
      <c r="BH6" s="21">
        <f t="shared" si="7"/>
        <v>537.79</v>
      </c>
      <c r="BI6" s="21">
        <f t="shared" si="7"/>
        <v>406.21</v>
      </c>
      <c r="BJ6" s="21">
        <f t="shared" si="7"/>
        <v>264.47000000000003</v>
      </c>
      <c r="BK6" s="21">
        <f t="shared" si="7"/>
        <v>826.83</v>
      </c>
      <c r="BL6" s="21">
        <f t="shared" si="7"/>
        <v>867.83</v>
      </c>
      <c r="BM6" s="21">
        <f t="shared" si="7"/>
        <v>791.76</v>
      </c>
      <c r="BN6" s="21">
        <f t="shared" si="7"/>
        <v>900.82</v>
      </c>
      <c r="BO6" s="21">
        <f t="shared" si="7"/>
        <v>839.21</v>
      </c>
      <c r="BP6" s="20" t="str">
        <f>IF(BP7="","",IF(BP7="-","【-】","【"&amp;SUBSTITUTE(TEXT(BP7,"#,##0.00"),"-","△")&amp;"】"))</f>
        <v>【785.10】</v>
      </c>
      <c r="BQ6" s="21">
        <f>IF(BQ7="",NA(),BQ7)</f>
        <v>70.22</v>
      </c>
      <c r="BR6" s="21">
        <f t="shared" ref="BR6:BZ6" si="8">IF(BR7="",NA(),BR7)</f>
        <v>70.069999999999993</v>
      </c>
      <c r="BS6" s="21">
        <f t="shared" si="8"/>
        <v>70.11</v>
      </c>
      <c r="BT6" s="21">
        <f t="shared" si="8"/>
        <v>69.569999999999993</v>
      </c>
      <c r="BU6" s="21">
        <f t="shared" si="8"/>
        <v>69.08</v>
      </c>
      <c r="BV6" s="21">
        <f t="shared" si="8"/>
        <v>57.31</v>
      </c>
      <c r="BW6" s="21">
        <f t="shared" si="8"/>
        <v>57.08</v>
      </c>
      <c r="BX6" s="21">
        <f t="shared" si="8"/>
        <v>56.26</v>
      </c>
      <c r="BY6" s="21">
        <f t="shared" si="8"/>
        <v>52.94</v>
      </c>
      <c r="BZ6" s="21">
        <f t="shared" si="8"/>
        <v>52.05</v>
      </c>
      <c r="CA6" s="20" t="str">
        <f>IF(CA7="","",IF(CA7="-","【-】","【"&amp;SUBSTITUTE(TEXT(CA7,"#,##0.00"),"-","△")&amp;"】"))</f>
        <v>【56.93】</v>
      </c>
      <c r="CB6" s="21">
        <f>IF(CB7="",NA(),CB7)</f>
        <v>149.74</v>
      </c>
      <c r="CC6" s="21">
        <f t="shared" ref="CC6:CK6" si="9">IF(CC7="",NA(),CC7)</f>
        <v>149.59</v>
      </c>
      <c r="CD6" s="21">
        <f t="shared" si="9"/>
        <v>149.03</v>
      </c>
      <c r="CE6" s="21">
        <f t="shared" si="9"/>
        <v>149.27000000000001</v>
      </c>
      <c r="CF6" s="21">
        <f t="shared" si="9"/>
        <v>149.76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66.55</v>
      </c>
      <c r="CN6" s="21">
        <f t="shared" ref="CN6:CV6" si="10">IF(CN7="",NA(),CN7)</f>
        <v>66.55</v>
      </c>
      <c r="CO6" s="21">
        <f t="shared" si="10"/>
        <v>66.55</v>
      </c>
      <c r="CP6" s="21">
        <f t="shared" si="10"/>
        <v>66.55</v>
      </c>
      <c r="CQ6" s="21">
        <f t="shared" si="10"/>
        <v>66.55</v>
      </c>
      <c r="CR6" s="21">
        <f t="shared" si="10"/>
        <v>50.14</v>
      </c>
      <c r="CS6" s="21">
        <f t="shared" si="10"/>
        <v>54.83</v>
      </c>
      <c r="CT6" s="21">
        <f t="shared" si="10"/>
        <v>66.53</v>
      </c>
      <c r="CU6" s="21">
        <f t="shared" si="10"/>
        <v>52.35</v>
      </c>
      <c r="CV6" s="21">
        <f t="shared" si="10"/>
        <v>46.25</v>
      </c>
      <c r="CW6" s="20" t="str">
        <f>IF(CW7="","",IF(CW7="-","【-】","【"&amp;SUBSTITUTE(TEXT(CW7,"#,##0.00"),"-","△")&amp;"】"))</f>
        <v>【49.87】</v>
      </c>
      <c r="CX6" s="21">
        <f>IF(CX7="",NA(),CX7)</f>
        <v>95.76</v>
      </c>
      <c r="CY6" s="21">
        <f t="shared" ref="CY6:DG6" si="11">IF(CY7="",NA(),CY7)</f>
        <v>96.13</v>
      </c>
      <c r="CZ6" s="21">
        <f t="shared" si="11"/>
        <v>96.53</v>
      </c>
      <c r="DA6" s="21">
        <f t="shared" si="11"/>
        <v>96.79</v>
      </c>
      <c r="DB6" s="21">
        <f t="shared" si="11"/>
        <v>97.34</v>
      </c>
      <c r="DC6" s="21">
        <f t="shared" si="11"/>
        <v>84.98</v>
      </c>
      <c r="DD6" s="21">
        <f t="shared" si="11"/>
        <v>84.7</v>
      </c>
      <c r="DE6" s="21">
        <f t="shared" si="11"/>
        <v>84.67</v>
      </c>
      <c r="DF6" s="21">
        <f t="shared" si="11"/>
        <v>84.39</v>
      </c>
      <c r="DG6" s="21">
        <f t="shared" si="11"/>
        <v>83.96</v>
      </c>
      <c r="DH6" s="20" t="str">
        <f>IF(DH7="","",IF(DH7="-","【-】","【"&amp;SUBSTITUTE(TEXT(DH7,"#,##0.00"),"-","△")&amp;"】"))</f>
        <v>【87.54】</v>
      </c>
      <c r="DI6" s="21">
        <f>IF(DI7="",NA(),DI7)</f>
        <v>25.11</v>
      </c>
      <c r="DJ6" s="21">
        <f t="shared" ref="DJ6:DR6" si="12">IF(DJ7="",NA(),DJ7)</f>
        <v>26.65</v>
      </c>
      <c r="DK6" s="21">
        <f t="shared" si="12"/>
        <v>28.13</v>
      </c>
      <c r="DL6" s="21">
        <f t="shared" si="12"/>
        <v>30.22</v>
      </c>
      <c r="DM6" s="21">
        <f t="shared" si="12"/>
        <v>32.28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434043</v>
      </c>
      <c r="D7" s="23">
        <v>46</v>
      </c>
      <c r="E7" s="23">
        <v>17</v>
      </c>
      <c r="F7" s="23">
        <v>5</v>
      </c>
      <c r="G7" s="23">
        <v>0</v>
      </c>
      <c r="H7" s="23" t="s">
        <v>96</v>
      </c>
      <c r="I7" s="23" t="s">
        <v>97</v>
      </c>
      <c r="J7" s="23" t="s">
        <v>98</v>
      </c>
      <c r="K7" s="23" t="s">
        <v>99</v>
      </c>
      <c r="L7" s="23" t="s">
        <v>100</v>
      </c>
      <c r="M7" s="23" t="s">
        <v>101</v>
      </c>
      <c r="N7" s="24" t="s">
        <v>102</v>
      </c>
      <c r="O7" s="24">
        <v>93.18</v>
      </c>
      <c r="P7" s="24">
        <v>1.97</v>
      </c>
      <c r="Q7" s="24">
        <v>100</v>
      </c>
      <c r="R7" s="24">
        <v>2020</v>
      </c>
      <c r="S7" s="24">
        <v>43915</v>
      </c>
      <c r="T7" s="24">
        <v>136.94</v>
      </c>
      <c r="U7" s="24">
        <v>320.69</v>
      </c>
      <c r="V7" s="24">
        <v>864</v>
      </c>
      <c r="W7" s="24">
        <v>0.35</v>
      </c>
      <c r="X7" s="24">
        <v>2468.5700000000002</v>
      </c>
      <c r="Y7" s="24">
        <v>115.15</v>
      </c>
      <c r="Z7" s="24">
        <v>114.46</v>
      </c>
      <c r="AA7" s="24">
        <v>101.48</v>
      </c>
      <c r="AB7" s="24">
        <v>102.56</v>
      </c>
      <c r="AC7" s="24">
        <v>98.69</v>
      </c>
      <c r="AD7" s="24">
        <v>103.6</v>
      </c>
      <c r="AE7" s="24">
        <v>106.37</v>
      </c>
      <c r="AF7" s="24">
        <v>106.07</v>
      </c>
      <c r="AG7" s="24">
        <v>105.5</v>
      </c>
      <c r="AH7" s="24">
        <v>106.35</v>
      </c>
      <c r="AI7" s="24">
        <v>104.44</v>
      </c>
      <c r="AJ7" s="24">
        <v>22.15</v>
      </c>
      <c r="AK7" s="24">
        <v>0</v>
      </c>
      <c r="AL7" s="24">
        <v>0</v>
      </c>
      <c r="AM7" s="24">
        <v>0</v>
      </c>
      <c r="AN7" s="24">
        <v>5.17</v>
      </c>
      <c r="AO7" s="24">
        <v>193.99</v>
      </c>
      <c r="AP7" s="24">
        <v>139.02000000000001</v>
      </c>
      <c r="AQ7" s="24">
        <v>132.04</v>
      </c>
      <c r="AR7" s="24">
        <v>145.43</v>
      </c>
      <c r="AS7" s="24">
        <v>129.88999999999999</v>
      </c>
      <c r="AT7" s="24">
        <v>124.06</v>
      </c>
      <c r="AU7" s="24">
        <v>65.739999999999995</v>
      </c>
      <c r="AV7" s="24">
        <v>50.66</v>
      </c>
      <c r="AW7" s="24">
        <v>68.069999999999993</v>
      </c>
      <c r="AX7" s="24">
        <v>49.18</v>
      </c>
      <c r="AY7" s="24">
        <v>57.06</v>
      </c>
      <c r="AZ7" s="24">
        <v>26.99</v>
      </c>
      <c r="BA7" s="24">
        <v>29.13</v>
      </c>
      <c r="BB7" s="24">
        <v>35.69</v>
      </c>
      <c r="BC7" s="24">
        <v>38.4</v>
      </c>
      <c r="BD7" s="24">
        <v>44.04</v>
      </c>
      <c r="BE7" s="24">
        <v>42.02</v>
      </c>
      <c r="BF7" s="24">
        <v>279.52999999999997</v>
      </c>
      <c r="BG7" s="24">
        <v>502.07</v>
      </c>
      <c r="BH7" s="24">
        <v>537.79</v>
      </c>
      <c r="BI7" s="24">
        <v>406.21</v>
      </c>
      <c r="BJ7" s="24">
        <v>264.47000000000003</v>
      </c>
      <c r="BK7" s="24">
        <v>826.83</v>
      </c>
      <c r="BL7" s="24">
        <v>867.83</v>
      </c>
      <c r="BM7" s="24">
        <v>791.76</v>
      </c>
      <c r="BN7" s="24">
        <v>900.82</v>
      </c>
      <c r="BO7" s="24">
        <v>839.21</v>
      </c>
      <c r="BP7" s="24">
        <v>785.1</v>
      </c>
      <c r="BQ7" s="24">
        <v>70.22</v>
      </c>
      <c r="BR7" s="24">
        <v>70.069999999999993</v>
      </c>
      <c r="BS7" s="24">
        <v>70.11</v>
      </c>
      <c r="BT7" s="24">
        <v>69.569999999999993</v>
      </c>
      <c r="BU7" s="24">
        <v>69.08</v>
      </c>
      <c r="BV7" s="24">
        <v>57.31</v>
      </c>
      <c r="BW7" s="24">
        <v>57.08</v>
      </c>
      <c r="BX7" s="24">
        <v>56.26</v>
      </c>
      <c r="BY7" s="24">
        <v>52.94</v>
      </c>
      <c r="BZ7" s="24">
        <v>52.05</v>
      </c>
      <c r="CA7" s="24">
        <v>56.93</v>
      </c>
      <c r="CB7" s="24">
        <v>149.74</v>
      </c>
      <c r="CC7" s="24">
        <v>149.59</v>
      </c>
      <c r="CD7" s="24">
        <v>149.03</v>
      </c>
      <c r="CE7" s="24">
        <v>149.27000000000001</v>
      </c>
      <c r="CF7" s="24">
        <v>149.76</v>
      </c>
      <c r="CG7" s="24">
        <v>273.52</v>
      </c>
      <c r="CH7" s="24">
        <v>274.99</v>
      </c>
      <c r="CI7" s="24">
        <v>282.08999999999997</v>
      </c>
      <c r="CJ7" s="24">
        <v>303.27999999999997</v>
      </c>
      <c r="CK7" s="24">
        <v>301.86</v>
      </c>
      <c r="CL7" s="24">
        <v>271.14999999999998</v>
      </c>
      <c r="CM7" s="24">
        <v>66.55</v>
      </c>
      <c r="CN7" s="24">
        <v>66.55</v>
      </c>
      <c r="CO7" s="24">
        <v>66.55</v>
      </c>
      <c r="CP7" s="24">
        <v>66.55</v>
      </c>
      <c r="CQ7" s="24">
        <v>66.55</v>
      </c>
      <c r="CR7" s="24">
        <v>50.14</v>
      </c>
      <c r="CS7" s="24">
        <v>54.83</v>
      </c>
      <c r="CT7" s="24">
        <v>66.53</v>
      </c>
      <c r="CU7" s="24">
        <v>52.35</v>
      </c>
      <c r="CV7" s="24">
        <v>46.25</v>
      </c>
      <c r="CW7" s="24">
        <v>49.87</v>
      </c>
      <c r="CX7" s="24">
        <v>95.76</v>
      </c>
      <c r="CY7" s="24">
        <v>96.13</v>
      </c>
      <c r="CZ7" s="24">
        <v>96.53</v>
      </c>
      <c r="DA7" s="24">
        <v>96.79</v>
      </c>
      <c r="DB7" s="24">
        <v>97.34</v>
      </c>
      <c r="DC7" s="24">
        <v>84.98</v>
      </c>
      <c r="DD7" s="24">
        <v>84.7</v>
      </c>
      <c r="DE7" s="24">
        <v>84.67</v>
      </c>
      <c r="DF7" s="24">
        <v>84.39</v>
      </c>
      <c r="DG7" s="24">
        <v>83.96</v>
      </c>
      <c r="DH7" s="24">
        <v>87.54</v>
      </c>
      <c r="DI7" s="24">
        <v>25.11</v>
      </c>
      <c r="DJ7" s="24">
        <v>26.65</v>
      </c>
      <c r="DK7" s="24">
        <v>28.13</v>
      </c>
      <c r="DL7" s="24">
        <v>30.22</v>
      </c>
      <c r="DM7" s="24">
        <v>32.28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藤島 友太郎</cp:lastModifiedBy>
  <dcterms:created xsi:type="dcterms:W3CDTF">2024-12-19T01:32:12Z</dcterms:created>
  <dcterms:modified xsi:type="dcterms:W3CDTF">2025-02-17T07:16:05Z</dcterms:modified>
  <cp:category/>
</cp:coreProperties>
</file>