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ata\共有フォルダ\97データ受け渡し（ユーザー）\08_建設下水道課\クロダ\上村⇒\様式修正後_20250130\"/>
    </mc:Choice>
  </mc:AlternateContent>
  <xr:revisionPtr revIDLastSave="0" documentId="13_ncr:1_{52A3628F-C980-4373-94C9-D5461A333A23}" xr6:coauthVersionLast="47" xr6:coauthVersionMax="47" xr10:uidLastSave="{00000000-0000-0000-0000-000000000000}"/>
  <workbookProtection workbookAlgorithmName="SHA-512" workbookHashValue="e7yAnb/YcIpcAV0sKSqnczdU0BacCTchEh9hzK79U75UzTacrSSRNUJsHpNmtJ4C/wd5mj8EC953I6lQCe6fzg==" workbookSaltValue="m8Sxp/LA9QDkh+/sdmSgEw==" workbookSpinCount="100000" lockStructure="1"/>
  <bookViews>
    <workbookView xWindow="2145" yWindow="2475" windowWidth="28800" windowHeight="1237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D10" i="4"/>
  <c r="P10" i="4"/>
  <c r="B10" i="4"/>
  <c r="AT8" i="4"/>
  <c r="W8" i="4"/>
  <c r="B6"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<sst xmlns="http://schemas.openxmlformats.org/spreadsheetml/2006/main" count="319" uniqueCount="117">
  <si>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</si>
  <si>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</si>
  <si>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</si>
  <si>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</si>
  <si>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</si>
  <si>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</si>
  <si>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</si>
  <si>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</si>
  <si>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</si>
  <si>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</si>
  <si>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</si>
  <si>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</si>
  <si>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</si>
  <si>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</si>
  <si>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</si>
  <si>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</si>
  <si>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</si>
  <si>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</si>
  <si>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</si>
  <si>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</si>
  <si>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</si>
  <si>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</si>
  <si>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</si>
  <si>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</si>
  <si>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</si>
  <si>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</si>
  <si>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</si>
  <si>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</si>
  <si>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</si>
  <si>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</si>
  <si>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</si>
  <si>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</si>
  <si>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</si>
  <si>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</si>
  <si>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</si>
  <si>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</si>
  <si>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</si>
  <si>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</si>
  <si>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</si>
  <si>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</si>
  <si>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</si>
  <si>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</si>
  <si>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</si>
  <si>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</si>
  <si>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</si>
  <si>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</si>
  <si>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</si>
  <si>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</si>
  <si>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</si>
  <si>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</si>
  <si>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</si>
  <si>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</si>
  <si>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</si>
  <si>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</si>
  <si>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</si>
  <si>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</si>
  <si>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</si>
  <si>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</si>
  <si>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</si>
  <si>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</si>
  <si>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</si>
  <si>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</si>
  <si>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</si>
  <si>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</si>
  <si>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</si>
  <si>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</si>
  <si>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</si>
  <si>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</si>
  <si>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</si>
  <si>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</si>
  <si>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</si>
  <si>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</si>
  <si>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</si>
  <si>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</si>
  <si>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</si>
  <si>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</si>
  <si>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</si>
  <si>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</si>
  <si>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</si>
  <si>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</si>
  <si>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</si>
  <si>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</si>
  <si>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</si>
  <si>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</si>
  <si>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</si>
  <si>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</si>
  <si>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</si>
  <si>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</si>
  <si>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</si>
  <si>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</si>
  <si>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</si>
  <si>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</si>
  <si>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</si>
  <si>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</si>
  <si>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</si>
  <si>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</si>
  <si>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氷川町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</si>
  <si>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</si>
  <si>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</si>
  <si>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</si>
  <si>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</si>
  <si>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</si>
  <si>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</si>
  <si>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</si>
  <si>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</si>
  <si>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</si>
  <si>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</si>
  <si>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</si>
  <si>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</si>
  <si>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</si>
  <si>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</si>
  <si>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</si>
  <si>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</si>
  <si>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</si>
  <si>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昭和55年度から供用開始している宮原処理区において、終末処理場を含めた下水道施設の老朽化が顕著に見受けられる。現在、管渠においては、ストックマネジメント計画に基づき、改築更新工事を行っており、終末処理場については、県及び近隣自治体で運営している終末処理場への編入に向け準備を進めている。</t>
    <phoneticPr fontId="4"/>
  </si>
  <si>
    <t>本町の下水道事業は、面整備は概成し、整備から維持管理へと移行している。
老朽化している下水道施設については、ストックマネジメント計画等を活用し、低コスト及び効果的な維持管理に取り組んでいる。終末処理場は、廃止し、広域で運営を行っている終末処理場への編入に向け準備を進めている。
事業経営では、社会情勢を踏まえた上で、おおよそ４年間隔で料金見直しの検討を行っていく計画としている。現在の汚水処理費を下水道使用料で賄えていない状況を打破すべく取り組みを進めている。</t>
    <phoneticPr fontId="4"/>
  </si>
  <si>
    <r>
      <rPr>
        <sz val="11"/>
        <color rgb="FFFF0000"/>
        <rFont val="ＭＳ ゴシック"/>
        <family val="3"/>
        <charset val="128"/>
      </rPr>
      <t>R5年度より地方公営企業法を適用して事業を実施している。</t>
    </r>
    <r>
      <rPr>
        <sz val="11"/>
        <color theme="1"/>
        <rFont val="ＭＳ ゴシック"/>
        <family val="3"/>
        <charset val="128"/>
      </rPr>
      <t xml:space="preserve">
H29年度に面整備が概成しており、経営の比重は、下水道施設等係る維持管理が多くを占めている。
下水道施設の改築等については、ストックマネジメント計画に沿って、低コスト及び合理的な改築工事を行っている。
依然として下水道使用料に対し、汚水処理費が賄えていない状況が続いているが、企業会計に移行し、経営の安定化に向けた取り組みを進めている。
</t>
    </r>
    <r>
      <rPr>
        <sz val="11"/>
        <color rgb="FFFF0000"/>
        <rFont val="ＭＳ ゴシック"/>
        <family val="3"/>
        <charset val="128"/>
      </rPr>
      <t>「⑦施設利用率については、R5年決算統計の報告誤りであり、正しくは当該数値なし」</t>
    </r>
    <rPh sb="2" eb="4">
      <t>ネンド</t>
    </rPh>
    <rPh sb="6" eb="8">
      <t>チホウ</t>
    </rPh>
    <rPh sb="8" eb="10">
      <t>コウエイ</t>
    </rPh>
    <rPh sb="10" eb="12">
      <t>キギョウ</t>
    </rPh>
    <rPh sb="12" eb="13">
      <t>ホウ</t>
    </rPh>
    <rPh sb="14" eb="16">
      <t>テキヨウ</t>
    </rPh>
    <rPh sb="18" eb="20">
      <t>ジギョウ</t>
    </rPh>
    <rPh sb="21" eb="23">
      <t>ジッシ</t>
    </rPh>
    <rPh sb="167" eb="169">
      <t>キギョウ</t>
    </rPh>
    <rPh sb="169" eb="171">
      <t>カイケイ</t>
    </rPh>
    <rPh sb="172" eb="174">
      <t>イコウ</t>
    </rPh>
    <rPh sb="186" eb="187">
      <t>ト</t>
    </rPh>
    <rPh sb="188" eb="189">
      <t>ク</t>
    </rPh>
    <rPh sb="191" eb="19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</si>
</sst>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717-4083-BD5E-A641A3DEBE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0.17</c:v>
                </c:pt>
              </c:numCache>
            </c:numRef>
          </c:val>
          <c:smooth val="0"/>
          <c:extLst>
            <c:ext xmlns:c16="http://schemas.microsoft.com/office/drawing/2014/chart" uri="{C3380CC4-5D6E-409C-BE32-E72D297353CC}">
              <c16:uniqueId val="{00000001-3717-4083-BD5E-A641A3DEBE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80.23</c:v>
                </c:pt>
              </c:numCache>
            </c:numRef>
          </c:val>
          <c:extLst>
            <c:ext xmlns:c16="http://schemas.microsoft.com/office/drawing/2014/chart" uri="{C3380CC4-5D6E-409C-BE32-E72D297353CC}">
              <c16:uniqueId val="{00000000-0450-42F3-A46B-C185DE92F6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45.6</c:v>
                </c:pt>
              </c:numCache>
            </c:numRef>
          </c:val>
          <c:smooth val="0"/>
          <c:extLst>
            <c:ext xmlns:c16="http://schemas.microsoft.com/office/drawing/2014/chart" uri="{C3380CC4-5D6E-409C-BE32-E72D297353CC}">
              <c16:uniqueId val="{00000001-0450-42F3-A46B-C185DE92F6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80.06</c:v>
                </c:pt>
              </c:numCache>
            </c:numRef>
          </c:val>
          <c:extLst>
            <c:ext xmlns:c16="http://schemas.microsoft.com/office/drawing/2014/chart" uri="{C3380CC4-5D6E-409C-BE32-E72D297353CC}">
              <c16:uniqueId val="{00000000-A786-46E4-A18B-6640485417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88.66</c:v>
                </c:pt>
              </c:numCache>
            </c:numRef>
          </c:val>
          <c:smooth val="0"/>
          <c:extLst>
            <c:ext xmlns:c16="http://schemas.microsoft.com/office/drawing/2014/chart" uri="{C3380CC4-5D6E-409C-BE32-E72D297353CC}">
              <c16:uniqueId val="{00000001-A786-46E4-A18B-6640485417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120.72</c:v>
                </c:pt>
              </c:numCache>
            </c:numRef>
          </c:val>
          <c:extLst>
            <c:ext xmlns:c16="http://schemas.microsoft.com/office/drawing/2014/chart" uri="{C3380CC4-5D6E-409C-BE32-E72D297353CC}">
              <c16:uniqueId val="{00000000-63FF-4B4B-A784-19FED02D77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102.68</c:v>
                </c:pt>
              </c:numCache>
            </c:numRef>
          </c:val>
          <c:smooth val="0"/>
          <c:extLst>
            <c:ext xmlns:c16="http://schemas.microsoft.com/office/drawing/2014/chart" uri="{C3380CC4-5D6E-409C-BE32-E72D297353CC}">
              <c16:uniqueId val="{00000001-63FF-4B4B-A784-19FED02D77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4.22</c:v>
                </c:pt>
              </c:numCache>
            </c:numRef>
          </c:val>
          <c:extLst>
            <c:ext xmlns:c16="http://schemas.microsoft.com/office/drawing/2014/chart" uri="{C3380CC4-5D6E-409C-BE32-E72D297353CC}">
              <c16:uniqueId val="{00000000-DB62-436A-9AFB-A30EFFDE0B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33.159999999999997</c:v>
                </c:pt>
              </c:numCache>
            </c:numRef>
          </c:val>
          <c:smooth val="0"/>
          <c:extLst>
            <c:ext xmlns:c16="http://schemas.microsoft.com/office/drawing/2014/chart" uri="{C3380CC4-5D6E-409C-BE32-E72D297353CC}">
              <c16:uniqueId val="{00000001-DB62-436A-9AFB-A30EFFDE0B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D04-495C-BF86-CCD6AE16CB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4D04-495C-BF86-CCD6AE16CB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60C-4A3C-8548-5E182FE9D6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58.68</c:v>
                </c:pt>
              </c:numCache>
            </c:numRef>
          </c:val>
          <c:smooth val="0"/>
          <c:extLst>
            <c:ext xmlns:c16="http://schemas.microsoft.com/office/drawing/2014/chart" uri="{C3380CC4-5D6E-409C-BE32-E72D297353CC}">
              <c16:uniqueId val="{00000001-E60C-4A3C-8548-5E182FE9D6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47.19</c:v>
                </c:pt>
              </c:numCache>
            </c:numRef>
          </c:val>
          <c:extLst>
            <c:ext xmlns:c16="http://schemas.microsoft.com/office/drawing/2014/chart" uri="{C3380CC4-5D6E-409C-BE32-E72D297353CC}">
              <c16:uniqueId val="{00000000-A4E1-4A6B-AE84-36D4803379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45.01</c:v>
                </c:pt>
              </c:numCache>
            </c:numRef>
          </c:val>
          <c:smooth val="0"/>
          <c:extLst>
            <c:ext xmlns:c16="http://schemas.microsoft.com/office/drawing/2014/chart" uri="{C3380CC4-5D6E-409C-BE32-E72D297353CC}">
              <c16:uniqueId val="{00000001-A4E1-4A6B-AE84-36D4803379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427.79</c:v>
                </c:pt>
              </c:numCache>
            </c:numRef>
          </c:val>
          <c:extLst>
            <c:ext xmlns:c16="http://schemas.microsoft.com/office/drawing/2014/chart" uri="{C3380CC4-5D6E-409C-BE32-E72D297353CC}">
              <c16:uniqueId val="{00000000-21C0-4FD2-B4E0-BCCB972209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1141.98</c:v>
                </c:pt>
              </c:numCache>
            </c:numRef>
          </c:val>
          <c:smooth val="0"/>
          <c:extLst>
            <c:ext xmlns:c16="http://schemas.microsoft.com/office/drawing/2014/chart" uri="{C3380CC4-5D6E-409C-BE32-E72D297353CC}">
              <c16:uniqueId val="{00000001-21C0-4FD2-B4E0-BCCB972209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80.75</c:v>
                </c:pt>
              </c:numCache>
            </c:numRef>
          </c:val>
          <c:extLst>
            <c:ext xmlns:c16="http://schemas.microsoft.com/office/drawing/2014/chart" uri="{C3380CC4-5D6E-409C-BE32-E72D297353CC}">
              <c16:uniqueId val="{00000000-19EB-404A-87D3-FBC851C42E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82.27</c:v>
                </c:pt>
              </c:numCache>
            </c:numRef>
          </c:val>
          <c:smooth val="0"/>
          <c:extLst>
            <c:ext xmlns:c16="http://schemas.microsoft.com/office/drawing/2014/chart" uri="{C3380CC4-5D6E-409C-BE32-E72D297353CC}">
              <c16:uniqueId val="{00000001-19EB-404A-87D3-FBC851C42E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183.56</c:v>
                </c:pt>
              </c:numCache>
            </c:numRef>
          </c:val>
          <c:extLst>
            <c:ext xmlns:c16="http://schemas.microsoft.com/office/drawing/2014/chart" uri="{C3380CC4-5D6E-409C-BE32-E72D297353CC}">
              <c16:uniqueId val="{00000000-4C5E-485E-968F-A1F9606408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194.42</c:v>
                </c:pt>
              </c:numCache>
            </c:numRef>
          </c:val>
          <c:smooth val="0"/>
          <c:extLst>
            <c:ext xmlns:c16="http://schemas.microsoft.com/office/drawing/2014/chart" uri="{C3380CC4-5D6E-409C-BE32-E72D297353CC}">
              <c16:uniqueId val="{00000001-4C5E-485E-968F-A1F9606408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氷川町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5">
        <f>データ!S6</f>
        <v>10944</v>
      </c>
      <c r="AM8" s="45"/>
      <c r="AN8" s="45"/>
      <c r="AO8" s="45"/>
      <c r="AP8" s="45"/>
      <c r="AQ8" s="45"/>
      <c r="AR8" s="45"/>
      <c r="AS8" s="45"/>
      <c r="AT8" s="44">
        <f>データ!T6</f>
        <v>33.36</v>
      </c>
      <c r="AU8" s="44"/>
      <c r="AV8" s="44"/>
      <c r="AW8" s="44"/>
      <c r="AX8" s="44"/>
      <c r="AY8" s="44"/>
      <c r="AZ8" s="44"/>
      <c r="BA8" s="44"/>
      <c r="BB8" s="44">
        <f>データ!U6</f>
        <v>328.06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58.3</v>
      </c>
      <c r="J10" s="44"/>
      <c r="K10" s="44"/>
      <c r="L10" s="44"/>
      <c r="M10" s="44"/>
      <c r="N10" s="44"/>
      <c r="O10" s="44"/>
      <c r="P10" s="44">
        <f>データ!P6</f>
        <v>87.97</v>
      </c>
      <c r="Q10" s="44"/>
      <c r="R10" s="44"/>
      <c r="S10" s="44"/>
      <c r="T10" s="44"/>
      <c r="U10" s="44"/>
      <c r="V10" s="44"/>
      <c r="W10" s="44">
        <f>データ!Q6</f>
        <v>85.16</v>
      </c>
      <c r="X10" s="44"/>
      <c r="Y10" s="44"/>
      <c r="Z10" s="44"/>
      <c r="AA10" s="44"/>
      <c r="AB10" s="44"/>
      <c r="AC10" s="44"/>
      <c r="AD10" s="45">
        <f>データ!R6</f>
        <v>3210</v>
      </c>
      <c r="AE10" s="45"/>
      <c r="AF10" s="45"/>
      <c r="AG10" s="45"/>
      <c r="AH10" s="45"/>
      <c r="AI10" s="45"/>
      <c r="AJ10" s="45"/>
      <c r="AK10" s="2"/>
      <c r="AL10" s="45">
        <f>データ!V6</f>
        <v>9558</v>
      </c>
      <c r="AM10" s="45"/>
      <c r="AN10" s="45"/>
      <c r="AO10" s="45"/>
      <c r="AP10" s="45"/>
      <c r="AQ10" s="45"/>
      <c r="AR10" s="45"/>
      <c r="AS10" s="45"/>
      <c r="AT10" s="44">
        <f>データ!W6</f>
        <v>3.11</v>
      </c>
      <c r="AU10" s="44"/>
      <c r="AV10" s="44"/>
      <c r="AW10" s="44"/>
      <c r="AX10" s="44"/>
      <c r="AY10" s="44"/>
      <c r="AZ10" s="44"/>
      <c r="BA10" s="44"/>
      <c r="BB10" s="44">
        <f>データ!X6</f>
        <v>3073.31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ca7md76Iy/W5Mse3fYBJwDSHmC6IfIIAwrwxxgSL2NRnIdISW7wAVvbZ2SZASlx0V6a7LdG6Rl7CMHwMtuiQog==" saltValue="OVt4SF2sYX2emZwAePZX2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434680</v>
      </c>
      <c r="D6" s="19">
        <f t="shared" si="3"/>
        <v>46</v>
      </c>
      <c r="E6" s="19">
        <f t="shared" si="3"/>
        <v>17</v>
      </c>
      <c r="F6" s="19">
        <f t="shared" si="3"/>
        <v>4</v>
      </c>
      <c r="G6" s="19">
        <f t="shared" si="3"/>
        <v>0</v>
      </c>
      <c r="H6" s="19" t="str">
        <f t="shared" si="3"/>
        <v>熊本県　氷川町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58.3</v>
      </c>
      <c r="P6" s="20">
        <f t="shared" si="3"/>
        <v>87.97</v>
      </c>
      <c r="Q6" s="20">
        <f t="shared" si="3"/>
        <v>85.16</v>
      </c>
      <c r="R6" s="20">
        <f t="shared" si="3"/>
        <v>3210</v>
      </c>
      <c r="S6" s="20">
        <f t="shared" si="3"/>
        <v>10944</v>
      </c>
      <c r="T6" s="20">
        <f t="shared" si="3"/>
        <v>33.36</v>
      </c>
      <c r="U6" s="20">
        <f t="shared" si="3"/>
        <v>328.06</v>
      </c>
      <c r="V6" s="20">
        <f t="shared" si="3"/>
        <v>9558</v>
      </c>
      <c r="W6" s="20">
        <f t="shared" si="3"/>
        <v>3.11</v>
      </c>
      <c r="X6" s="20">
        <f t="shared" si="3"/>
        <v>3073.31</v>
      </c>
      <c r="Y6" s="21" t="str">
        <f>IF(Y7="",NA(),Y7)</f>
        <v>-</v>
      </c>
      <c r="Z6" s="21" t="str">
        <f t="shared" ref="Z6:AH6" si="4">IF(Z7="",NA(),Z7)</f>
        <v>-</v>
      </c>
      <c r="AA6" s="21" t="str">
        <f t="shared" si="4"/>
        <v>-</v>
      </c>
      <c r="AB6" s="21" t="str">
        <f t="shared" si="4"/>
        <v>-</v>
      </c>
      <c r="AC6" s="21">
        <f t="shared" si="4"/>
        <v>120.72</v>
      </c>
      <c r="AD6" s="21" t="str">
        <f t="shared" si="4"/>
        <v>-</v>
      </c>
      <c r="AE6" s="21" t="str">
        <f t="shared" si="4"/>
        <v>-</v>
      </c>
      <c r="AF6" s="21" t="str">
        <f t="shared" si="4"/>
        <v>-</v>
      </c>
      <c r="AG6" s="21" t="str">
        <f t="shared" si="4"/>
        <v>-</v>
      </c>
      <c r="AH6" s="21">
        <f t="shared" si="4"/>
        <v>102.68</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58.68</v>
      </c>
      <c r="AT6" s="20" t="str">
        <f>IF(AT7="","",IF(AT7="-","【-】","【"&amp;SUBSTITUTE(TEXT(AT7,"#,##0.00"),"-","△")&amp;"】"))</f>
        <v>【65.73】</v>
      </c>
      <c r="AU6" s="21" t="str">
        <f>IF(AU7="",NA(),AU7)</f>
        <v>-</v>
      </c>
      <c r="AV6" s="21" t="str">
        <f t="shared" ref="AV6:BD6" si="6">IF(AV7="",NA(),AV7)</f>
        <v>-</v>
      </c>
      <c r="AW6" s="21" t="str">
        <f t="shared" si="6"/>
        <v>-</v>
      </c>
      <c r="AX6" s="21" t="str">
        <f t="shared" si="6"/>
        <v>-</v>
      </c>
      <c r="AY6" s="21">
        <f t="shared" si="6"/>
        <v>47.19</v>
      </c>
      <c r="AZ6" s="21" t="str">
        <f t="shared" si="6"/>
        <v>-</v>
      </c>
      <c r="BA6" s="21" t="str">
        <f t="shared" si="6"/>
        <v>-</v>
      </c>
      <c r="BB6" s="21" t="str">
        <f t="shared" si="6"/>
        <v>-</v>
      </c>
      <c r="BC6" s="21" t="str">
        <f t="shared" si="6"/>
        <v>-</v>
      </c>
      <c r="BD6" s="21">
        <f t="shared" si="6"/>
        <v>45.01</v>
      </c>
      <c r="BE6" s="20" t="str">
        <f>IF(BE7="","",IF(BE7="-","【-】","【"&amp;SUBSTITUTE(TEXT(BE7,"#,##0.00"),"-","△")&amp;"】"))</f>
        <v>【48.91】</v>
      </c>
      <c r="BF6" s="21" t="str">
        <f>IF(BF7="",NA(),BF7)</f>
        <v>-</v>
      </c>
      <c r="BG6" s="21" t="str">
        <f t="shared" ref="BG6:BO6" si="7">IF(BG7="",NA(),BG7)</f>
        <v>-</v>
      </c>
      <c r="BH6" s="21" t="str">
        <f t="shared" si="7"/>
        <v>-</v>
      </c>
      <c r="BI6" s="21" t="str">
        <f t="shared" si="7"/>
        <v>-</v>
      </c>
      <c r="BJ6" s="21">
        <f t="shared" si="7"/>
        <v>427.79</v>
      </c>
      <c r="BK6" s="21" t="str">
        <f t="shared" si="7"/>
        <v>-</v>
      </c>
      <c r="BL6" s="21" t="str">
        <f t="shared" si="7"/>
        <v>-</v>
      </c>
      <c r="BM6" s="21" t="str">
        <f t="shared" si="7"/>
        <v>-</v>
      </c>
      <c r="BN6" s="21" t="str">
        <f t="shared" si="7"/>
        <v>-</v>
      </c>
      <c r="BO6" s="21">
        <f t="shared" si="7"/>
        <v>1141.98</v>
      </c>
      <c r="BP6" s="20" t="str">
        <f>IF(BP7="","",IF(BP7="-","【-】","【"&amp;SUBSTITUTE(TEXT(BP7,"#,##0.00"),"-","△")&amp;"】"))</f>
        <v>【1,156.82】</v>
      </c>
      <c r="BQ6" s="21" t="str">
        <f>IF(BQ7="",NA(),BQ7)</f>
        <v>-</v>
      </c>
      <c r="BR6" s="21" t="str">
        <f t="shared" ref="BR6:BZ6" si="8">IF(BR7="",NA(),BR7)</f>
        <v>-</v>
      </c>
      <c r="BS6" s="21" t="str">
        <f t="shared" si="8"/>
        <v>-</v>
      </c>
      <c r="BT6" s="21" t="str">
        <f t="shared" si="8"/>
        <v>-</v>
      </c>
      <c r="BU6" s="21">
        <f t="shared" si="8"/>
        <v>80.75</v>
      </c>
      <c r="BV6" s="21" t="str">
        <f t="shared" si="8"/>
        <v>-</v>
      </c>
      <c r="BW6" s="21" t="str">
        <f t="shared" si="8"/>
        <v>-</v>
      </c>
      <c r="BX6" s="21" t="str">
        <f t="shared" si="8"/>
        <v>-</v>
      </c>
      <c r="BY6" s="21" t="str">
        <f t="shared" si="8"/>
        <v>-</v>
      </c>
      <c r="BZ6" s="21">
        <f t="shared" si="8"/>
        <v>82.27</v>
      </c>
      <c r="CA6" s="20" t="str">
        <f>IF(CA7="","",IF(CA7="-","【-】","【"&amp;SUBSTITUTE(TEXT(CA7,"#,##0.00"),"-","△")&amp;"】"))</f>
        <v>【75.33】</v>
      </c>
      <c r="CB6" s="21" t="str">
        <f>IF(CB7="",NA(),CB7)</f>
        <v>-</v>
      </c>
      <c r="CC6" s="21" t="str">
        <f t="shared" ref="CC6:CK6" si="9">IF(CC7="",NA(),CC7)</f>
        <v>-</v>
      </c>
      <c r="CD6" s="21" t="str">
        <f t="shared" si="9"/>
        <v>-</v>
      </c>
      <c r="CE6" s="21" t="str">
        <f t="shared" si="9"/>
        <v>-</v>
      </c>
      <c r="CF6" s="21">
        <f t="shared" si="9"/>
        <v>183.56</v>
      </c>
      <c r="CG6" s="21" t="str">
        <f t="shared" si="9"/>
        <v>-</v>
      </c>
      <c r="CH6" s="21" t="str">
        <f t="shared" si="9"/>
        <v>-</v>
      </c>
      <c r="CI6" s="21" t="str">
        <f t="shared" si="9"/>
        <v>-</v>
      </c>
      <c r="CJ6" s="21" t="str">
        <f t="shared" si="9"/>
        <v>-</v>
      </c>
      <c r="CK6" s="21">
        <f t="shared" si="9"/>
        <v>194.42</v>
      </c>
      <c r="CL6" s="20" t="str">
        <f>IF(CL7="","",IF(CL7="-","【-】","【"&amp;SUBSTITUTE(TEXT(CL7,"#,##0.00"),"-","△")&amp;"】"))</f>
        <v>【215.73】</v>
      </c>
      <c r="CM6" s="21" t="str">
        <f>IF(CM7="",NA(),CM7)</f>
        <v>-</v>
      </c>
      <c r="CN6" s="21" t="str">
        <f t="shared" ref="CN6:CV6" si="10">IF(CN7="",NA(),CN7)</f>
        <v>-</v>
      </c>
      <c r="CO6" s="21" t="str">
        <f t="shared" si="10"/>
        <v>-</v>
      </c>
      <c r="CP6" s="21" t="str">
        <f t="shared" si="10"/>
        <v>-</v>
      </c>
      <c r="CQ6" s="21">
        <f t="shared" si="10"/>
        <v>80.23</v>
      </c>
      <c r="CR6" s="21" t="str">
        <f t="shared" si="10"/>
        <v>-</v>
      </c>
      <c r="CS6" s="21" t="str">
        <f t="shared" si="10"/>
        <v>-</v>
      </c>
      <c r="CT6" s="21" t="str">
        <f t="shared" si="10"/>
        <v>-</v>
      </c>
      <c r="CU6" s="21" t="str">
        <f t="shared" si="10"/>
        <v>-</v>
      </c>
      <c r="CV6" s="21">
        <f t="shared" si="10"/>
        <v>45.6</v>
      </c>
      <c r="CW6" s="20" t="str">
        <f>IF(CW7="","",IF(CW7="-","【-】","【"&amp;SUBSTITUTE(TEXT(CW7,"#,##0.00"),"-","△")&amp;"】"))</f>
        <v>【43.28】</v>
      </c>
      <c r="CX6" s="21" t="str">
        <f>IF(CX7="",NA(),CX7)</f>
        <v>-</v>
      </c>
      <c r="CY6" s="21" t="str">
        <f t="shared" ref="CY6:DG6" si="11">IF(CY7="",NA(),CY7)</f>
        <v>-</v>
      </c>
      <c r="CZ6" s="21" t="str">
        <f t="shared" si="11"/>
        <v>-</v>
      </c>
      <c r="DA6" s="21" t="str">
        <f t="shared" si="11"/>
        <v>-</v>
      </c>
      <c r="DB6" s="21">
        <f t="shared" si="11"/>
        <v>80.06</v>
      </c>
      <c r="DC6" s="21" t="str">
        <f t="shared" si="11"/>
        <v>-</v>
      </c>
      <c r="DD6" s="21" t="str">
        <f t="shared" si="11"/>
        <v>-</v>
      </c>
      <c r="DE6" s="21" t="str">
        <f t="shared" si="11"/>
        <v>-</v>
      </c>
      <c r="DF6" s="21" t="str">
        <f t="shared" si="11"/>
        <v>-</v>
      </c>
      <c r="DG6" s="21">
        <f t="shared" si="11"/>
        <v>88.66</v>
      </c>
      <c r="DH6" s="20" t="str">
        <f>IF(DH7="","",IF(DH7="-","【-】","【"&amp;SUBSTITUTE(TEXT(DH7,"#,##0.00"),"-","△")&amp;"】"))</f>
        <v>【86.21】</v>
      </c>
      <c r="DI6" s="21" t="str">
        <f>IF(DI7="",NA(),DI7)</f>
        <v>-</v>
      </c>
      <c r="DJ6" s="21" t="str">
        <f t="shared" ref="DJ6:DR6" si="12">IF(DJ7="",NA(),DJ7)</f>
        <v>-</v>
      </c>
      <c r="DK6" s="21" t="str">
        <f t="shared" si="12"/>
        <v>-</v>
      </c>
      <c r="DL6" s="21" t="str">
        <f t="shared" si="12"/>
        <v>-</v>
      </c>
      <c r="DM6" s="21">
        <f t="shared" si="12"/>
        <v>4.22</v>
      </c>
      <c r="DN6" s="21" t="str">
        <f t="shared" si="12"/>
        <v>-</v>
      </c>
      <c r="DO6" s="21" t="str">
        <f t="shared" si="12"/>
        <v>-</v>
      </c>
      <c r="DP6" s="21" t="str">
        <f t="shared" si="12"/>
        <v>-</v>
      </c>
      <c r="DQ6" s="21" t="str">
        <f t="shared" si="12"/>
        <v>-</v>
      </c>
      <c r="DR6" s="21">
        <f t="shared" si="12"/>
        <v>33.159999999999997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0.17</v>
      </c>
      <c r="EO6" s="20" t="str">
        <f>IF(EO7="","",IF(EO7="-","【-】","【"&amp;SUBSTITUTE(TEXT(EO7,"#,##0.00"),"-","△")&amp;"】"))</f>
        <v>【0.11】</v>
      </c>
    </row>
    <row r="7" spans="1:148" s="22" customFormat="1" x14ac:dyDescent="0.15">
      <c r="A7" s="14"/>
      <c r="B7" s="23">
        <v>2023</v>
      </c>
      <c r="C7" s="23">
        <v>434680</v>
      </c>
      <c r="D7" s="23">
        <v>46</v>
      </c>
      <c r="E7" s="23">
        <v>17</v>
      </c>
      <c r="F7" s="23">
        <v>4</v>
      </c>
      <c r="G7" s="23">
        <v>0</v>
      </c>
      <c r="H7" s="23" t="s">
        <v>96</v>
      </c>
      <c r="I7" s="23" t="s">
        <v>97</v>
      </c>
      <c r="J7" s="23" t="s">
        <v>98</v>
      </c>
      <c r="K7" s="23" t="s">
        <v>99</v>
      </c>
      <c r="L7" s="23" t="s">
        <v>100</v>
      </c>
      <c r="M7" s="23" t="s">
        <v>101</v>
      </c>
      <c r="N7" s="24" t="s">
        <v>102</v>
      </c>
      <c r="O7" s="24">
        <v>58.3</v>
      </c>
      <c r="P7" s="24">
        <v>87.97</v>
      </c>
      <c r="Q7" s="24">
        <v>85.16</v>
      </c>
      <c r="R7" s="24">
        <v>3210</v>
      </c>
      <c r="S7" s="24">
        <v>10944</v>
      </c>
      <c r="T7" s="24">
        <v>33.36</v>
      </c>
      <c r="U7" s="24">
        <v>328.06</v>
      </c>
      <c r="V7" s="24">
        <v>9558</v>
      </c>
      <c r="W7" s="24">
        <v>3.11</v>
      </c>
      <c r="X7" s="24">
        <v>3073.31</v>
      </c>
      <c r="Y7" s="24" t="s">
        <v>102</v>
      </c>
      <c r="Z7" s="24" t="s">
        <v>102</v>
      </c>
      <c r="AA7" s="24" t="s">
        <v>102</v>
      </c>
      <c r="AB7" s="24" t="s">
        <v>102</v>
      </c>
      <c r="AC7" s="24">
        <v>120.72</v>
      </c>
      <c r="AD7" s="24" t="s">
        <v>102</v>
      </c>
      <c r="AE7" s="24" t="s">
        <v>102</v>
      </c>
      <c r="AF7" s="24" t="s">
        <v>102</v>
      </c>
      <c r="AG7" s="24" t="s">
        <v>102</v>
      </c>
      <c r="AH7" s="24">
        <v>102.68</v>
      </c>
      <c r="AI7" s="24">
        <v>105.09</v>
      </c>
      <c r="AJ7" s="24" t="s">
        <v>102</v>
      </c>
      <c r="AK7" s="24" t="s">
        <v>102</v>
      </c>
      <c r="AL7" s="24" t="s">
        <v>102</v>
      </c>
      <c r="AM7" s="24" t="s">
        <v>102</v>
      </c>
      <c r="AN7" s="24">
        <v>0</v>
      </c>
      <c r="AO7" s="24" t="s">
        <v>102</v>
      </c>
      <c r="AP7" s="24" t="s">
        <v>102</v>
      </c>
      <c r="AQ7" s="24" t="s">
        <v>102</v>
      </c>
      <c r="AR7" s="24" t="s">
        <v>102</v>
      </c>
      <c r="AS7" s="24">
        <v>58.68</v>
      </c>
      <c r="AT7" s="24">
        <v>65.73</v>
      </c>
      <c r="AU7" s="24" t="s">
        <v>102</v>
      </c>
      <c r="AV7" s="24" t="s">
        <v>102</v>
      </c>
      <c r="AW7" s="24" t="s">
        <v>102</v>
      </c>
      <c r="AX7" s="24" t="s">
        <v>102</v>
      </c>
      <c r="AY7" s="24">
        <v>47.19</v>
      </c>
      <c r="AZ7" s="24" t="s">
        <v>102</v>
      </c>
      <c r="BA7" s="24" t="s">
        <v>102</v>
      </c>
      <c r="BB7" s="24" t="s">
        <v>102</v>
      </c>
      <c r="BC7" s="24" t="s">
        <v>102</v>
      </c>
      <c r="BD7" s="24">
        <v>45.01</v>
      </c>
      <c r="BE7" s="24">
        <v>48.91</v>
      </c>
      <c r="BF7" s="24" t="s">
        <v>102</v>
      </c>
      <c r="BG7" s="24" t="s">
        <v>102</v>
      </c>
      <c r="BH7" s="24" t="s">
        <v>102</v>
      </c>
      <c r="BI7" s="24" t="s">
        <v>102</v>
      </c>
      <c r="BJ7" s="24">
        <v>427.79</v>
      </c>
      <c r="BK7" s="24" t="s">
        <v>102</v>
      </c>
      <c r="BL7" s="24" t="s">
        <v>102</v>
      </c>
      <c r="BM7" s="24" t="s">
        <v>102</v>
      </c>
      <c r="BN7" s="24" t="s">
        <v>102</v>
      </c>
      <c r="BO7" s="24">
        <v>1141.98</v>
      </c>
      <c r="BP7" s="24">
        <v>1156.82</v>
      </c>
      <c r="BQ7" s="24" t="s">
        <v>102</v>
      </c>
      <c r="BR7" s="24" t="s">
        <v>102</v>
      </c>
      <c r="BS7" s="24" t="s">
        <v>102</v>
      </c>
      <c r="BT7" s="24" t="s">
        <v>102</v>
      </c>
      <c r="BU7" s="24">
        <v>80.75</v>
      </c>
      <c r="BV7" s="24" t="s">
        <v>102</v>
      </c>
      <c r="BW7" s="24" t="s">
        <v>102</v>
      </c>
      <c r="BX7" s="24" t="s">
        <v>102</v>
      </c>
      <c r="BY7" s="24" t="s">
        <v>102</v>
      </c>
      <c r="BZ7" s="24">
        <v>82.27</v>
      </c>
      <c r="CA7" s="24">
        <v>75.33</v>
      </c>
      <c r="CB7" s="24" t="s">
        <v>102</v>
      </c>
      <c r="CC7" s="24" t="s">
        <v>102</v>
      </c>
      <c r="CD7" s="24" t="s">
        <v>102</v>
      </c>
      <c r="CE7" s="24" t="s">
        <v>102</v>
      </c>
      <c r="CF7" s="24">
        <v>183.56</v>
      </c>
      <c r="CG7" s="24" t="s">
        <v>102</v>
      </c>
      <c r="CH7" s="24" t="s">
        <v>102</v>
      </c>
      <c r="CI7" s="24" t="s">
        <v>102</v>
      </c>
      <c r="CJ7" s="24" t="s">
        <v>102</v>
      </c>
      <c r="CK7" s="24">
        <v>194.42</v>
      </c>
      <c r="CL7" s="24">
        <v>215.73</v>
      </c>
      <c r="CM7" s="24" t="s">
        <v>102</v>
      </c>
      <c r="CN7" s="24" t="s">
        <v>102</v>
      </c>
      <c r="CO7" s="24" t="s">
        <v>102</v>
      </c>
      <c r="CP7" s="24" t="s">
        <v>102</v>
      </c>
      <c r="CQ7" s="24">
        <v>80.23</v>
      </c>
      <c r="CR7" s="24" t="s">
        <v>102</v>
      </c>
      <c r="CS7" s="24" t="s">
        <v>102</v>
      </c>
      <c r="CT7" s="24" t="s">
        <v>102</v>
      </c>
      <c r="CU7" s="24" t="s">
        <v>102</v>
      </c>
      <c r="CV7" s="24">
        <v>45.6</v>
      </c>
      <c r="CW7" s="24">
        <v>43.28</v>
      </c>
      <c r="CX7" s="24" t="s">
        <v>102</v>
      </c>
      <c r="CY7" s="24" t="s">
        <v>102</v>
      </c>
      <c r="CZ7" s="24" t="s">
        <v>102</v>
      </c>
      <c r="DA7" s="24" t="s">
        <v>102</v>
      </c>
      <c r="DB7" s="24">
        <v>80.06</v>
      </c>
      <c r="DC7" s="24" t="s">
        <v>102</v>
      </c>
      <c r="DD7" s="24" t="s">
        <v>102</v>
      </c>
      <c r="DE7" s="24" t="s">
        <v>102</v>
      </c>
      <c r="DF7" s="24" t="s">
        <v>102</v>
      </c>
      <c r="DG7" s="24">
        <v>88.66</v>
      </c>
      <c r="DH7" s="24">
        <v>86.21</v>
      </c>
      <c r="DI7" s="24" t="s">
        <v>102</v>
      </c>
      <c r="DJ7" s="24" t="s">
        <v>102</v>
      </c>
      <c r="DK7" s="24" t="s">
        <v>102</v>
      </c>
      <c r="DL7" s="24" t="s">
        <v>102</v>
      </c>
      <c r="DM7" s="24">
        <v>4.22</v>
      </c>
      <c r="DN7" s="24" t="s">
        <v>102</v>
      </c>
      <c r="DO7" s="24" t="s">
        <v>102</v>
      </c>
      <c r="DP7" s="24" t="s">
        <v>102</v>
      </c>
      <c r="DQ7" s="24" t="s">
        <v>102</v>
      </c>
      <c r="DR7" s="24">
        <v>33.159999999999997</v>
      </c>
      <c r="DS7" s="24">
        <v>29.62</v>
      </c>
      <c r="DT7" s="24" t="s">
        <v>102</v>
      </c>
      <c r="DU7" s="24" t="s">
        <v>102</v>
      </c>
      <c r="DV7" s="24" t="s">
        <v>102</v>
      </c>
      <c r="DW7" s="24" t="s">
        <v>102</v>
      </c>
      <c r="DX7" s="24">
        <v>0</v>
      </c>
      <c r="DY7" s="24" t="s">
        <v>102</v>
      </c>
      <c r="DZ7" s="24" t="s">
        <v>102</v>
      </c>
      <c r="EA7" s="24" t="s">
        <v>102</v>
      </c>
      <c r="EB7" s="24" t="s">
        <v>102</v>
      </c>
      <c r="EC7" s="24">
        <v>0.12</v>
      </c>
      <c r="ED7" s="24">
        <v>0.09</v>
      </c>
      <c r="EE7" s="24" t="s">
        <v>102</v>
      </c>
      <c r="EF7" s="24" t="s">
        <v>102</v>
      </c>
      <c r="EG7" s="24" t="s">
        <v>102</v>
      </c>
      <c r="EH7" s="24" t="s">
        <v>102</v>
      </c>
      <c r="EI7" s="24">
        <v>0</v>
      </c>
      <c r="EJ7" s="24" t="s">
        <v>102</v>
      </c>
      <c r="EK7" s="24" t="s">
        <v>102</v>
      </c>
      <c r="EL7" s="24" t="s">
        <v>102</v>
      </c>
      <c r="EM7" s="24" t="s">
        <v>102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2025-01-24T07:14:33Z</dcterms:created>
  <dcterms:modified xsi:type="dcterms:W3CDTF">2025-02-17T00:27:58Z</dcterms:modified>
  <cp:category/>
</cp:coreProperties>
</file>