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Y:\◎調査もの◎\☆R6調査関係\01_一般\250128_30 益城町（R5経営比較分析）\下水道\"/>
    </mc:Choice>
  </mc:AlternateContent>
  <xr:revisionPtr revIDLastSave="0" documentId="8_{0AA38EFF-EEA5-4BD7-886B-6BDC09A6D675}" xr6:coauthVersionLast="36" xr6:coauthVersionMax="36" xr10:uidLastSave="{00000000-0000-0000-0000-000000000000}"/>
  <workbookProtection workbookAlgorithmName="SHA-512" workbookHashValue="ZUAnjvJ7w37HXK6NCLzd3oMLfxM/eBeKLbrUdfPdwhQmhdG5/uIrxKdH9UXuePRqoSwY38BfIFkWyqAPBp61Qw==" workbookSaltValue="mT7p90LRIJpv4Y+UleV0Hg==" workbookSpinCount="100000" lockStructure="1"/>
  <bookViews>
    <workbookView xWindow="0" yWindow="0" windowWidth="15345" windowHeight="48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I10"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<sst xmlns="http://schemas.openxmlformats.org/spreadsheetml/2006/main" count="257" uniqueCount="116">
  <si>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</si>
  <si>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</si>
  <si>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</si>
  <si>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</si>
  <si>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</si>
  <si>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</si>
  <si>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</si>
  <si>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</si>
  <si>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</si>
  <si>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</si>
  <si>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</si>
  <si>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</si>
  <si>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</si>
  <si>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</si>
  <si>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</si>
  <si>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</si>
  <si>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</si>
  <si>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</si>
  <si>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</si>
  <si>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</si>
  <si>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</si>
  <si>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</si>
  <si>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</si>
  <si>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</si>
  <si>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</si>
  <si>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</si>
  <si>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</si>
  <si>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</si>
  <si>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</si>
  <si>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</si>
  <si>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</si>
  <si>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</si>
  <si>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</si>
  <si>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</si>
  <si>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</si>
  <si>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</si>
  <si>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</si>
  <si>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</si>
  <si>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</si>
  <si>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</si>
  <si>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</si>
  <si>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</si>
  <si>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</si>
  <si>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</si>
  <si>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</si>
  <si>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</si>
  <si>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</si>
  <si>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</si>
  <si>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</si>
  <si>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</si>
  <si>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</si>
  <si>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</si>
  <si>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</si>
  <si>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</si>
  <si>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</si>
  <si>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</si>
  <si>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</si>
  <si>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</si>
  <si>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</si>
  <si>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</si>
  <si>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</si>
  <si>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</si>
  <si>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</si>
  <si>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</si>
  <si>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</si>
  <si>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</si>
  <si>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</si>
  <si>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</si>
  <si>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</si>
  <si>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</si>
  <si>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</si>
  <si>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</si>
  <si>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</si>
  <si>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</si>
  <si>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</si>
  <si>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</si>
  <si>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</si>
  <si>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</si>
  <si>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</si>
  <si>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</si>
  <si>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</si>
  <si>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</si>
  <si>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</si>
  <si>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</si>
  <si>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</si>
  <si>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</si>
  <si>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</si>
  <si>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</si>
  <si>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</si>
  <si>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</si>
  <si>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</si>
  <si>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</si>
  <si>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</si>
  <si>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</si>
  <si>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</si>
  <si>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</si>
  <si>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</si>
  <si>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</si>
  <si>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</si>
  <si>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</si>
  <si>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</si>
  <si>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</si>
  <si>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</si>
  <si>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</si>
  <si>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</si>
  <si>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</si>
  <si>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</si>
  <si>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</si>
  <si>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</si>
  <si>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</si>
  <si>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</si>
  <si>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</si>
  <si>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</si>
  <si>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を示す経常収支比率は、100％を超えており、依然として財源不足を一般会計からの繰出金により賄われている状況です。流動比率については、料金収入等が増加したことにより、高くなっております。
　さらに、昨年より減少したものの、分流式下水道に関する経費が増加し、汚水処理費が減少したことで経費回収率が高くなり、汚水処理原価が低くなっております。
　また、水洗化率は90.00％に達しており、残りの未接続の世帯についても引き続き接続の促進を図っていきます。
　なお、当町は公共下水道事業と特定環境保全公共下水道事業の処理場は同一であり、合わせてみる必要があります。</t>
    <phoneticPr fontId="4"/>
  </si>
  <si>
    <t>　処理場は、供用開始から30年が経ち、水処理、汚泥処理施設等の設備の劣化による老朽化が進んでいますが、平成28年度から設備等の改築更新工事をおこなっており、令和７年度から第２期ストックマネジメント計画に沿った改築更新工事をおこなっていきます。
　管路についても、ウォーターPPPを活用した管路の更新を検討しており、ストックマネジメント計画と併せて、耐用年数に応じた管路の適正な維持管理をおこなっていきます。</t>
    <phoneticPr fontId="4"/>
  </si>
  <si>
    <t>　令和2年度に公営企業会計に移行したことにより、今まで以上に高いコスト意識を持ち、老朽化が進んでいる処理場の長寿命化や管路更新工事を実施していきます。
　なお、経費回収率は、公共下水道を含めても100％を下回っておりますが、一般会計に適切な負担を求め、健全で効率的な下水道事業の運営を図ってまいります。
　また、公共下水道（特定環境保全公共下水道）と農業集落排水の処理場の統合を進めていき、全体としての経営効率をより高めていきます。</t>
    <rPh sb="102" eb="104">
      <t>シタマワ</t>
    </rPh>
    <rPh sb="112" eb="114">
      <t>イッパン</t>
    </rPh>
    <rPh sb="114" eb="116">
      <t>カイケイ</t>
    </rPh>
    <rPh sb="117" eb="119">
      <t>テキセツ</t>
    </rPh>
    <rPh sb="120" eb="122">
      <t>フタン</t>
    </rPh>
    <rPh sb="123" eb="12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</si>
</sst>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0.74</c:v>
                </c:pt>
              </c:numCache>
            </c:numRef>
          </c:val>
          <c:extLst>
            <c:ext xmlns:c16="http://schemas.microsoft.com/office/drawing/2014/chart" uri="{C3380CC4-5D6E-409C-BE32-E72D297353CC}">
              <c16:uniqueId val="{00000000-33E7-4C00-BA9A-2FE8A3D4BB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formatCode="#,##0.00;&quot;△&quot;#,##0.00">
                  <c:v>0</c:v>
                </c:pt>
                <c:pt idx="3" formatCode="#,##0.00;&quot;△&quot;#,##0.00">
                  <c:v>0</c:v>
                </c:pt>
                <c:pt idx="4">
                  <c:v>0.06</c:v>
                </c:pt>
              </c:numCache>
            </c:numRef>
          </c:val>
          <c:smooth val="0"/>
          <c:extLst>
            <c:ext xmlns:c16="http://schemas.microsoft.com/office/drawing/2014/chart" uri="{C3380CC4-5D6E-409C-BE32-E72D297353CC}">
              <c16:uniqueId val="{00000001-33E7-4C00-BA9A-2FE8A3D4BB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98.12</c:v>
                </c:pt>
                <c:pt idx="2">
                  <c:v>103.95</c:v>
                </c:pt>
                <c:pt idx="3">
                  <c:v>134.63999999999999</c:v>
                </c:pt>
                <c:pt idx="4">
                  <c:v>150.12</c:v>
                </c:pt>
              </c:numCache>
            </c:numRef>
          </c:val>
          <c:extLst>
            <c:ext xmlns:c16="http://schemas.microsoft.com/office/drawing/2014/chart" uri="{C3380CC4-5D6E-409C-BE32-E72D297353CC}">
              <c16:uniqueId val="{00000000-4AC0-4F8A-9205-DA055B6648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100.3</c:v>
                </c:pt>
                <c:pt idx="2">
                  <c:v>99.59</c:v>
                </c:pt>
                <c:pt idx="3">
                  <c:v>95.51</c:v>
                </c:pt>
                <c:pt idx="4">
                  <c:v>107.11</c:v>
                </c:pt>
              </c:numCache>
            </c:numRef>
          </c:val>
          <c:smooth val="0"/>
          <c:extLst>
            <c:ext xmlns:c16="http://schemas.microsoft.com/office/drawing/2014/chart" uri="{C3380CC4-5D6E-409C-BE32-E72D297353CC}">
              <c16:uniqueId val="{00000001-4AC0-4F8A-9205-DA055B6648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2.2999999999999998</c:v>
                </c:pt>
                <c:pt idx="2">
                  <c:v>4.51</c:v>
                </c:pt>
                <c:pt idx="3">
                  <c:v>6.79</c:v>
                </c:pt>
                <c:pt idx="4">
                  <c:v>9.07</c:v>
                </c:pt>
              </c:numCache>
            </c:numRef>
          </c:val>
          <c:extLst>
            <c:ext xmlns:c16="http://schemas.microsoft.com/office/drawing/2014/chart" uri="{C3380CC4-5D6E-409C-BE32-E72D297353CC}">
              <c16:uniqueId val="{00000000-B7E0-4E0B-993B-C63793FFF6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15.82</c:v>
                </c:pt>
                <c:pt idx="2">
                  <c:v>18.97</c:v>
                </c:pt>
                <c:pt idx="3">
                  <c:v>21.72</c:v>
                </c:pt>
                <c:pt idx="4">
                  <c:v>26.77</c:v>
                </c:pt>
              </c:numCache>
            </c:numRef>
          </c:val>
          <c:smooth val="0"/>
          <c:extLst>
            <c:ext xmlns:c16="http://schemas.microsoft.com/office/drawing/2014/chart" uri="{C3380CC4-5D6E-409C-BE32-E72D297353CC}">
              <c16:uniqueId val="{00000001-B7E0-4E0B-993B-C63793FFF6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8CC-4924-B92D-42D2746F49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7.0000000000000007E-2</c:v>
                </c:pt>
              </c:numCache>
            </c:numRef>
          </c:val>
          <c:smooth val="0"/>
          <c:extLst>
            <c:ext xmlns:c16="http://schemas.microsoft.com/office/drawing/2014/chart" uri="{C3380CC4-5D6E-409C-BE32-E72D297353CC}">
              <c16:uniqueId val="{00000001-68CC-4924-B92D-42D2746F49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8.4700000000000006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6FC-40A5-B012-A8E9E46B8C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254.91</c:v>
                </c:pt>
                <c:pt idx="2">
                  <c:v>366.52</c:v>
                </c:pt>
                <c:pt idx="3">
                  <c:v>393.98</c:v>
                </c:pt>
                <c:pt idx="4">
                  <c:v>69.540000000000006</c:v>
                </c:pt>
              </c:numCache>
            </c:numRef>
          </c:val>
          <c:smooth val="0"/>
          <c:extLst>
            <c:ext xmlns:c16="http://schemas.microsoft.com/office/drawing/2014/chart" uri="{C3380CC4-5D6E-409C-BE32-E72D297353CC}">
              <c16:uniqueId val="{00000001-46FC-40A5-B012-A8E9E46B8C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25.63</c:v>
                </c:pt>
                <c:pt idx="2">
                  <c:v>24.01</c:v>
                </c:pt>
                <c:pt idx="3">
                  <c:v>87.62</c:v>
                </c:pt>
                <c:pt idx="4">
                  <c:v>176.09</c:v>
                </c:pt>
              </c:numCache>
            </c:numRef>
          </c:val>
          <c:extLst>
            <c:ext xmlns:c16="http://schemas.microsoft.com/office/drawing/2014/chart" uri="{C3380CC4-5D6E-409C-BE32-E72D297353CC}">
              <c16:uniqueId val="{00000000-6B14-45E6-ADE0-34496FD35E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64.17</c:v>
                </c:pt>
                <c:pt idx="2">
                  <c:v>89.11</c:v>
                </c:pt>
                <c:pt idx="3">
                  <c:v>82.97</c:v>
                </c:pt>
                <c:pt idx="4">
                  <c:v>50.63</c:v>
                </c:pt>
              </c:numCache>
            </c:numRef>
          </c:val>
          <c:smooth val="0"/>
          <c:extLst>
            <c:ext xmlns:c16="http://schemas.microsoft.com/office/drawing/2014/chart" uri="{C3380CC4-5D6E-409C-BE32-E72D297353CC}">
              <c16:uniqueId val="{00000001-6B14-45E6-ADE0-34496FD35E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1681.43</c:v>
                </c:pt>
                <c:pt idx="2">
                  <c:v>1645.5</c:v>
                </c:pt>
                <c:pt idx="3">
                  <c:v>1555.3</c:v>
                </c:pt>
                <c:pt idx="4">
                  <c:v>1056.99</c:v>
                </c:pt>
              </c:numCache>
            </c:numRef>
          </c:val>
          <c:extLst>
            <c:ext xmlns:c16="http://schemas.microsoft.com/office/drawing/2014/chart" uri="{C3380CC4-5D6E-409C-BE32-E72D297353CC}">
              <c16:uniqueId val="{00000000-3ECA-4DC3-BB2F-50152F6E2D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1209.45</c:v>
                </c:pt>
                <c:pt idx="2">
                  <c:v>1042.6400000000001</c:v>
                </c:pt>
                <c:pt idx="3">
                  <c:v>1305.58</c:v>
                </c:pt>
                <c:pt idx="4">
                  <c:v>1168.69</c:v>
                </c:pt>
              </c:numCache>
            </c:numRef>
          </c:val>
          <c:smooth val="0"/>
          <c:extLst>
            <c:ext xmlns:c16="http://schemas.microsoft.com/office/drawing/2014/chart" uri="{C3380CC4-5D6E-409C-BE32-E72D297353CC}">
              <c16:uniqueId val="{00000001-3ECA-4DC3-BB2F-50152F6E2D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51.66</c:v>
                </c:pt>
                <c:pt idx="2">
                  <c:v>47.9</c:v>
                </c:pt>
                <c:pt idx="3">
                  <c:v>82.35</c:v>
                </c:pt>
                <c:pt idx="4">
                  <c:v>75.55</c:v>
                </c:pt>
              </c:numCache>
            </c:numRef>
          </c:val>
          <c:extLst>
            <c:ext xmlns:c16="http://schemas.microsoft.com/office/drawing/2014/chart" uri="{C3380CC4-5D6E-409C-BE32-E72D297353CC}">
              <c16:uniqueId val="{00000000-DA00-4879-9181-892216333D8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55.93</c:v>
                </c:pt>
                <c:pt idx="2">
                  <c:v>55.76</c:v>
                </c:pt>
                <c:pt idx="3">
                  <c:v>51.73</c:v>
                </c:pt>
                <c:pt idx="4">
                  <c:v>70.709999999999994</c:v>
                </c:pt>
              </c:numCache>
            </c:numRef>
          </c:val>
          <c:smooth val="0"/>
          <c:extLst>
            <c:ext xmlns:c16="http://schemas.microsoft.com/office/drawing/2014/chart" uri="{C3380CC4-5D6E-409C-BE32-E72D297353CC}">
              <c16:uniqueId val="{00000001-DA00-4879-9181-892216333D8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304.12</c:v>
                </c:pt>
                <c:pt idx="2">
                  <c:v>329.85</c:v>
                </c:pt>
                <c:pt idx="3">
                  <c:v>192.69</c:v>
                </c:pt>
                <c:pt idx="4">
                  <c:v>188.54</c:v>
                </c:pt>
              </c:numCache>
            </c:numRef>
          </c:val>
          <c:extLst>
            <c:ext xmlns:c16="http://schemas.microsoft.com/office/drawing/2014/chart" uri="{C3380CC4-5D6E-409C-BE32-E72D297353CC}">
              <c16:uniqueId val="{00000000-527F-4D98-820B-2EA3E989DE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289.60000000000002</c:v>
                </c:pt>
                <c:pt idx="2">
                  <c:v>296.14999999999998</c:v>
                </c:pt>
                <c:pt idx="3">
                  <c:v>290.54000000000002</c:v>
                </c:pt>
                <c:pt idx="4">
                  <c:v>233.15</c:v>
                </c:pt>
              </c:numCache>
            </c:numRef>
          </c:val>
          <c:smooth val="0"/>
          <c:extLst>
            <c:ext xmlns:c16="http://schemas.microsoft.com/office/drawing/2014/chart" uri="{C3380CC4-5D6E-409C-BE32-E72D297353CC}">
              <c16:uniqueId val="{00000001-527F-4D98-820B-2EA3E989DE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B6-45D5-8B7B-29CE35069B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36.71</c:v>
                </c:pt>
                <c:pt idx="2">
                  <c:v>33.799999999999997</c:v>
                </c:pt>
                <c:pt idx="3">
                  <c:v>32.380000000000003</c:v>
                </c:pt>
                <c:pt idx="4">
                  <c:v>42.09</c:v>
                </c:pt>
              </c:numCache>
            </c:numRef>
          </c:val>
          <c:smooth val="0"/>
          <c:extLst>
            <c:ext xmlns:c16="http://schemas.microsoft.com/office/drawing/2014/chart" uri="{C3380CC4-5D6E-409C-BE32-E72D297353CC}">
              <c16:uniqueId val="{00000001-27B6-45D5-8B7B-29CE35069B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85.24</c:v>
                </c:pt>
                <c:pt idx="2">
                  <c:v>86.22</c:v>
                </c:pt>
                <c:pt idx="3">
                  <c:v>89.01</c:v>
                </c:pt>
                <c:pt idx="4">
                  <c:v>90.55</c:v>
                </c:pt>
              </c:numCache>
            </c:numRef>
          </c:val>
          <c:extLst>
            <c:ext xmlns:c16="http://schemas.microsoft.com/office/drawing/2014/chart" uri="{C3380CC4-5D6E-409C-BE32-E72D297353CC}">
              <c16:uniqueId val="{00000000-9879-4292-AF13-04A3B3C92E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70.05</c:v>
                </c:pt>
                <c:pt idx="2">
                  <c:v>67.09</c:v>
                </c:pt>
                <c:pt idx="3">
                  <c:v>67.31</c:v>
                </c:pt>
                <c:pt idx="4">
                  <c:v>84.73</c:v>
                </c:pt>
              </c:numCache>
            </c:numRef>
          </c:val>
          <c:smooth val="0"/>
          <c:extLst>
            <c:ext xmlns:c16="http://schemas.microsoft.com/office/drawing/2014/chart" uri="{C3380CC4-5D6E-409C-BE32-E72D297353CC}">
              <c16:uniqueId val="{00000001-9879-4292-AF13-04A3B3C92E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64" zoomScaleNormal="100" workbookViewId="0">
      <selection activeCell="CA68" sqref="CA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益城町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34041</v>
      </c>
      <c r="AM8" s="36"/>
      <c r="AN8" s="36"/>
      <c r="AO8" s="36"/>
      <c r="AP8" s="36"/>
      <c r="AQ8" s="36"/>
      <c r="AR8" s="36"/>
      <c r="AS8" s="36"/>
      <c r="AT8" s="37">
        <f>データ!T6</f>
        <v>65.680000000000007</v>
      </c>
      <c r="AU8" s="37"/>
      <c r="AV8" s="37"/>
      <c r="AW8" s="37"/>
      <c r="AX8" s="37"/>
      <c r="AY8" s="37"/>
      <c r="AZ8" s="37"/>
      <c r="BA8" s="37"/>
      <c r="BB8" s="37">
        <f>データ!U6</f>
        <v>518.29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57.34</v>
      </c>
      <c r="J10" s="37"/>
      <c r="K10" s="37"/>
      <c r="L10" s="37"/>
      <c r="M10" s="37"/>
      <c r="N10" s="37"/>
      <c r="O10" s="37"/>
      <c r="P10" s="37">
        <f>データ!P6</f>
        <v>14.54</v>
      </c>
      <c r="Q10" s="37"/>
      <c r="R10" s="37"/>
      <c r="S10" s="37"/>
      <c r="T10" s="37"/>
      <c r="U10" s="37"/>
      <c r="V10" s="37"/>
      <c r="W10" s="37">
        <f>データ!Q6</f>
        <v>84.3</v>
      </c>
      <c r="X10" s="37"/>
      <c r="Y10" s="37"/>
      <c r="Z10" s="37"/>
      <c r="AA10" s="37"/>
      <c r="AB10" s="37"/>
      <c r="AC10" s="37"/>
      <c r="AD10" s="36">
        <f>データ!R6</f>
        <v>3284</v>
      </c>
      <c r="AE10" s="36"/>
      <c r="AF10" s="36"/>
      <c r="AG10" s="36"/>
      <c r="AH10" s="36"/>
      <c r="AI10" s="36"/>
      <c r="AJ10" s="36"/>
      <c r="AK10" s="2"/>
      <c r="AL10" s="36">
        <f>データ!V6</f>
        <v>4941</v>
      </c>
      <c r="AM10" s="36"/>
      <c r="AN10" s="36"/>
      <c r="AO10" s="36"/>
      <c r="AP10" s="36"/>
      <c r="AQ10" s="36"/>
      <c r="AR10" s="36"/>
      <c r="AS10" s="36"/>
      <c r="AT10" s="37">
        <f>データ!W6</f>
        <v>1.22</v>
      </c>
      <c r="AU10" s="37"/>
      <c r="AV10" s="37"/>
      <c r="AW10" s="37"/>
      <c r="AX10" s="37"/>
      <c r="AY10" s="37"/>
      <c r="AZ10" s="37"/>
      <c r="BA10" s="37"/>
      <c r="BB10" s="37">
        <f>データ!X6</f>
        <v>4050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PdSy6T/phHbgkCXrZrgF5aIA0vcLT94rOTOqUf5szxPdM9giSsA9ol5EcBrQG0RE6wX8any5+DdktO8bahIXg==" saltValue="gaT3xQzkzYIz8Md7kOoHj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434434</v>
      </c>
      <c r="D6" s="19">
        <f t="shared" si="3"/>
        <v>46</v>
      </c>
      <c r="E6" s="19">
        <f t="shared" si="3"/>
        <v>17</v>
      </c>
      <c r="F6" s="19">
        <f t="shared" si="3"/>
        <v>4</v>
      </c>
      <c r="G6" s="19">
        <f t="shared" si="3"/>
        <v>0</v>
      </c>
      <c r="H6" s="19" t="str">
        <f t="shared" si="3"/>
        <v>熊本県　益城町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57.34</v>
      </c>
      <c r="P6" s="20">
        <f t="shared" si="3"/>
        <v>14.54</v>
      </c>
      <c r="Q6" s="20">
        <f t="shared" si="3"/>
        <v>84.3</v>
      </c>
      <c r="R6" s="20">
        <f t="shared" si="3"/>
        <v>3284</v>
      </c>
      <c r="S6" s="20">
        <f t="shared" si="3"/>
        <v>34041</v>
      </c>
      <c r="T6" s="20">
        <f t="shared" si="3"/>
        <v>65.680000000000007</v>
      </c>
      <c r="U6" s="20">
        <f t="shared" si="3"/>
        <v>518.29</v>
      </c>
      <c r="V6" s="20">
        <f t="shared" si="3"/>
        <v>4941</v>
      </c>
      <c r="W6" s="20">
        <f t="shared" si="3"/>
        <v>1.22</v>
      </c>
      <c r="X6" s="20">
        <f t="shared" si="3"/>
        <v>4050</v>
      </c>
      <c r="Y6" s="21" t="str">
        <f>IF(Y7="",NA(),Y7)</f>
        <v>-</v>
      </c>
      <c r="Z6" s="21">
        <f t="shared" ref="Z6:AH6" si="4">IF(Z7="",NA(),Z7)</f>
        <v>98.12</v>
      </c>
      <c r="AA6" s="21">
        <f t="shared" si="4"/>
        <v>103.95</v>
      </c>
      <c r="AB6" s="21">
        <f t="shared" si="4"/>
        <v>134.63999999999999</v>
      </c>
      <c r="AC6" s="21">
        <f t="shared" si="4"/>
        <v>150.12</v>
      </c>
      <c r="AD6" s="21" t="str">
        <f t="shared" si="4"/>
        <v>-</v>
      </c>
      <c r="AE6" s="21">
        <f t="shared" si="4"/>
        <v>100.3</v>
      </c>
      <c r="AF6" s="21">
        <f t="shared" si="4"/>
        <v>99.59</v>
      </c>
      <c r="AG6" s="21">
        <f t="shared" si="4"/>
        <v>95.51</v>
      </c>
      <c r="AH6" s="21">
        <f t="shared" si="4"/>
        <v>107.11</v>
      </c>
      <c r="AI6" s="20" t="str">
        <f>IF(AI7="","",IF(AI7="-","【-】","【"&amp;SUBSTITUTE(TEXT(AI7,"#,##0.00"),"-","△")&amp;"】"))</f>
        <v>【105.09】</v>
      </c>
      <c r="AJ6" s="21" t="str">
        <f>IF(AJ7="",NA(),AJ7)</f>
        <v>-</v>
      </c>
      <c r="AK6" s="21">
        <f t="shared" ref="AK6:AS6" si="5">IF(AK7="",NA(),AK7)</f>
        <v>8.4700000000000006</v>
      </c>
      <c r="AL6" s="20">
        <f t="shared" si="5"/>
        <v>0</v>
      </c>
      <c r="AM6" s="20">
        <f t="shared" si="5"/>
        <v>0</v>
      </c>
      <c r="AN6" s="20">
        <f t="shared" si="5"/>
        <v>0</v>
      </c>
      <c r="AO6" s="21" t="str">
        <f t="shared" si="5"/>
        <v>-</v>
      </c>
      <c r="AP6" s="21">
        <f t="shared" si="5"/>
        <v>254.91</v>
      </c>
      <c r="AQ6" s="21">
        <f t="shared" si="5"/>
        <v>366.52</v>
      </c>
      <c r="AR6" s="21">
        <f t="shared" si="5"/>
        <v>393.98</v>
      </c>
      <c r="AS6" s="21">
        <f t="shared" si="5"/>
        <v>69.540000000000006</v>
      </c>
      <c r="AT6" s="20" t="str">
        <f>IF(AT7="","",IF(AT7="-","【-】","【"&amp;SUBSTITUTE(TEXT(AT7,"#,##0.00"),"-","△")&amp;"】"))</f>
        <v>【65.73】</v>
      </c>
      <c r="AU6" s="21" t="str">
        <f>IF(AU7="",NA(),AU7)</f>
        <v>-</v>
      </c>
      <c r="AV6" s="21">
        <f t="shared" ref="AV6:BD6" si="6">IF(AV7="",NA(),AV7)</f>
        <v>25.63</v>
      </c>
      <c r="AW6" s="21">
        <f t="shared" si="6"/>
        <v>24.01</v>
      </c>
      <c r="AX6" s="21">
        <f t="shared" si="6"/>
        <v>87.62</v>
      </c>
      <c r="AY6" s="21">
        <f t="shared" si="6"/>
        <v>176.09</v>
      </c>
      <c r="AZ6" s="21" t="str">
        <f t="shared" si="6"/>
        <v>-</v>
      </c>
      <c r="BA6" s="21">
        <f t="shared" si="6"/>
        <v>64.17</v>
      </c>
      <c r="BB6" s="21">
        <f t="shared" si="6"/>
        <v>89.11</v>
      </c>
      <c r="BC6" s="21">
        <f t="shared" si="6"/>
        <v>82.97</v>
      </c>
      <c r="BD6" s="21">
        <f t="shared" si="6"/>
        <v>50.63</v>
      </c>
      <c r="BE6" s="20" t="str">
        <f>IF(BE7="","",IF(BE7="-","【-】","【"&amp;SUBSTITUTE(TEXT(BE7,"#,##0.00"),"-","△")&amp;"】"))</f>
        <v>【48.91】</v>
      </c>
      <c r="BF6" s="21" t="str">
        <f>IF(BF7="",NA(),BF7)</f>
        <v>-</v>
      </c>
      <c r="BG6" s="21">
        <f t="shared" ref="BG6:BO6" si="7">IF(BG7="",NA(),BG7)</f>
        <v>1681.43</v>
      </c>
      <c r="BH6" s="21">
        <f t="shared" si="7"/>
        <v>1645.5</v>
      </c>
      <c r="BI6" s="21">
        <f t="shared" si="7"/>
        <v>1555.3</v>
      </c>
      <c r="BJ6" s="21">
        <f t="shared" si="7"/>
        <v>1056.99</v>
      </c>
      <c r="BK6" s="21" t="str">
        <f t="shared" si="7"/>
        <v>-</v>
      </c>
      <c r="BL6" s="21">
        <f t="shared" si="7"/>
        <v>1209.45</v>
      </c>
      <c r="BM6" s="21">
        <f t="shared" si="7"/>
        <v>1042.6400000000001</v>
      </c>
      <c r="BN6" s="21">
        <f t="shared" si="7"/>
        <v>1305.58</v>
      </c>
      <c r="BO6" s="21">
        <f t="shared" si="7"/>
        <v>1168.69</v>
      </c>
      <c r="BP6" s="20" t="str">
        <f>IF(BP7="","",IF(BP7="-","【-】","【"&amp;SUBSTITUTE(TEXT(BP7,"#,##0.00"),"-","△")&amp;"】"))</f>
        <v>【1,156.82】</v>
      </c>
      <c r="BQ6" s="21" t="str">
        <f>IF(BQ7="",NA(),BQ7)</f>
        <v>-</v>
      </c>
      <c r="BR6" s="21">
        <f t="shared" ref="BR6:BZ6" si="8">IF(BR7="",NA(),BR7)</f>
        <v>51.66</v>
      </c>
      <c r="BS6" s="21">
        <f t="shared" si="8"/>
        <v>47.9</v>
      </c>
      <c r="BT6" s="21">
        <f t="shared" si="8"/>
        <v>82.35</v>
      </c>
      <c r="BU6" s="21">
        <f t="shared" si="8"/>
        <v>75.55</v>
      </c>
      <c r="BV6" s="21" t="str">
        <f t="shared" si="8"/>
        <v>-</v>
      </c>
      <c r="BW6" s="21">
        <f t="shared" si="8"/>
        <v>55.93</v>
      </c>
      <c r="BX6" s="21">
        <f t="shared" si="8"/>
        <v>55.76</v>
      </c>
      <c r="BY6" s="21">
        <f t="shared" si="8"/>
        <v>51.73</v>
      </c>
      <c r="BZ6" s="21">
        <f t="shared" si="8"/>
        <v>70.709999999999994</v>
      </c>
      <c r="CA6" s="20" t="str">
        <f>IF(CA7="","",IF(CA7="-","【-】","【"&amp;SUBSTITUTE(TEXT(CA7,"#,##0.00"),"-","△")&amp;"】"))</f>
        <v>【75.33】</v>
      </c>
      <c r="CB6" s="21" t="str">
        <f>IF(CB7="",NA(),CB7)</f>
        <v>-</v>
      </c>
      <c r="CC6" s="21">
        <f t="shared" ref="CC6:CK6" si="9">IF(CC7="",NA(),CC7)</f>
        <v>304.12</v>
      </c>
      <c r="CD6" s="21">
        <f t="shared" si="9"/>
        <v>329.85</v>
      </c>
      <c r="CE6" s="21">
        <f t="shared" si="9"/>
        <v>192.69</v>
      </c>
      <c r="CF6" s="21">
        <f t="shared" si="9"/>
        <v>188.54</v>
      </c>
      <c r="CG6" s="21" t="str">
        <f t="shared" si="9"/>
        <v>-</v>
      </c>
      <c r="CH6" s="21">
        <f t="shared" si="9"/>
        <v>289.60000000000002</v>
      </c>
      <c r="CI6" s="21">
        <f t="shared" si="9"/>
        <v>296.14999999999998</v>
      </c>
      <c r="CJ6" s="21">
        <f t="shared" si="9"/>
        <v>290.54000000000002</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36.71</v>
      </c>
      <c r="CT6" s="21">
        <f t="shared" si="10"/>
        <v>33.799999999999997</v>
      </c>
      <c r="CU6" s="21">
        <f t="shared" si="10"/>
        <v>32.380000000000003</v>
      </c>
      <c r="CV6" s="21">
        <f t="shared" si="10"/>
        <v>42.09</v>
      </c>
      <c r="CW6" s="20" t="str">
        <f>IF(CW7="","",IF(CW7="-","【-】","【"&amp;SUBSTITUTE(TEXT(CW7,"#,##0.00"),"-","△")&amp;"】"))</f>
        <v>【43.28】</v>
      </c>
      <c r="CX6" s="21" t="str">
        <f>IF(CX7="",NA(),CX7)</f>
        <v>-</v>
      </c>
      <c r="CY6" s="21">
        <f t="shared" ref="CY6:DG6" si="11">IF(CY7="",NA(),CY7)</f>
        <v>85.24</v>
      </c>
      <c r="CZ6" s="21">
        <f t="shared" si="11"/>
        <v>86.22</v>
      </c>
      <c r="DA6" s="21">
        <f t="shared" si="11"/>
        <v>89.01</v>
      </c>
      <c r="DB6" s="21">
        <f t="shared" si="11"/>
        <v>90.55</v>
      </c>
      <c r="DC6" s="21" t="str">
        <f t="shared" si="11"/>
        <v>-</v>
      </c>
      <c r="DD6" s="21">
        <f t="shared" si="11"/>
        <v>70.05</v>
      </c>
      <c r="DE6" s="21">
        <f t="shared" si="11"/>
        <v>67.09</v>
      </c>
      <c r="DF6" s="21">
        <f t="shared" si="11"/>
        <v>67.31</v>
      </c>
      <c r="DG6" s="21">
        <f t="shared" si="11"/>
        <v>84.73</v>
      </c>
      <c r="DH6" s="20" t="str">
        <f>IF(DH7="","",IF(DH7="-","【-】","【"&amp;SUBSTITUTE(TEXT(DH7,"#,##0.00"),"-","△")&amp;"】"))</f>
        <v>【86.21】</v>
      </c>
      <c r="DI6" s="21" t="str">
        <f>IF(DI7="",NA(),DI7)</f>
        <v>-</v>
      </c>
      <c r="DJ6" s="21">
        <f t="shared" ref="DJ6:DR6" si="12">IF(DJ7="",NA(),DJ7)</f>
        <v>2.2999999999999998</v>
      </c>
      <c r="DK6" s="21">
        <f t="shared" si="12"/>
        <v>4.51</v>
      </c>
      <c r="DL6" s="21">
        <f t="shared" si="12"/>
        <v>6.79</v>
      </c>
      <c r="DM6" s="21">
        <f t="shared" si="12"/>
        <v>9.07</v>
      </c>
      <c r="DN6" s="21" t="str">
        <f t="shared" si="12"/>
        <v>-</v>
      </c>
      <c r="DO6" s="21">
        <f t="shared" si="12"/>
        <v>15.82</v>
      </c>
      <c r="DP6" s="21">
        <f t="shared" si="12"/>
        <v>18.97</v>
      </c>
      <c r="DQ6" s="21">
        <f t="shared" si="12"/>
        <v>21.72</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7.0000000000000007E-2</v>
      </c>
      <c r="ED6" s="20" t="str">
        <f>IF(ED7="","",IF(ED7="-","【-】","【"&amp;SUBSTITUTE(TEXT(ED7,"#,##0.00"),"-","△")&amp;"】"))</f>
        <v>【0.09】</v>
      </c>
      <c r="EE6" s="21" t="str">
        <f>IF(EE7="",NA(),EE7)</f>
        <v>-</v>
      </c>
      <c r="EF6" s="20">
        <f t="shared" ref="EF6:EN6" si="14">IF(EF7="",NA(),EF7)</f>
        <v>0</v>
      </c>
      <c r="EG6" s="20">
        <f t="shared" si="14"/>
        <v>0</v>
      </c>
      <c r="EH6" s="20">
        <f t="shared" si="14"/>
        <v>0</v>
      </c>
      <c r="EI6" s="21">
        <f t="shared" si="14"/>
        <v>0.74</v>
      </c>
      <c r="EJ6" s="21" t="str">
        <f t="shared" si="14"/>
        <v>-</v>
      </c>
      <c r="EK6" s="21">
        <f t="shared" si="14"/>
        <v>0.02</v>
      </c>
      <c r="EL6" s="20">
        <f t="shared" si="14"/>
        <v>0</v>
      </c>
      <c r="EM6" s="20">
        <f t="shared" si="14"/>
        <v>0</v>
      </c>
      <c r="EN6" s="21">
        <f t="shared" si="14"/>
        <v>0.06</v>
      </c>
      <c r="EO6" s="20" t="str">
        <f>IF(EO7="","",IF(EO7="-","【-】","【"&amp;SUBSTITUTE(TEXT(EO7,"#,##0.00"),"-","△")&amp;"】"))</f>
        <v>【0.11】</v>
      </c>
    </row>
    <row r="7" spans="1:148" s="22" customFormat="1" x14ac:dyDescent="0.15">
      <c r="A7" s="14"/>
      <c r="B7" s="23">
        <v>2023</v>
      </c>
      <c r="C7" s="23">
        <v>434434</v>
      </c>
      <c r="D7" s="23">
        <v>46</v>
      </c>
      <c r="E7" s="23">
        <v>17</v>
      </c>
      <c r="F7" s="23">
        <v>4</v>
      </c>
      <c r="G7" s="23">
        <v>0</v>
      </c>
      <c r="H7" s="23" t="s">
        <v>96</v>
      </c>
      <c r="I7" s="23" t="s">
        <v>97</v>
      </c>
      <c r="J7" s="23" t="s">
        <v>98</v>
      </c>
      <c r="K7" s="23" t="s">
        <v>99</v>
      </c>
      <c r="L7" s="23" t="s">
        <v>100</v>
      </c>
      <c r="M7" s="23" t="s">
        <v>101</v>
      </c>
      <c r="N7" s="24" t="s">
        <v>102</v>
      </c>
      <c r="O7" s="24">
        <v>57.34</v>
      </c>
      <c r="P7" s="24">
        <v>14.54</v>
      </c>
      <c r="Q7" s="24">
        <v>84.3</v>
      </c>
      <c r="R7" s="24">
        <v>3284</v>
      </c>
      <c r="S7" s="24">
        <v>34041</v>
      </c>
      <c r="T7" s="24">
        <v>65.680000000000007</v>
      </c>
      <c r="U7" s="24">
        <v>518.29</v>
      </c>
      <c r="V7" s="24">
        <v>4941</v>
      </c>
      <c r="W7" s="24">
        <v>1.22</v>
      </c>
      <c r="X7" s="24">
        <v>4050</v>
      </c>
      <c r="Y7" s="24" t="s">
        <v>102</v>
      </c>
      <c r="Z7" s="24">
        <v>98.12</v>
      </c>
      <c r="AA7" s="24">
        <v>103.95</v>
      </c>
      <c r="AB7" s="24">
        <v>134.63999999999999</v>
      </c>
      <c r="AC7" s="24">
        <v>150.12</v>
      </c>
      <c r="AD7" s="24" t="s">
        <v>102</v>
      </c>
      <c r="AE7" s="24">
        <v>100.3</v>
      </c>
      <c r="AF7" s="24">
        <v>99.59</v>
      </c>
      <c r="AG7" s="24">
        <v>95.51</v>
      </c>
      <c r="AH7" s="24">
        <v>107.11</v>
      </c>
      <c r="AI7" s="24">
        <v>105.09</v>
      </c>
      <c r="AJ7" s="24" t="s">
        <v>102</v>
      </c>
      <c r="AK7" s="24">
        <v>8.4700000000000006</v>
      </c>
      <c r="AL7" s="24">
        <v>0</v>
      </c>
      <c r="AM7" s="24">
        <v>0</v>
      </c>
      <c r="AN7" s="24">
        <v>0</v>
      </c>
      <c r="AO7" s="24" t="s">
        <v>102</v>
      </c>
      <c r="AP7" s="24">
        <v>254.91</v>
      </c>
      <c r="AQ7" s="24">
        <v>366.52</v>
      </c>
      <c r="AR7" s="24">
        <v>393.98</v>
      </c>
      <c r="AS7" s="24">
        <v>69.540000000000006</v>
      </c>
      <c r="AT7" s="24">
        <v>65.73</v>
      </c>
      <c r="AU7" s="24" t="s">
        <v>102</v>
      </c>
      <c r="AV7" s="24">
        <v>25.63</v>
      </c>
      <c r="AW7" s="24">
        <v>24.01</v>
      </c>
      <c r="AX7" s="24">
        <v>87.62</v>
      </c>
      <c r="AY7" s="24">
        <v>176.09</v>
      </c>
      <c r="AZ7" s="24" t="s">
        <v>102</v>
      </c>
      <c r="BA7" s="24">
        <v>64.17</v>
      </c>
      <c r="BB7" s="24">
        <v>89.11</v>
      </c>
      <c r="BC7" s="24">
        <v>82.97</v>
      </c>
      <c r="BD7" s="24">
        <v>50.63</v>
      </c>
      <c r="BE7" s="24">
        <v>48.91</v>
      </c>
      <c r="BF7" s="24" t="s">
        <v>102</v>
      </c>
      <c r="BG7" s="24">
        <v>1681.43</v>
      </c>
      <c r="BH7" s="24">
        <v>1645.5</v>
      </c>
      <c r="BI7" s="24">
        <v>1555.3</v>
      </c>
      <c r="BJ7" s="24">
        <v>1056.99</v>
      </c>
      <c r="BK7" s="24" t="s">
        <v>102</v>
      </c>
      <c r="BL7" s="24">
        <v>1209.45</v>
      </c>
      <c r="BM7" s="24">
        <v>1042.6400000000001</v>
      </c>
      <c r="BN7" s="24">
        <v>1305.58</v>
      </c>
      <c r="BO7" s="24">
        <v>1168.69</v>
      </c>
      <c r="BP7" s="24">
        <v>1156.82</v>
      </c>
      <c r="BQ7" s="24" t="s">
        <v>102</v>
      </c>
      <c r="BR7" s="24">
        <v>51.66</v>
      </c>
      <c r="BS7" s="24">
        <v>47.9</v>
      </c>
      <c r="BT7" s="24">
        <v>82.35</v>
      </c>
      <c r="BU7" s="24">
        <v>75.55</v>
      </c>
      <c r="BV7" s="24" t="s">
        <v>102</v>
      </c>
      <c r="BW7" s="24">
        <v>55.93</v>
      </c>
      <c r="BX7" s="24">
        <v>55.76</v>
      </c>
      <c r="BY7" s="24">
        <v>51.73</v>
      </c>
      <c r="BZ7" s="24">
        <v>70.709999999999994</v>
      </c>
      <c r="CA7" s="24">
        <v>75.33</v>
      </c>
      <c r="CB7" s="24" t="s">
        <v>102</v>
      </c>
      <c r="CC7" s="24">
        <v>304.12</v>
      </c>
      <c r="CD7" s="24">
        <v>329.85</v>
      </c>
      <c r="CE7" s="24">
        <v>192.69</v>
      </c>
      <c r="CF7" s="24">
        <v>188.54</v>
      </c>
      <c r="CG7" s="24" t="s">
        <v>102</v>
      </c>
      <c r="CH7" s="24">
        <v>289.60000000000002</v>
      </c>
      <c r="CI7" s="24">
        <v>296.14999999999998</v>
      </c>
      <c r="CJ7" s="24">
        <v>290.54000000000002</v>
      </c>
      <c r="CK7" s="24">
        <v>233.15</v>
      </c>
      <c r="CL7" s="24">
        <v>215.73</v>
      </c>
      <c r="CM7" s="24" t="s">
        <v>102</v>
      </c>
      <c r="CN7" s="24" t="s">
        <v>102</v>
      </c>
      <c r="CO7" s="24" t="s">
        <v>102</v>
      </c>
      <c r="CP7" s="24" t="s">
        <v>102</v>
      </c>
      <c r="CQ7" s="24" t="s">
        <v>102</v>
      </c>
      <c r="CR7" s="24" t="s">
        <v>102</v>
      </c>
      <c r="CS7" s="24">
        <v>36.71</v>
      </c>
      <c r="CT7" s="24">
        <v>33.799999999999997</v>
      </c>
      <c r="CU7" s="24">
        <v>32.380000000000003</v>
      </c>
      <c r="CV7" s="24">
        <v>42.09</v>
      </c>
      <c r="CW7" s="24">
        <v>43.28</v>
      </c>
      <c r="CX7" s="24" t="s">
        <v>102</v>
      </c>
      <c r="CY7" s="24">
        <v>85.24</v>
      </c>
      <c r="CZ7" s="24">
        <v>86.22</v>
      </c>
      <c r="DA7" s="24">
        <v>89.01</v>
      </c>
      <c r="DB7" s="24">
        <v>90.55</v>
      </c>
      <c r="DC7" s="24" t="s">
        <v>102</v>
      </c>
      <c r="DD7" s="24">
        <v>70.05</v>
      </c>
      <c r="DE7" s="24">
        <v>67.09</v>
      </c>
      <c r="DF7" s="24">
        <v>67.31</v>
      </c>
      <c r="DG7" s="24">
        <v>84.73</v>
      </c>
      <c r="DH7" s="24">
        <v>86.21</v>
      </c>
      <c r="DI7" s="24" t="s">
        <v>102</v>
      </c>
      <c r="DJ7" s="24">
        <v>2.2999999999999998</v>
      </c>
      <c r="DK7" s="24">
        <v>4.51</v>
      </c>
      <c r="DL7" s="24">
        <v>6.79</v>
      </c>
      <c r="DM7" s="24">
        <v>9.07</v>
      </c>
      <c r="DN7" s="24" t="s">
        <v>102</v>
      </c>
      <c r="DO7" s="24">
        <v>15.82</v>
      </c>
      <c r="DP7" s="24">
        <v>18.97</v>
      </c>
      <c r="DQ7" s="24">
        <v>21.72</v>
      </c>
      <c r="DR7" s="24">
        <v>26.77</v>
      </c>
      <c r="DS7" s="24">
        <v>29.62</v>
      </c>
      <c r="DT7" s="24" t="s">
        <v>102</v>
      </c>
      <c r="DU7" s="24">
        <v>0</v>
      </c>
      <c r="DV7" s="24">
        <v>0</v>
      </c>
      <c r="DW7" s="24">
        <v>0</v>
      </c>
      <c r="DX7" s="24">
        <v>0</v>
      </c>
      <c r="DY7" s="24" t="s">
        <v>102</v>
      </c>
      <c r="DZ7" s="24">
        <v>0</v>
      </c>
      <c r="EA7" s="24">
        <v>0</v>
      </c>
      <c r="EB7" s="24">
        <v>0</v>
      </c>
      <c r="EC7" s="24">
        <v>7.0000000000000007E-2</v>
      </c>
      <c r="ED7" s="24">
        <v>0.09</v>
      </c>
      <c r="EE7" s="24" t="s">
        <v>102</v>
      </c>
      <c r="EF7" s="24">
        <v>0</v>
      </c>
      <c r="EG7" s="24">
        <v>0</v>
      </c>
      <c r="EH7" s="24">
        <v>0</v>
      </c>
      <c r="EI7" s="24">
        <v>0.74</v>
      </c>
      <c r="EJ7" s="24" t="s">
        <v>102</v>
      </c>
      <c r="EK7" s="24">
        <v>0.02</v>
      </c>
      <c r="EL7" s="24">
        <v>0</v>
      </c>
      <c r="EM7" s="24">
        <v>0</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勝</cp:lastModifiedBy>
  <dcterms:created xsi:type="dcterms:W3CDTF">2025-01-24T07:14:32Z</dcterms:created>
  <dcterms:modified xsi:type="dcterms:W3CDTF">2025-02-14T02:56:59Z</dcterms:modified>
  <cp:category/>
</cp:coreProperties>
</file>