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87\share\令和６年度\07 公営企業総括\20 経営比較分析表（R5年度決算）★\03 市町村等→県\19 和水町\【完】下水道\"/>
    </mc:Choice>
  </mc:AlternateContent>
  <workbookProtection workbookAlgorithmName="SHA-512" workbookHashValue="VRfReX18J0OJo9jI7ezjJq38E4QpkZPabodDefWniaK53OkU/QNWKD0IqY7zpopM3/j0TVSYpQX7OyTkkRv5XQ==" workbookSaltValue="M5w2U9ldhQj3W6hlMZXkkA==" workbookSpinCount="100000" lockStructure="1"/>
  <bookViews>
    <workbookView xWindow="0" yWindow="0" windowWidth="14380" windowHeight="4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<sst xmlns="http://schemas.openxmlformats.org/spreadsheetml/2006/main" count="319" uniqueCount="116">
  <si>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</si>
  <si>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</si>
  <si>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</si>
  <si>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</si>
  <si>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</si>
  <si>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</si>
  <si>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</si>
  <si>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</si>
  <si>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</si>
  <si>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</si>
  <si>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</si>
  <si>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</si>
  <si>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</si>
  <si>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</si>
  <si>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</si>
  <si>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</si>
  <si>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</si>
  <si>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</si>
  <si>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</si>
  <si>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</si>
  <si>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</si>
  <si>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</si>
  <si>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</si>
  <si>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</si>
  <si>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</si>
  <si>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</si>
  <si>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</si>
  <si>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</si>
  <si>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</si>
  <si>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</si>
  <si>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</si>
  <si>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</si>
  <si>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</si>
  <si>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</si>
  <si>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</si>
  <si>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</si>
  <si>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</si>
  <si>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</si>
  <si>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</si>
  <si>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</si>
  <si>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</si>
  <si>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</si>
  <si>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</si>
  <si>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</si>
  <si>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</si>
  <si>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</si>
  <si>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</si>
  <si>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</si>
  <si>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</si>
  <si>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</si>
  <si>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</si>
  <si>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</si>
  <si>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</si>
  <si>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</si>
  <si>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</si>
  <si>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</si>
  <si>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</si>
  <si>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</si>
  <si>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</si>
  <si>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</si>
  <si>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</si>
  <si>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</si>
  <si>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</si>
  <si>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</si>
  <si>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</si>
  <si>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</si>
  <si>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</si>
  <si>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</si>
  <si>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</si>
  <si>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</si>
  <si>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</si>
  <si>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</si>
  <si>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</si>
  <si>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</si>
  <si>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</si>
  <si>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</si>
  <si>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</si>
  <si>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</si>
  <si>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</si>
  <si>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</si>
  <si>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</si>
  <si>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</si>
  <si>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</si>
  <si>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</si>
  <si>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</si>
  <si>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</si>
  <si>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</si>
  <si>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</si>
  <si>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</si>
  <si>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</si>
  <si>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</si>
  <si>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</si>
  <si>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</si>
  <si>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</si>
  <si>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</si>
  <si>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</si>
  <si>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和水町</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</si>
  <si>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</si>
  <si>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</si>
  <si>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</si>
  <si>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</si>
  <si>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</si>
  <si>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</si>
  <si>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</si>
  <si>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</si>
  <si>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</si>
  <si>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</si>
  <si>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</si>
  <si>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</si>
  <si>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</si>
  <si>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</si>
  <si>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</si>
  <si>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</si>
  <si>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現時点では、収益的収支比率は100%を超え、概ね堅調な経営状況ではあるものの、維持管理費の増加や起債償還など、財政的に厳しい状況にあり、施設の設備も更新時期を迎えています。
　計画的に更新を進めていくために、令和６年度にストックマネジメント計画を査定し、社会資本整備交付金等の補助金を活用しながら、経営基盤の強化を図ります。
　和水町下水道事業は、令和６年度に経営戦略の見直しを行い、その中で料金体系のあり方を再検討する予定です。</t>
    <phoneticPr fontId="4"/>
  </si>
  <si>
    <t>　法適用初年度であり、前年度との比較は一概にはできませんが、収益的収支比率について、100%を超えています。
　しかし、経費回収率は平均値より低く、汚水処理原価は平均値より高い傾向にあり、一般会計からの基準外繰入金に頼っている傾向にあります。
　また、今後もストックマネジメント計画に基づき、施設の改築・更新を行うため、費用の増大が見込まれます。これにより、企業債からの借入れが増えるため、企業債残高対事業規模比率の増加が見込まれます。
　そのため、令和６年度に見直しを行う経営戦略にて料金改定を含めた検討を行う必要があります。
　そのほか、必要な点検・補修等の維持管理は継続する必要がありますが、機器の状態を把握し、費用の平準化を図ることに努めます。
　処理区域内の人口は、前年度に比べ増加（1,555人→1,631人）していますが、水洗便所設置済人口は、微増（1,167人→1,169人）のため、水洗化率は減少（75.05%→71.63%）しているため、積極的に加入促進を行い、接続件数の増加に努めます。
　</t>
    <rPh sb="94" eb="98">
      <t>イッパンカイケイ</t>
    </rPh>
    <rPh sb="101" eb="104">
      <t>キジュンガイ</t>
    </rPh>
    <rPh sb="104" eb="107">
      <t>クリイレキン</t>
    </rPh>
    <phoneticPr fontId="4"/>
  </si>
  <si>
    <t>　管渠の敷設からの経過期間は、25年程度あり、現時点では大きな異常は発見されていない状況です。
　今後も適切な点検を行い、管渠寿命の延長に努めていきます。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</si>
</sst>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505-4671-9B88-7568D398E1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0.06</c:v>
                </c:pt>
              </c:numCache>
            </c:numRef>
          </c:val>
          <c:smooth val="0"/>
          <c:extLst>
            <c:ext xmlns:c16="http://schemas.microsoft.com/office/drawing/2014/chart" uri="{C3380CC4-5D6E-409C-BE32-E72D297353CC}">
              <c16:uniqueId val="{00000001-1505-4671-9B88-7568D398E1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49.5</c:v>
                </c:pt>
              </c:numCache>
            </c:numRef>
          </c:val>
          <c:extLst>
            <c:ext xmlns:c16="http://schemas.microsoft.com/office/drawing/2014/chart" uri="{C3380CC4-5D6E-409C-BE32-E72D297353CC}">
              <c16:uniqueId val="{00000000-E0E4-42B6-AD1A-007570A40B4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42.09</c:v>
                </c:pt>
              </c:numCache>
            </c:numRef>
          </c:val>
          <c:smooth val="0"/>
          <c:extLst>
            <c:ext xmlns:c16="http://schemas.microsoft.com/office/drawing/2014/chart" uri="{C3380CC4-5D6E-409C-BE32-E72D297353CC}">
              <c16:uniqueId val="{00000001-E0E4-42B6-AD1A-007570A40B4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71.67</c:v>
                </c:pt>
              </c:numCache>
            </c:numRef>
          </c:val>
          <c:extLst>
            <c:ext xmlns:c16="http://schemas.microsoft.com/office/drawing/2014/chart" uri="{C3380CC4-5D6E-409C-BE32-E72D297353CC}">
              <c16:uniqueId val="{00000000-74C7-4557-B5E8-85900B31C18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84.73</c:v>
                </c:pt>
              </c:numCache>
            </c:numRef>
          </c:val>
          <c:smooth val="0"/>
          <c:extLst>
            <c:ext xmlns:c16="http://schemas.microsoft.com/office/drawing/2014/chart" uri="{C3380CC4-5D6E-409C-BE32-E72D297353CC}">
              <c16:uniqueId val="{00000001-74C7-4557-B5E8-85900B31C18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120.06</c:v>
                </c:pt>
              </c:numCache>
            </c:numRef>
          </c:val>
          <c:extLst>
            <c:ext xmlns:c16="http://schemas.microsoft.com/office/drawing/2014/chart" uri="{C3380CC4-5D6E-409C-BE32-E72D297353CC}">
              <c16:uniqueId val="{00000000-58CC-4F4D-833B-03316CA67C7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107.11</c:v>
                </c:pt>
              </c:numCache>
            </c:numRef>
          </c:val>
          <c:smooth val="0"/>
          <c:extLst>
            <c:ext xmlns:c16="http://schemas.microsoft.com/office/drawing/2014/chart" uri="{C3380CC4-5D6E-409C-BE32-E72D297353CC}">
              <c16:uniqueId val="{00000001-58CC-4F4D-833B-03316CA67C7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4.38</c:v>
                </c:pt>
              </c:numCache>
            </c:numRef>
          </c:val>
          <c:extLst>
            <c:ext xmlns:c16="http://schemas.microsoft.com/office/drawing/2014/chart" uri="{C3380CC4-5D6E-409C-BE32-E72D297353CC}">
              <c16:uniqueId val="{00000000-1C43-436A-AA93-5C19271FB6D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26.77</c:v>
                </c:pt>
              </c:numCache>
            </c:numRef>
          </c:val>
          <c:smooth val="0"/>
          <c:extLst>
            <c:ext xmlns:c16="http://schemas.microsoft.com/office/drawing/2014/chart" uri="{C3380CC4-5D6E-409C-BE32-E72D297353CC}">
              <c16:uniqueId val="{00000001-1C43-436A-AA93-5C19271FB6D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309-4E51-A13A-117176FCB59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7.0000000000000007E-2</c:v>
                </c:pt>
              </c:numCache>
            </c:numRef>
          </c:val>
          <c:smooth val="0"/>
          <c:extLst>
            <c:ext xmlns:c16="http://schemas.microsoft.com/office/drawing/2014/chart" uri="{C3380CC4-5D6E-409C-BE32-E72D297353CC}">
              <c16:uniqueId val="{00000001-7309-4E51-A13A-117176FCB59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32-4836-AA6A-DAAE47ED2C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69.540000000000006</c:v>
                </c:pt>
              </c:numCache>
            </c:numRef>
          </c:val>
          <c:smooth val="0"/>
          <c:extLst>
            <c:ext xmlns:c16="http://schemas.microsoft.com/office/drawing/2014/chart" uri="{C3380CC4-5D6E-409C-BE32-E72D297353CC}">
              <c16:uniqueId val="{00000001-3032-4836-AA6A-DAAE47ED2C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77.23</c:v>
                </c:pt>
              </c:numCache>
            </c:numRef>
          </c:val>
          <c:extLst>
            <c:ext xmlns:c16="http://schemas.microsoft.com/office/drawing/2014/chart" uri="{C3380CC4-5D6E-409C-BE32-E72D297353CC}">
              <c16:uniqueId val="{00000000-B2F9-4564-A807-9EBA77B8A35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50.63</c:v>
                </c:pt>
              </c:numCache>
            </c:numRef>
          </c:val>
          <c:smooth val="0"/>
          <c:extLst>
            <c:ext xmlns:c16="http://schemas.microsoft.com/office/drawing/2014/chart" uri="{C3380CC4-5D6E-409C-BE32-E72D297353CC}">
              <c16:uniqueId val="{00000001-B2F9-4564-A807-9EBA77B8A35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820.75</c:v>
                </c:pt>
              </c:numCache>
            </c:numRef>
          </c:val>
          <c:extLst>
            <c:ext xmlns:c16="http://schemas.microsoft.com/office/drawing/2014/chart" uri="{C3380CC4-5D6E-409C-BE32-E72D297353CC}">
              <c16:uniqueId val="{00000000-4810-40BD-A8CE-42DE1DDC7B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1168.69</c:v>
                </c:pt>
              </c:numCache>
            </c:numRef>
          </c:val>
          <c:smooth val="0"/>
          <c:extLst>
            <c:ext xmlns:c16="http://schemas.microsoft.com/office/drawing/2014/chart" uri="{C3380CC4-5D6E-409C-BE32-E72D297353CC}">
              <c16:uniqueId val="{00000001-4810-40BD-A8CE-42DE1DDC7B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58.49</c:v>
                </c:pt>
              </c:numCache>
            </c:numRef>
          </c:val>
          <c:extLst>
            <c:ext xmlns:c16="http://schemas.microsoft.com/office/drawing/2014/chart" uri="{C3380CC4-5D6E-409C-BE32-E72D297353CC}">
              <c16:uniqueId val="{00000000-E346-495F-88FF-21EEFF9ED81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70.709999999999994</c:v>
                </c:pt>
              </c:numCache>
            </c:numRef>
          </c:val>
          <c:smooth val="0"/>
          <c:extLst>
            <c:ext xmlns:c16="http://schemas.microsoft.com/office/drawing/2014/chart" uri="{C3380CC4-5D6E-409C-BE32-E72D297353CC}">
              <c16:uniqueId val="{00000001-E346-495F-88FF-21EEFF9ED81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311.08999999999997</c:v>
                </c:pt>
              </c:numCache>
            </c:numRef>
          </c:val>
          <c:extLst>
            <c:ext xmlns:c16="http://schemas.microsoft.com/office/drawing/2014/chart" uri="{C3380CC4-5D6E-409C-BE32-E72D297353CC}">
              <c16:uniqueId val="{00000000-F4C4-43F7-959E-DB1AC036E9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233.15</c:v>
                </c:pt>
              </c:numCache>
            </c:numRef>
          </c:val>
          <c:smooth val="0"/>
          <c:extLst>
            <c:ext xmlns:c16="http://schemas.microsoft.com/office/drawing/2014/chart" uri="{C3380CC4-5D6E-409C-BE32-E72D297353CC}">
              <c16:uniqueId val="{00000001-F4C4-43F7-959E-DB1AC036E9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熊本県　和水町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D2</v>
      </c>
      <c r="X8" s="64"/>
      <c r="Y8" s="64"/>
      <c r="Z8" s="64"/>
      <c r="AA8" s="64"/>
      <c r="AB8" s="64"/>
      <c r="AC8" s="64"/>
      <c r="AD8" s="65" t="str">
        <f>データ!$M$6</f>
        <v>自治体職員</v>
      </c>
      <c r="AE8" s="65"/>
      <c r="AF8" s="65"/>
      <c r="AG8" s="65"/>
      <c r="AH8" s="65"/>
      <c r="AI8" s="65"/>
      <c r="AJ8" s="65"/>
      <c r="AK8" s="3"/>
      <c r="AL8" s="45">
        <f>データ!S6</f>
        <v>9104</v>
      </c>
      <c r="AM8" s="45"/>
      <c r="AN8" s="45"/>
      <c r="AO8" s="45"/>
      <c r="AP8" s="45"/>
      <c r="AQ8" s="45"/>
      <c r="AR8" s="45"/>
      <c r="AS8" s="45"/>
      <c r="AT8" s="44">
        <f>データ!T6</f>
        <v>98.78</v>
      </c>
      <c r="AU8" s="44"/>
      <c r="AV8" s="44"/>
      <c r="AW8" s="44"/>
      <c r="AX8" s="44"/>
      <c r="AY8" s="44"/>
      <c r="AZ8" s="44"/>
      <c r="BA8" s="44"/>
      <c r="BB8" s="44">
        <f>データ!U6</f>
        <v>92.16</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2">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2">
      <c r="A10" s="2"/>
      <c r="B10" s="44" t="str">
        <f>データ!N6</f>
        <v>-</v>
      </c>
      <c r="C10" s="44"/>
      <c r="D10" s="44"/>
      <c r="E10" s="44"/>
      <c r="F10" s="44"/>
      <c r="G10" s="44"/>
      <c r="H10" s="44"/>
      <c r="I10" s="44">
        <f>データ!O6</f>
        <v>78.849999999999994</v>
      </c>
      <c r="J10" s="44"/>
      <c r="K10" s="44"/>
      <c r="L10" s="44"/>
      <c r="M10" s="44"/>
      <c r="N10" s="44"/>
      <c r="O10" s="44"/>
      <c r="P10" s="44">
        <f>データ!P6</f>
        <v>18</v>
      </c>
      <c r="Q10" s="44"/>
      <c r="R10" s="44"/>
      <c r="S10" s="44"/>
      <c r="T10" s="44"/>
      <c r="U10" s="44"/>
      <c r="V10" s="44"/>
      <c r="W10" s="44">
        <f>データ!Q6</f>
        <v>100</v>
      </c>
      <c r="X10" s="44"/>
      <c r="Y10" s="44"/>
      <c r="Z10" s="44"/>
      <c r="AA10" s="44"/>
      <c r="AB10" s="44"/>
      <c r="AC10" s="44"/>
      <c r="AD10" s="45">
        <f>データ!R6</f>
        <v>4400</v>
      </c>
      <c r="AE10" s="45"/>
      <c r="AF10" s="45"/>
      <c r="AG10" s="45"/>
      <c r="AH10" s="45"/>
      <c r="AI10" s="45"/>
      <c r="AJ10" s="45"/>
      <c r="AK10" s="2"/>
      <c r="AL10" s="45">
        <f>データ!V6</f>
        <v>1631</v>
      </c>
      <c r="AM10" s="45"/>
      <c r="AN10" s="45"/>
      <c r="AO10" s="45"/>
      <c r="AP10" s="45"/>
      <c r="AQ10" s="45"/>
      <c r="AR10" s="45"/>
      <c r="AS10" s="45"/>
      <c r="AT10" s="44">
        <f>データ!W6</f>
        <v>0.65</v>
      </c>
      <c r="AU10" s="44"/>
      <c r="AV10" s="44"/>
      <c r="AW10" s="44"/>
      <c r="AX10" s="44"/>
      <c r="AY10" s="44"/>
      <c r="AZ10" s="44"/>
      <c r="BA10" s="44"/>
      <c r="BB10" s="44">
        <f>データ!X6</f>
        <v>2509.23</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113</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t="13.25"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t="13.25"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GE1u+yJNQzWTNpY2Q7PNqsTeaGthV7h/is6mKLj08PJ2eAbLwnD1KRV1N4GtjtiDiaMAqcvWfxSRAjv34PPmA==" saltValue="ud9TwcwSDldi5JJe4b7Sl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433691</v>
      </c>
      <c r="D6" s="19">
        <f t="shared" si="3"/>
        <v>46</v>
      </c>
      <c r="E6" s="19">
        <f t="shared" si="3"/>
        <v>17</v>
      </c>
      <c r="F6" s="19">
        <f t="shared" si="3"/>
        <v>4</v>
      </c>
      <c r="G6" s="19">
        <f t="shared" si="3"/>
        <v>0</v>
      </c>
      <c r="H6" s="19" t="str">
        <f t="shared" si="3"/>
        <v>熊本県　和水町</v>
      </c>
      <c r="I6" s="19" t="str">
        <f t="shared" si="3"/>
        <v>法適用</v>
      </c>
      <c r="J6" s="19" t="str">
        <f t="shared" si="3"/>
        <v>下水道事業</v>
      </c>
      <c r="K6" s="19" t="str">
        <f t="shared" si="3"/>
        <v>特定環境保全公共下水道</v>
      </c>
      <c r="L6" s="19" t="str">
        <f t="shared" si="3"/>
        <v>D2</v>
      </c>
      <c r="M6" s="19" t="str">
        <f t="shared" si="3"/>
        <v>自治体職員</v>
      </c>
      <c r="N6" s="20" t="str">
        <f t="shared" si="3"/>
        <v>-</v>
      </c>
      <c r="O6" s="20">
        <f t="shared" si="3"/>
        <v>78.849999999999994</v>
      </c>
      <c r="P6" s="20">
        <f t="shared" si="3"/>
        <v>18</v>
      </c>
      <c r="Q6" s="20">
        <f t="shared" si="3"/>
        <v>100</v>
      </c>
      <c r="R6" s="20">
        <f t="shared" si="3"/>
        <v>4400</v>
      </c>
      <c r="S6" s="20">
        <f t="shared" si="3"/>
        <v>9104</v>
      </c>
      <c r="T6" s="20">
        <f t="shared" si="3"/>
        <v>98.78</v>
      </c>
      <c r="U6" s="20">
        <f t="shared" si="3"/>
        <v>92.16</v>
      </c>
      <c r="V6" s="20">
        <f t="shared" si="3"/>
        <v>1631</v>
      </c>
      <c r="W6" s="20">
        <f t="shared" si="3"/>
        <v>0.65</v>
      </c>
      <c r="X6" s="20">
        <f t="shared" si="3"/>
        <v>2509.23</v>
      </c>
      <c r="Y6" s="21" t="str">
        <f>IF(Y7="",NA(),Y7)</f>
        <v>-</v>
      </c>
      <c r="Z6" s="21" t="str">
        <f t="shared" ref="Z6:AH6" si="4">IF(Z7="",NA(),Z7)</f>
        <v>-</v>
      </c>
      <c r="AA6" s="21" t="str">
        <f t="shared" si="4"/>
        <v>-</v>
      </c>
      <c r="AB6" s="21" t="str">
        <f t="shared" si="4"/>
        <v>-</v>
      </c>
      <c r="AC6" s="21">
        <f t="shared" si="4"/>
        <v>120.06</v>
      </c>
      <c r="AD6" s="21" t="str">
        <f t="shared" si="4"/>
        <v>-</v>
      </c>
      <c r="AE6" s="21" t="str">
        <f t="shared" si="4"/>
        <v>-</v>
      </c>
      <c r="AF6" s="21" t="str">
        <f t="shared" si="4"/>
        <v>-</v>
      </c>
      <c r="AG6" s="21" t="str">
        <f t="shared" si="4"/>
        <v>-</v>
      </c>
      <c r="AH6" s="21">
        <f t="shared" si="4"/>
        <v>107.11</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69.540000000000006</v>
      </c>
      <c r="AT6" s="20" t="str">
        <f>IF(AT7="","",IF(AT7="-","【-】","【"&amp;SUBSTITUTE(TEXT(AT7,"#,##0.00"),"-","△")&amp;"】"))</f>
        <v>【65.73】</v>
      </c>
      <c r="AU6" s="21" t="str">
        <f>IF(AU7="",NA(),AU7)</f>
        <v>-</v>
      </c>
      <c r="AV6" s="21" t="str">
        <f t="shared" ref="AV6:BD6" si="6">IF(AV7="",NA(),AV7)</f>
        <v>-</v>
      </c>
      <c r="AW6" s="21" t="str">
        <f t="shared" si="6"/>
        <v>-</v>
      </c>
      <c r="AX6" s="21" t="str">
        <f t="shared" si="6"/>
        <v>-</v>
      </c>
      <c r="AY6" s="21">
        <f t="shared" si="6"/>
        <v>77.23</v>
      </c>
      <c r="AZ6" s="21" t="str">
        <f t="shared" si="6"/>
        <v>-</v>
      </c>
      <c r="BA6" s="21" t="str">
        <f t="shared" si="6"/>
        <v>-</v>
      </c>
      <c r="BB6" s="21" t="str">
        <f t="shared" si="6"/>
        <v>-</v>
      </c>
      <c r="BC6" s="21" t="str">
        <f t="shared" si="6"/>
        <v>-</v>
      </c>
      <c r="BD6" s="21">
        <f t="shared" si="6"/>
        <v>50.63</v>
      </c>
      <c r="BE6" s="20" t="str">
        <f>IF(BE7="","",IF(BE7="-","【-】","【"&amp;SUBSTITUTE(TEXT(BE7,"#,##0.00"),"-","△")&amp;"】"))</f>
        <v>【48.91】</v>
      </c>
      <c r="BF6" s="21" t="str">
        <f>IF(BF7="",NA(),BF7)</f>
        <v>-</v>
      </c>
      <c r="BG6" s="21" t="str">
        <f t="shared" ref="BG6:BO6" si="7">IF(BG7="",NA(),BG7)</f>
        <v>-</v>
      </c>
      <c r="BH6" s="21" t="str">
        <f t="shared" si="7"/>
        <v>-</v>
      </c>
      <c r="BI6" s="21" t="str">
        <f t="shared" si="7"/>
        <v>-</v>
      </c>
      <c r="BJ6" s="21">
        <f t="shared" si="7"/>
        <v>820.75</v>
      </c>
      <c r="BK6" s="21" t="str">
        <f t="shared" si="7"/>
        <v>-</v>
      </c>
      <c r="BL6" s="21" t="str">
        <f t="shared" si="7"/>
        <v>-</v>
      </c>
      <c r="BM6" s="21" t="str">
        <f t="shared" si="7"/>
        <v>-</v>
      </c>
      <c r="BN6" s="21" t="str">
        <f t="shared" si="7"/>
        <v>-</v>
      </c>
      <c r="BO6" s="21">
        <f t="shared" si="7"/>
        <v>1168.69</v>
      </c>
      <c r="BP6" s="20" t="str">
        <f>IF(BP7="","",IF(BP7="-","【-】","【"&amp;SUBSTITUTE(TEXT(BP7,"#,##0.00"),"-","△")&amp;"】"))</f>
        <v>【1,156.82】</v>
      </c>
      <c r="BQ6" s="21" t="str">
        <f>IF(BQ7="",NA(),BQ7)</f>
        <v>-</v>
      </c>
      <c r="BR6" s="21" t="str">
        <f t="shared" ref="BR6:BZ6" si="8">IF(BR7="",NA(),BR7)</f>
        <v>-</v>
      </c>
      <c r="BS6" s="21" t="str">
        <f t="shared" si="8"/>
        <v>-</v>
      </c>
      <c r="BT6" s="21" t="str">
        <f t="shared" si="8"/>
        <v>-</v>
      </c>
      <c r="BU6" s="21">
        <f t="shared" si="8"/>
        <v>58.49</v>
      </c>
      <c r="BV6" s="21" t="str">
        <f t="shared" si="8"/>
        <v>-</v>
      </c>
      <c r="BW6" s="21" t="str">
        <f t="shared" si="8"/>
        <v>-</v>
      </c>
      <c r="BX6" s="21" t="str">
        <f t="shared" si="8"/>
        <v>-</v>
      </c>
      <c r="BY6" s="21" t="str">
        <f t="shared" si="8"/>
        <v>-</v>
      </c>
      <c r="BZ6" s="21">
        <f t="shared" si="8"/>
        <v>70.709999999999994</v>
      </c>
      <c r="CA6" s="20" t="str">
        <f>IF(CA7="","",IF(CA7="-","【-】","【"&amp;SUBSTITUTE(TEXT(CA7,"#,##0.00"),"-","△")&amp;"】"))</f>
        <v>【75.33】</v>
      </c>
      <c r="CB6" s="21" t="str">
        <f>IF(CB7="",NA(),CB7)</f>
        <v>-</v>
      </c>
      <c r="CC6" s="21" t="str">
        <f t="shared" ref="CC6:CK6" si="9">IF(CC7="",NA(),CC7)</f>
        <v>-</v>
      </c>
      <c r="CD6" s="21" t="str">
        <f t="shared" si="9"/>
        <v>-</v>
      </c>
      <c r="CE6" s="21" t="str">
        <f t="shared" si="9"/>
        <v>-</v>
      </c>
      <c r="CF6" s="21">
        <f t="shared" si="9"/>
        <v>311.08999999999997</v>
      </c>
      <c r="CG6" s="21" t="str">
        <f t="shared" si="9"/>
        <v>-</v>
      </c>
      <c r="CH6" s="21" t="str">
        <f t="shared" si="9"/>
        <v>-</v>
      </c>
      <c r="CI6" s="21" t="str">
        <f t="shared" si="9"/>
        <v>-</v>
      </c>
      <c r="CJ6" s="21" t="str">
        <f t="shared" si="9"/>
        <v>-</v>
      </c>
      <c r="CK6" s="21">
        <f t="shared" si="9"/>
        <v>233.15</v>
      </c>
      <c r="CL6" s="20" t="str">
        <f>IF(CL7="","",IF(CL7="-","【-】","【"&amp;SUBSTITUTE(TEXT(CL7,"#,##0.00"),"-","△")&amp;"】"))</f>
        <v>【215.73】</v>
      </c>
      <c r="CM6" s="21" t="str">
        <f>IF(CM7="",NA(),CM7)</f>
        <v>-</v>
      </c>
      <c r="CN6" s="21" t="str">
        <f t="shared" ref="CN6:CV6" si="10">IF(CN7="",NA(),CN7)</f>
        <v>-</v>
      </c>
      <c r="CO6" s="21" t="str">
        <f t="shared" si="10"/>
        <v>-</v>
      </c>
      <c r="CP6" s="21" t="str">
        <f t="shared" si="10"/>
        <v>-</v>
      </c>
      <c r="CQ6" s="21">
        <f t="shared" si="10"/>
        <v>49.5</v>
      </c>
      <c r="CR6" s="21" t="str">
        <f t="shared" si="10"/>
        <v>-</v>
      </c>
      <c r="CS6" s="21" t="str">
        <f t="shared" si="10"/>
        <v>-</v>
      </c>
      <c r="CT6" s="21" t="str">
        <f t="shared" si="10"/>
        <v>-</v>
      </c>
      <c r="CU6" s="21" t="str">
        <f t="shared" si="10"/>
        <v>-</v>
      </c>
      <c r="CV6" s="21">
        <f t="shared" si="10"/>
        <v>42.09</v>
      </c>
      <c r="CW6" s="20" t="str">
        <f>IF(CW7="","",IF(CW7="-","【-】","【"&amp;SUBSTITUTE(TEXT(CW7,"#,##0.00"),"-","△")&amp;"】"))</f>
        <v>【43.28】</v>
      </c>
      <c r="CX6" s="21" t="str">
        <f>IF(CX7="",NA(),CX7)</f>
        <v>-</v>
      </c>
      <c r="CY6" s="21" t="str">
        <f t="shared" ref="CY6:DG6" si="11">IF(CY7="",NA(),CY7)</f>
        <v>-</v>
      </c>
      <c r="CZ6" s="21" t="str">
        <f t="shared" si="11"/>
        <v>-</v>
      </c>
      <c r="DA6" s="21" t="str">
        <f t="shared" si="11"/>
        <v>-</v>
      </c>
      <c r="DB6" s="21">
        <f t="shared" si="11"/>
        <v>71.67</v>
      </c>
      <c r="DC6" s="21" t="str">
        <f t="shared" si="11"/>
        <v>-</v>
      </c>
      <c r="DD6" s="21" t="str">
        <f t="shared" si="11"/>
        <v>-</v>
      </c>
      <c r="DE6" s="21" t="str">
        <f t="shared" si="11"/>
        <v>-</v>
      </c>
      <c r="DF6" s="21" t="str">
        <f t="shared" si="11"/>
        <v>-</v>
      </c>
      <c r="DG6" s="21">
        <f t="shared" si="11"/>
        <v>84.73</v>
      </c>
      <c r="DH6" s="20" t="str">
        <f>IF(DH7="","",IF(DH7="-","【-】","【"&amp;SUBSTITUTE(TEXT(DH7,"#,##0.00"),"-","△")&amp;"】"))</f>
        <v>【86.21】</v>
      </c>
      <c r="DI6" s="21" t="str">
        <f>IF(DI7="",NA(),DI7)</f>
        <v>-</v>
      </c>
      <c r="DJ6" s="21" t="str">
        <f t="shared" ref="DJ6:DR6" si="12">IF(DJ7="",NA(),DJ7)</f>
        <v>-</v>
      </c>
      <c r="DK6" s="21" t="str">
        <f t="shared" si="12"/>
        <v>-</v>
      </c>
      <c r="DL6" s="21" t="str">
        <f t="shared" si="12"/>
        <v>-</v>
      </c>
      <c r="DM6" s="21">
        <f t="shared" si="12"/>
        <v>4.38</v>
      </c>
      <c r="DN6" s="21" t="str">
        <f t="shared" si="12"/>
        <v>-</v>
      </c>
      <c r="DO6" s="21" t="str">
        <f t="shared" si="12"/>
        <v>-</v>
      </c>
      <c r="DP6" s="21" t="str">
        <f t="shared" si="12"/>
        <v>-</v>
      </c>
      <c r="DQ6" s="21" t="str">
        <f t="shared" si="12"/>
        <v>-</v>
      </c>
      <c r="DR6" s="21">
        <f t="shared" si="12"/>
        <v>26.77</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7.0000000000000007E-2</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0.06</v>
      </c>
      <c r="EO6" s="20" t="str">
        <f>IF(EO7="","",IF(EO7="-","【-】","【"&amp;SUBSTITUTE(TEXT(EO7,"#,##0.00"),"-","△")&amp;"】"))</f>
        <v>【0.11】</v>
      </c>
    </row>
    <row r="7" spans="1:148" s="22" customFormat="1" x14ac:dyDescent="0.2">
      <c r="A7" s="14"/>
      <c r="B7" s="23">
        <v>2023</v>
      </c>
      <c r="C7" s="23">
        <v>433691</v>
      </c>
      <c r="D7" s="23">
        <v>46</v>
      </c>
      <c r="E7" s="23">
        <v>17</v>
      </c>
      <c r="F7" s="23">
        <v>4</v>
      </c>
      <c r="G7" s="23">
        <v>0</v>
      </c>
      <c r="H7" s="23" t="s">
        <v>96</v>
      </c>
      <c r="I7" s="23" t="s">
        <v>97</v>
      </c>
      <c r="J7" s="23" t="s">
        <v>98</v>
      </c>
      <c r="K7" s="23" t="s">
        <v>99</v>
      </c>
      <c r="L7" s="23" t="s">
        <v>100</v>
      </c>
      <c r="M7" s="23" t="s">
        <v>101</v>
      </c>
      <c r="N7" s="24" t="s">
        <v>102</v>
      </c>
      <c r="O7" s="24">
        <v>78.849999999999994</v>
      </c>
      <c r="P7" s="24">
        <v>18</v>
      </c>
      <c r="Q7" s="24">
        <v>100</v>
      </c>
      <c r="R7" s="24">
        <v>4400</v>
      </c>
      <c r="S7" s="24">
        <v>9104</v>
      </c>
      <c r="T7" s="24">
        <v>98.78</v>
      </c>
      <c r="U7" s="24">
        <v>92.16</v>
      </c>
      <c r="V7" s="24">
        <v>1631</v>
      </c>
      <c r="W7" s="24">
        <v>0.65</v>
      </c>
      <c r="X7" s="24">
        <v>2509.23</v>
      </c>
      <c r="Y7" s="24" t="s">
        <v>102</v>
      </c>
      <c r="Z7" s="24" t="s">
        <v>102</v>
      </c>
      <c r="AA7" s="24" t="s">
        <v>102</v>
      </c>
      <c r="AB7" s="24" t="s">
        <v>102</v>
      </c>
      <c r="AC7" s="24">
        <v>120.06</v>
      </c>
      <c r="AD7" s="24" t="s">
        <v>102</v>
      </c>
      <c r="AE7" s="24" t="s">
        <v>102</v>
      </c>
      <c r="AF7" s="24" t="s">
        <v>102</v>
      </c>
      <c r="AG7" s="24" t="s">
        <v>102</v>
      </c>
      <c r="AH7" s="24">
        <v>107.11</v>
      </c>
      <c r="AI7" s="24">
        <v>105.09</v>
      </c>
      <c r="AJ7" s="24" t="s">
        <v>102</v>
      </c>
      <c r="AK7" s="24" t="s">
        <v>102</v>
      </c>
      <c r="AL7" s="24" t="s">
        <v>102</v>
      </c>
      <c r="AM7" s="24" t="s">
        <v>102</v>
      </c>
      <c r="AN7" s="24">
        <v>0</v>
      </c>
      <c r="AO7" s="24" t="s">
        <v>102</v>
      </c>
      <c r="AP7" s="24" t="s">
        <v>102</v>
      </c>
      <c r="AQ7" s="24" t="s">
        <v>102</v>
      </c>
      <c r="AR7" s="24" t="s">
        <v>102</v>
      </c>
      <c r="AS7" s="24">
        <v>69.540000000000006</v>
      </c>
      <c r="AT7" s="24">
        <v>65.73</v>
      </c>
      <c r="AU7" s="24" t="s">
        <v>102</v>
      </c>
      <c r="AV7" s="24" t="s">
        <v>102</v>
      </c>
      <c r="AW7" s="24" t="s">
        <v>102</v>
      </c>
      <c r="AX7" s="24" t="s">
        <v>102</v>
      </c>
      <c r="AY7" s="24">
        <v>77.23</v>
      </c>
      <c r="AZ7" s="24" t="s">
        <v>102</v>
      </c>
      <c r="BA7" s="24" t="s">
        <v>102</v>
      </c>
      <c r="BB7" s="24" t="s">
        <v>102</v>
      </c>
      <c r="BC7" s="24" t="s">
        <v>102</v>
      </c>
      <c r="BD7" s="24">
        <v>50.63</v>
      </c>
      <c r="BE7" s="24">
        <v>48.91</v>
      </c>
      <c r="BF7" s="24" t="s">
        <v>102</v>
      </c>
      <c r="BG7" s="24" t="s">
        <v>102</v>
      </c>
      <c r="BH7" s="24" t="s">
        <v>102</v>
      </c>
      <c r="BI7" s="24" t="s">
        <v>102</v>
      </c>
      <c r="BJ7" s="24">
        <v>820.75</v>
      </c>
      <c r="BK7" s="24" t="s">
        <v>102</v>
      </c>
      <c r="BL7" s="24" t="s">
        <v>102</v>
      </c>
      <c r="BM7" s="24" t="s">
        <v>102</v>
      </c>
      <c r="BN7" s="24" t="s">
        <v>102</v>
      </c>
      <c r="BO7" s="24">
        <v>1168.69</v>
      </c>
      <c r="BP7" s="24">
        <v>1156.82</v>
      </c>
      <c r="BQ7" s="24" t="s">
        <v>102</v>
      </c>
      <c r="BR7" s="24" t="s">
        <v>102</v>
      </c>
      <c r="BS7" s="24" t="s">
        <v>102</v>
      </c>
      <c r="BT7" s="24" t="s">
        <v>102</v>
      </c>
      <c r="BU7" s="24">
        <v>58.49</v>
      </c>
      <c r="BV7" s="24" t="s">
        <v>102</v>
      </c>
      <c r="BW7" s="24" t="s">
        <v>102</v>
      </c>
      <c r="BX7" s="24" t="s">
        <v>102</v>
      </c>
      <c r="BY7" s="24" t="s">
        <v>102</v>
      </c>
      <c r="BZ7" s="24">
        <v>70.709999999999994</v>
      </c>
      <c r="CA7" s="24">
        <v>75.33</v>
      </c>
      <c r="CB7" s="24" t="s">
        <v>102</v>
      </c>
      <c r="CC7" s="24" t="s">
        <v>102</v>
      </c>
      <c r="CD7" s="24" t="s">
        <v>102</v>
      </c>
      <c r="CE7" s="24" t="s">
        <v>102</v>
      </c>
      <c r="CF7" s="24">
        <v>311.08999999999997</v>
      </c>
      <c r="CG7" s="24" t="s">
        <v>102</v>
      </c>
      <c r="CH7" s="24" t="s">
        <v>102</v>
      </c>
      <c r="CI7" s="24" t="s">
        <v>102</v>
      </c>
      <c r="CJ7" s="24" t="s">
        <v>102</v>
      </c>
      <c r="CK7" s="24">
        <v>233.15</v>
      </c>
      <c r="CL7" s="24">
        <v>215.73</v>
      </c>
      <c r="CM7" s="24" t="s">
        <v>102</v>
      </c>
      <c r="CN7" s="24" t="s">
        <v>102</v>
      </c>
      <c r="CO7" s="24" t="s">
        <v>102</v>
      </c>
      <c r="CP7" s="24" t="s">
        <v>102</v>
      </c>
      <c r="CQ7" s="24">
        <v>49.5</v>
      </c>
      <c r="CR7" s="24" t="s">
        <v>102</v>
      </c>
      <c r="CS7" s="24" t="s">
        <v>102</v>
      </c>
      <c r="CT7" s="24" t="s">
        <v>102</v>
      </c>
      <c r="CU7" s="24" t="s">
        <v>102</v>
      </c>
      <c r="CV7" s="24">
        <v>42.09</v>
      </c>
      <c r="CW7" s="24">
        <v>43.28</v>
      </c>
      <c r="CX7" s="24" t="s">
        <v>102</v>
      </c>
      <c r="CY7" s="24" t="s">
        <v>102</v>
      </c>
      <c r="CZ7" s="24" t="s">
        <v>102</v>
      </c>
      <c r="DA7" s="24" t="s">
        <v>102</v>
      </c>
      <c r="DB7" s="24">
        <v>71.67</v>
      </c>
      <c r="DC7" s="24" t="s">
        <v>102</v>
      </c>
      <c r="DD7" s="24" t="s">
        <v>102</v>
      </c>
      <c r="DE7" s="24" t="s">
        <v>102</v>
      </c>
      <c r="DF7" s="24" t="s">
        <v>102</v>
      </c>
      <c r="DG7" s="24">
        <v>84.73</v>
      </c>
      <c r="DH7" s="24">
        <v>86.21</v>
      </c>
      <c r="DI7" s="24" t="s">
        <v>102</v>
      </c>
      <c r="DJ7" s="24" t="s">
        <v>102</v>
      </c>
      <c r="DK7" s="24" t="s">
        <v>102</v>
      </c>
      <c r="DL7" s="24" t="s">
        <v>102</v>
      </c>
      <c r="DM7" s="24">
        <v>4.38</v>
      </c>
      <c r="DN7" s="24" t="s">
        <v>102</v>
      </c>
      <c r="DO7" s="24" t="s">
        <v>102</v>
      </c>
      <c r="DP7" s="24" t="s">
        <v>102</v>
      </c>
      <c r="DQ7" s="24" t="s">
        <v>102</v>
      </c>
      <c r="DR7" s="24">
        <v>26.77</v>
      </c>
      <c r="DS7" s="24">
        <v>29.62</v>
      </c>
      <c r="DT7" s="24" t="s">
        <v>102</v>
      </c>
      <c r="DU7" s="24" t="s">
        <v>102</v>
      </c>
      <c r="DV7" s="24" t="s">
        <v>102</v>
      </c>
      <c r="DW7" s="24" t="s">
        <v>102</v>
      </c>
      <c r="DX7" s="24">
        <v>0</v>
      </c>
      <c r="DY7" s="24" t="s">
        <v>102</v>
      </c>
      <c r="DZ7" s="24" t="s">
        <v>102</v>
      </c>
      <c r="EA7" s="24" t="s">
        <v>102</v>
      </c>
      <c r="EB7" s="24" t="s">
        <v>102</v>
      </c>
      <c r="EC7" s="24">
        <v>7.0000000000000007E-2</v>
      </c>
      <c r="ED7" s="24">
        <v>0.09</v>
      </c>
      <c r="EE7" s="24" t="s">
        <v>102</v>
      </c>
      <c r="EF7" s="24" t="s">
        <v>102</v>
      </c>
      <c r="EG7" s="24" t="s">
        <v>102</v>
      </c>
      <c r="EH7" s="24" t="s">
        <v>102</v>
      </c>
      <c r="EI7" s="24">
        <v>0</v>
      </c>
      <c r="EJ7" s="24" t="s">
        <v>102</v>
      </c>
      <c r="EK7" s="24" t="s">
        <v>102</v>
      </c>
      <c r="EL7" s="24" t="s">
        <v>102</v>
      </c>
      <c r="EM7" s="24" t="s">
        <v>102</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2025-01-24T07:14:32Z</dcterms:created>
  <dcterms:modified xsi:type="dcterms:W3CDTF">2025-02-19T02:29:41Z</dcterms:modified>
  <cp:category/>
</cp:coreProperties>
</file>