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401\Downloads\"/>
    </mc:Choice>
  </mc:AlternateContent>
  <workbookProtection workbookAlgorithmName="SHA-512" workbookHashValue="eRVY8lDsa6+HUye4vC8uP3zS8LOnHYXkGtRTTsMAYeqLNJ7l2JGlen+vM0w2ptd5dkwQckpL8Jzd7rAkcWYQ8w==" workbookSaltValue="VKi4quDxafOzkv8Wn0h9cQ==" workbookSpinCount="100000" lockStructure="1"/>
  <bookViews>
    <workbookView xWindow="-120" yWindow="-120" windowWidth="2073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<sst xmlns="http://schemas.openxmlformats.org/spreadsheetml/2006/main" count="231" uniqueCount="116">
  <si>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</si>
  <si>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</si>
  <si>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</si>
  <si>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</si>
  <si>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</si>
  <si>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</si>
  <si>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</si>
  <si>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</si>
  <si>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</si>
  <si>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</si>
  <si>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</si>
  <si>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</si>
  <si>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</si>
  <si>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</si>
  <si>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</si>
  <si>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</si>
  <si>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</si>
  <si>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</si>
  <si>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</si>
  <si>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</si>
  <si>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</si>
  <si>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</si>
  <si>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</si>
  <si>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</si>
  <si>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</si>
  <si>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</si>
  <si>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</si>
  <si>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</si>
  <si>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</si>
  <si>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</si>
  <si>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</si>
  <si>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</si>
  <si>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</si>
  <si>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</si>
  <si>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</si>
  <si>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</si>
  <si>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</si>
  <si>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</si>
  <si>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</si>
  <si>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</si>
  <si>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</si>
  <si>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</si>
  <si>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</si>
  <si>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</si>
  <si>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</si>
  <si>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</si>
  <si>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</si>
  <si>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</si>
  <si>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</si>
  <si>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</si>
  <si>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</si>
  <si>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</si>
  <si>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</si>
  <si>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</si>
  <si>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</si>
  <si>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</si>
  <si>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</si>
  <si>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</si>
  <si>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</si>
  <si>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</si>
  <si>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</si>
  <si>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</si>
  <si>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</si>
  <si>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</si>
  <si>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</si>
  <si>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</si>
  <si>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</si>
  <si>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</si>
  <si>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</si>
  <si>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</si>
  <si>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</si>
  <si>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</si>
  <si>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</si>
  <si>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</si>
  <si>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</si>
  <si>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</si>
  <si>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</si>
  <si>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</si>
  <si>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</si>
  <si>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</si>
  <si>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</si>
  <si>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</si>
  <si>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</si>
  <si>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</si>
  <si>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</si>
  <si>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</si>
  <si>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</si>
  <si>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</si>
  <si>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</si>
  <si>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</si>
  <si>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</si>
  <si>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</si>
  <si>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</si>
  <si>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</si>
  <si>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</si>
  <si>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</si>
  <si>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</si>
  <si>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</si>
  <si>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</si>
  <si>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</si>
  <si>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</si>
  <si>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</si>
  <si>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</si>
  <si>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</si>
  <si>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</si>
  <si>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</si>
  <si>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</si>
  <si>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</si>
  <si>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</si>
  <si>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</si>
  <si>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</si>
  <si>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</si>
  <si>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</si>
  <si>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①全国・類似団体平均を上回っており、資産の老朽化は進んでいます。今後はストックマネジメント計画により計画的な更新を行います。
②供用開始から24年であり、現在のところ法定耐用年数を経過した管渠は存在しません。そのため、管渠の本格的な更新は当面生じませんが、点検・診断を実施し、計画的な更新や維持管理に努めます。
③本事業の管渠は比較的新しく本格的な管渠の更新は当面生じません。今後は点検・診断を定期的に実施しながら維持管理に努めます。</t>
    <rPh sb="4" eb="8">
      <t>ルイジダンタイ</t>
    </rPh>
    <rPh sb="11" eb="12">
      <t>ウエ</t>
    </rPh>
    <rPh sb="138" eb="140">
      <t>ケイカク</t>
    </rPh>
    <rPh sb="140" eb="141">
      <t>テキ</t>
    </rPh>
    <rPh sb="142" eb="144">
      <t>コウシン</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</si>
  <si>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令和5年3月に策定した経営戦略については、計画のローリングを行い、将来の経営予測に努めます。</t>
    <rPh sb="146" eb="148">
      <t>レイワ</t>
    </rPh>
    <rPh sb="149" eb="150">
      <t>ネン</t>
    </rPh>
    <rPh sb="151" eb="152">
      <t>ガツ</t>
    </rPh>
    <phoneticPr fontId="4"/>
  </si>
  <si>
    <t>①類似団体平均を下回っています。単年度収支比率は100%以上を維持していますが、収益の大半を他会計補助金が占めています。前年度より雨水処理負担金が多かったため数値は高くなっていますが、基準内繰入金の減少に伴い、他会計補助金が年々減少傾向にあります。今後も経営を維持するため、水洗化率の向上や費用削減に努める必要があります。
②累積欠損金は生じていません。
③全国・類似団体平均を上回っています。しかし、建設改良費が年々増加しており、それに伴い流動資産の現金・預金（現金化できる未収金含む）が減少したことにより、数値は減少傾向にあります。今後も支払能力を高めるためにも引き続き経営改善を行う必要があります。
④全国・類似団体平均に比べて低い水準にあります。企業債残高が減少していることと企業債残高のうち一般会計等で負担する金額が増加したため数値は減少しています。
⑤経費回収率は100%を大きく下回っており、使用料で回収すべき経費を使用料で賄えていません。今後も接続率の向上を図り、使用料収入の確保に努めます。
⑥汚水処理原価は全国・類似団体平均を大きく上回っており、汚水処理に係るコストが高い状況にあります。維持管理費の削減、接続率の向上による有収水量を増加させ、経営改善に努めます。
⑦全国・類似団体平均を下回っています。利用率向上のため、水洗化の推進を行っていますが、人口が減少するなか困難な状況です。
⑧全国・類似団体平均を下回っています。今後も処理区域の拡大は見込んでいないため、現在の処理区域内での接続率の向上に努めます。</t>
    <rPh sb="8" eb="9">
      <t>シタ</t>
    </rPh>
    <rPh sb="60" eb="63">
      <t>ゼンネンド</t>
    </rPh>
    <rPh sb="65" eb="72">
      <t>ウスイショリフタンキン</t>
    </rPh>
    <rPh sb="73" eb="74">
      <t>オオ</t>
    </rPh>
    <rPh sb="79" eb="81">
      <t>スウチ</t>
    </rPh>
    <rPh sb="82" eb="83">
      <t>タカ</t>
    </rPh>
    <rPh sb="201" eb="206">
      <t>ケンセツカイリョウヒ</t>
    </rPh>
    <rPh sb="207" eb="209">
      <t>ネンネン</t>
    </rPh>
    <rPh sb="209" eb="211">
      <t>ゾウカ</t>
    </rPh>
    <rPh sb="219" eb="220">
      <t>トモナ</t>
    </rPh>
    <rPh sb="221" eb="225">
      <t>リュウドウシサン</t>
    </rPh>
    <rPh sb="226" eb="228">
      <t>ゲンキン</t>
    </rPh>
    <rPh sb="229" eb="231">
      <t>ヨキン</t>
    </rPh>
    <rPh sb="232" eb="235">
      <t>ゲンキンカ</t>
    </rPh>
    <rPh sb="238" eb="241">
      <t>ミシュウキン</t>
    </rPh>
    <rPh sb="241" eb="242">
      <t>フク</t>
    </rPh>
    <rPh sb="245" eb="247">
      <t>ゲンショウ</t>
    </rPh>
    <rPh sb="255" eb="257">
      <t>スウチ</t>
    </rPh>
    <rPh sb="258" eb="262">
      <t>ゲンショウケイコウ</t>
    </rPh>
    <rPh sb="268" eb="270">
      <t>コンゴ</t>
    </rPh>
    <rPh sb="327" eb="332">
      <t>キギョウサイザンダカ</t>
    </rPh>
    <rPh sb="333" eb="335">
      <t>ゲンショウ</t>
    </rPh>
    <rPh sb="342" eb="347">
      <t>キギョウサイザンダカ</t>
    </rPh>
    <rPh sb="350" eb="354">
      <t>イッパンカイケイ</t>
    </rPh>
    <rPh sb="354" eb="355">
      <t>トウ</t>
    </rPh>
    <rPh sb="356" eb="358">
      <t>フタン</t>
    </rPh>
    <rPh sb="360" eb="362">
      <t>キンガク</t>
    </rPh>
    <rPh sb="363" eb="365">
      <t>ゾウカ</t>
    </rPh>
    <rPh sb="369" eb="371">
      <t>スウチ</t>
    </rPh>
    <rPh sb="372" eb="37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</si>
</sst>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FF-472A-B175-F8A34665A5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7FF-472A-B175-F8A34665A5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23.43</c:v>
                </c:pt>
                <c:pt idx="1">
                  <c:v>23.03</c:v>
                </c:pt>
                <c:pt idx="2">
                  <c:v>23.38</c:v>
                </c:pt>
                <c:pt idx="3">
                  <c:v>21.95</c:v>
                </c:pt>
                <c:pt idx="4">
                  <c:v>22</c:v>
                </c:pt>
              </c:numCache>
            </c:numRef>
          </c:val>
          <c:extLst>
            <c:ext xmlns:c16="http://schemas.microsoft.com/office/drawing/2014/chart" uri="{C3380CC4-5D6E-409C-BE32-E72D297353CC}">
              <c16:uniqueId val="{00000000-9BED-409B-B637-88F0D8D293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BED-409B-B637-88F0D8D293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69.33</c:v>
                </c:pt>
                <c:pt idx="1">
                  <c:v>69.8</c:v>
                </c:pt>
                <c:pt idx="2">
                  <c:v>70.09</c:v>
                </c:pt>
                <c:pt idx="3">
                  <c:v>68.78</c:v>
                </c:pt>
                <c:pt idx="4">
                  <c:v>67.27</c:v>
                </c:pt>
              </c:numCache>
            </c:numRef>
          </c:val>
          <c:extLst>
            <c:ext xmlns:c16="http://schemas.microsoft.com/office/drawing/2014/chart" uri="{C3380CC4-5D6E-409C-BE32-E72D297353CC}">
              <c16:uniqueId val="{00000000-AEA7-4BC8-AC39-2BBEBE2FE6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EA7-4BC8-AC39-2BBEBE2FE6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105.83</c:v>
                </c:pt>
                <c:pt idx="1">
                  <c:v>106.35</c:v>
                </c:pt>
                <c:pt idx="2">
                  <c:v>109.46</c:v>
                </c:pt>
                <c:pt idx="3">
                  <c:v>103.98</c:v>
                </c:pt>
                <c:pt idx="4">
                  <c:v>106.48</c:v>
                </c:pt>
              </c:numCache>
            </c:numRef>
          </c:val>
          <c:extLst>
            <c:ext xmlns:c16="http://schemas.microsoft.com/office/drawing/2014/chart" uri="{C3380CC4-5D6E-409C-BE32-E72D297353CC}">
              <c16:uniqueId val="{00000000-8893-4494-A83F-56E8427D0F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893-4494-A83F-56E8427D0F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17.100000000000001</c:v>
                </c:pt>
                <c:pt idx="1">
                  <c:v>21.32</c:v>
                </c:pt>
                <c:pt idx="2">
                  <c:v>24.82</c:v>
                </c:pt>
                <c:pt idx="3">
                  <c:v>28.09</c:v>
                </c:pt>
                <c:pt idx="4">
                  <c:v>31.19</c:v>
                </c:pt>
              </c:numCache>
            </c:numRef>
          </c:val>
          <c:extLst>
            <c:ext xmlns:c16="http://schemas.microsoft.com/office/drawing/2014/chart" uri="{C3380CC4-5D6E-409C-BE32-E72D297353CC}">
              <c16:uniqueId val="{00000000-6CE6-40AD-B914-EB78060554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CE6-40AD-B914-EB78060554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5-4899-9195-B70DEAE4E3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C565-4899-9195-B70DEAE4E3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E-408F-8074-B3B7C2FB35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CF1E-408F-8074-B3B7C2FB35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38.31</c:v>
                </c:pt>
                <c:pt idx="1">
                  <c:v>57.53</c:v>
                </c:pt>
                <c:pt idx="2">
                  <c:v>74.209999999999994</c:v>
                </c:pt>
                <c:pt idx="3">
                  <c:v>62.78</c:v>
                </c:pt>
                <c:pt idx="4">
                  <c:v>59.77</c:v>
                </c:pt>
              </c:numCache>
            </c:numRef>
          </c:val>
          <c:extLst>
            <c:ext xmlns:c16="http://schemas.microsoft.com/office/drawing/2014/chart" uri="{C3380CC4-5D6E-409C-BE32-E72D297353CC}">
              <c16:uniqueId val="{00000000-AEEA-410D-89AA-BA98D0348A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EEA-410D-89AA-BA98D0348A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375</c:v>
                </c:pt>
                <c:pt idx="1">
                  <c:v>345.97</c:v>
                </c:pt>
                <c:pt idx="2">
                  <c:v>6.37</c:v>
                </c:pt>
                <c:pt idx="3">
                  <c:v>5.77</c:v>
                </c:pt>
                <c:pt idx="4">
                  <c:v>5.03</c:v>
                </c:pt>
              </c:numCache>
            </c:numRef>
          </c:val>
          <c:extLst>
            <c:ext xmlns:c16="http://schemas.microsoft.com/office/drawing/2014/chart" uri="{C3380CC4-5D6E-409C-BE32-E72D297353CC}">
              <c16:uniqueId val="{00000000-7C8F-4A8D-867D-3BC93F1747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C8F-4A8D-867D-3BC93F1747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43.6</c:v>
                </c:pt>
                <c:pt idx="1">
                  <c:v>42.86</c:v>
                </c:pt>
                <c:pt idx="2">
                  <c:v>47.03</c:v>
                </c:pt>
                <c:pt idx="3">
                  <c:v>46.99</c:v>
                </c:pt>
                <c:pt idx="4">
                  <c:v>43.14</c:v>
                </c:pt>
              </c:numCache>
            </c:numRef>
          </c:val>
          <c:extLst>
            <c:ext xmlns:c16="http://schemas.microsoft.com/office/drawing/2014/chart" uri="{C3380CC4-5D6E-409C-BE32-E72D297353CC}">
              <c16:uniqueId val="{00000000-1990-4BE2-8CAC-B32A89163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990-4BE2-8CAC-B32A89163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364.5</c:v>
                </c:pt>
                <c:pt idx="1">
                  <c:v>383.17</c:v>
                </c:pt>
                <c:pt idx="2">
                  <c:v>344.07</c:v>
                </c:pt>
                <c:pt idx="3">
                  <c:v>346</c:v>
                </c:pt>
                <c:pt idx="4">
                  <c:v>357.96</c:v>
                </c:pt>
              </c:numCache>
            </c:numRef>
          </c:val>
          <c:extLst>
            <c:ext xmlns:c16="http://schemas.microsoft.com/office/drawing/2014/chart" uri="{C3380CC4-5D6E-409C-BE32-E72D297353CC}">
              <c16:uniqueId val="{00000000-DB1A-4C6C-958A-A17375E625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B1A-4C6C-958A-A17375E625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熊本県　天草市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50">
        <f>データ!S6</f>
        <v>73437</v>
      </c>
      <c r="AM8" s="50"/>
      <c r="AN8" s="50"/>
      <c r="AO8" s="50"/>
      <c r="AP8" s="50"/>
      <c r="AQ8" s="50"/>
      <c r="AR8" s="50"/>
      <c r="AS8" s="50"/>
      <c r="AT8" s="51">
        <f>データ!T6</f>
        <v>683.82</v>
      </c>
      <c r="AU8" s="51"/>
      <c r="AV8" s="51"/>
      <c r="AW8" s="51"/>
      <c r="AX8" s="51"/>
      <c r="AY8" s="51"/>
      <c r="AZ8" s="51"/>
      <c r="BA8" s="51"/>
      <c r="BB8" s="51">
        <f>データ!U6</f>
        <v>107.39</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73.7</v>
      </c>
      <c r="J10" s="51"/>
      <c r="K10" s="51"/>
      <c r="L10" s="51"/>
      <c r="M10" s="51"/>
      <c r="N10" s="51"/>
      <c r="O10" s="51"/>
      <c r="P10" s="51">
        <f>データ!P6</f>
        <v>2.59</v>
      </c>
      <c r="Q10" s="51"/>
      <c r="R10" s="51"/>
      <c r="S10" s="51"/>
      <c r="T10" s="51"/>
      <c r="U10" s="51"/>
      <c r="V10" s="51"/>
      <c r="W10" s="51">
        <f>データ!Q6</f>
        <v>99.9</v>
      </c>
      <c r="X10" s="51"/>
      <c r="Y10" s="51"/>
      <c r="Z10" s="51"/>
      <c r="AA10" s="51"/>
      <c r="AB10" s="51"/>
      <c r="AC10" s="51"/>
      <c r="AD10" s="50">
        <f>データ!R6</f>
        <v>3740</v>
      </c>
      <c r="AE10" s="50"/>
      <c r="AF10" s="50"/>
      <c r="AG10" s="50"/>
      <c r="AH10" s="50"/>
      <c r="AI10" s="50"/>
      <c r="AJ10" s="50"/>
      <c r="AK10" s="2"/>
      <c r="AL10" s="50">
        <f>データ!V6</f>
        <v>1879</v>
      </c>
      <c r="AM10" s="50"/>
      <c r="AN10" s="50"/>
      <c r="AO10" s="50"/>
      <c r="AP10" s="50"/>
      <c r="AQ10" s="50"/>
      <c r="AR10" s="50"/>
      <c r="AS10" s="50"/>
      <c r="AT10" s="51">
        <f>データ!W6</f>
        <v>1.1299999999999999</v>
      </c>
      <c r="AU10" s="51"/>
      <c r="AV10" s="51"/>
      <c r="AW10" s="51"/>
      <c r="AX10" s="51"/>
      <c r="AY10" s="51"/>
      <c r="AZ10" s="51"/>
      <c r="BA10" s="51"/>
      <c r="BB10" s="51">
        <f>データ!X6</f>
        <v>1662.83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115</v>
      </c>
      <c r="BM16" s="86"/>
      <c r="BN16" s="86"/>
      <c r="BO16" s="86"/>
      <c r="BP16" s="86"/>
      <c r="BQ16" s="86"/>
      <c r="BR16" s="86"/>
      <c r="BS16" s="86"/>
      <c r="BT16" s="86"/>
      <c r="BU16" s="86"/>
      <c r="BV16" s="86"/>
      <c r="BW16" s="86"/>
      <c r="BX16" s="86"/>
      <c r="BY16" s="86"/>
      <c r="BZ16" s="8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PeJC6jVG5Zug9A+P4D7mLxm7XPTS4rpv21cmW1zqmAEyff/j4kHkWFjnCzryzzvks1jlgbCLlJ1W9qOBInHCA==" saltValue="ATLcA9QIbOMsZviiozNl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432156</v>
      </c>
      <c r="D6" s="19">
        <f t="shared" si="3"/>
        <v>46</v>
      </c>
      <c r="E6" s="19">
        <f t="shared" si="3"/>
        <v>17</v>
      </c>
      <c r="F6" s="19">
        <f t="shared" si="3"/>
        <v>4</v>
      </c>
      <c r="G6" s="19">
        <f t="shared" si="3"/>
        <v>0</v>
      </c>
      <c r="H6" s="19" t="str">
        <f t="shared" si="3"/>
        <v>熊本県　天草市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73.7</v>
      </c>
      <c r="P6" s="20">
        <f t="shared" si="3"/>
        <v>2.59</v>
      </c>
      <c r="Q6" s="20">
        <f t="shared" si="3"/>
        <v>99.9</v>
      </c>
      <c r="R6" s="20">
        <f t="shared" si="3"/>
        <v>3740</v>
      </c>
      <c r="S6" s="20">
        <f t="shared" si="3"/>
        <v>73437</v>
      </c>
      <c r="T6" s="20">
        <f t="shared" si="3"/>
        <v>683.82</v>
      </c>
      <c r="U6" s="20">
        <f t="shared" si="3"/>
        <v>107.39</v>
      </c>
      <c r="V6" s="20">
        <f t="shared" si="3"/>
        <v>1879</v>
      </c>
      <c r="W6" s="20">
        <f t="shared" si="3"/>
        <v>1.1299999999999999</v>
      </c>
      <c r="X6" s="20">
        <f t="shared" si="3"/>
        <v>1662.83</v>
      </c>
      <c r="Y6" s="21">
        <f>IF(Y7="",NA(),Y7)</f>
        <v>105.83</v>
      </c>
      <c r="Z6" s="21">
        <f t="shared" ref="Z6:AH6" si="4">IF(Z7="",NA(),Z7)</f>
        <v>106.35</v>
      </c>
      <c r="AA6" s="21">
        <f t="shared" si="4"/>
        <v>109.46</v>
      </c>
      <c r="AB6" s="21">
        <f t="shared" si="4"/>
        <v>103.98</v>
      </c>
      <c r="AC6" s="21">
        <f t="shared" si="4"/>
        <v>106.48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38.31</v>
      </c>
      <c r="AV6" s="21">
        <f t="shared" ref="AV6:BD6" si="6">IF(AV7="",NA(),AV7)</f>
        <v>57.53</v>
      </c>
      <c r="AW6" s="21">
        <f t="shared" si="6"/>
        <v>74.209999999999994</v>
      </c>
      <c r="AX6" s="21">
        <f t="shared" si="6"/>
        <v>62.78</v>
      </c>
      <c r="AY6" s="21">
        <f t="shared" si="6"/>
        <v>59.77</v>
      </c>
      <c r="AZ6" s="21">
        <f t="shared" si="6"/>
        <v>47.72</v>
      </c>
      <c r="BA6" s="21">
        <f t="shared" si="6"/>
        <v>44.24</v>
      </c>
      <c r="BB6" s="21">
        <f t="shared" si="6"/>
        <v>43.07</v>
      </c>
      <c r="BC6" s="21">
        <f t="shared" si="6"/>
        <v>45.42</v>
      </c>
      <c r="BD6" s="21">
        <f t="shared" si="6"/>
        <v>50.63</v>
      </c>
      <c r="BE6" s="20" t="str">
        <f>IF(BE7="","",IF(BE7="-","【-】","【"&amp;SUBSTITUTE(TEXT(BE7,"#,##0.00"),"-","△")&amp;"】"))</f>
        <v>【48.91】</v>
      </c>
      <c r="BF6" s="21">
        <f>IF(BF7="",NA(),BF7)</f>
        <v>375</v>
      </c>
      <c r="BG6" s="21">
        <f t="shared" ref="BG6:BO6" si="7">IF(BG7="",NA(),BG7)</f>
        <v>345.97</v>
      </c>
      <c r="BH6" s="21">
        <f t="shared" si="7"/>
        <v>6.37</v>
      </c>
      <c r="BI6" s="21">
        <f t="shared" si="7"/>
        <v>5.77</v>
      </c>
      <c r="BJ6" s="21">
        <f t="shared" si="7"/>
        <v>5.03</v>
      </c>
      <c r="BK6" s="21">
        <f t="shared" si="7"/>
        <v>1206.79</v>
      </c>
      <c r="BL6" s="21">
        <f t="shared" si="7"/>
        <v>1258.43</v>
      </c>
      <c r="BM6" s="21">
        <f t="shared" si="7"/>
        <v>1163.75</v>
      </c>
      <c r="BN6" s="21">
        <f t="shared" si="7"/>
        <v>1195.47</v>
      </c>
      <c r="BO6" s="21">
        <f t="shared" si="7"/>
        <v>1168.69</v>
      </c>
      <c r="BP6" s="20" t="str">
        <f>IF(BP7="","",IF(BP7="-","【-】","【"&amp;SUBSTITUTE(TEXT(BP7,"#,##0.00"),"-","△")&amp;"】"))</f>
        <v>【1,156.82】</v>
      </c>
      <c r="BQ6" s="21">
        <f>IF(BQ7="",NA(),BQ7)</f>
        <v>43.6</v>
      </c>
      <c r="BR6" s="21">
        <f t="shared" ref="BR6:BZ6" si="8">IF(BR7="",NA(),BR7)</f>
        <v>42.86</v>
      </c>
      <c r="BS6" s="21">
        <f t="shared" si="8"/>
        <v>47.03</v>
      </c>
      <c r="BT6" s="21">
        <f t="shared" si="8"/>
        <v>46.99</v>
      </c>
      <c r="BU6" s="21">
        <f t="shared" si="8"/>
        <v>43.14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364.5</v>
      </c>
      <c r="CC6" s="21">
        <f t="shared" ref="CC6:CK6" si="9">IF(CC7="",NA(),CC7)</f>
        <v>383.17</v>
      </c>
      <c r="CD6" s="21">
        <f t="shared" si="9"/>
        <v>344.07</v>
      </c>
      <c r="CE6" s="21">
        <f t="shared" si="9"/>
        <v>346</v>
      </c>
      <c r="CF6" s="21">
        <f t="shared" si="9"/>
        <v>357.96</v>
      </c>
      <c r="CG6" s="21">
        <f t="shared" si="9"/>
        <v>228.47</v>
      </c>
      <c r="CH6" s="21">
        <f t="shared" si="9"/>
        <v>224.88</v>
      </c>
      <c r="CI6" s="21">
        <f t="shared" si="9"/>
        <v>228.64</v>
      </c>
      <c r="CJ6" s="21">
        <f t="shared" si="9"/>
        <v>239.46</v>
      </c>
      <c r="CK6" s="21">
        <f t="shared" si="9"/>
        <v>233.15</v>
      </c>
      <c r="CL6" s="20" t="str">
        <f>IF(CL7="","",IF(CL7="-","【-】","【"&amp;SUBSTITUTE(TEXT(CL7,"#,##0.00"),"-","△")&amp;"】"))</f>
        <v>【215.73】</v>
      </c>
      <c r="CM6" s="21">
        <f>IF(CM7="",NA(),CM7)</f>
        <v>23.43</v>
      </c>
      <c r="CN6" s="21">
        <f t="shared" ref="CN6:CV6" si="10">IF(CN7="",NA(),CN7)</f>
        <v>23.03</v>
      </c>
      <c r="CO6" s="21">
        <f t="shared" si="10"/>
        <v>23.38</v>
      </c>
      <c r="CP6" s="21">
        <f t="shared" si="10"/>
        <v>21.95</v>
      </c>
      <c r="CQ6" s="21">
        <f t="shared" si="10"/>
        <v>22</v>
      </c>
      <c r="CR6" s="21">
        <f t="shared" si="10"/>
        <v>42.47</v>
      </c>
      <c r="CS6" s="21">
        <f t="shared" si="10"/>
        <v>42.4</v>
      </c>
      <c r="CT6" s="21">
        <f t="shared" si="10"/>
        <v>42.28</v>
      </c>
      <c r="CU6" s="21">
        <f t="shared" si="10"/>
        <v>41.06</v>
      </c>
      <c r="CV6" s="21">
        <f t="shared" si="10"/>
        <v>42.09</v>
      </c>
      <c r="CW6" s="20" t="str">
        <f>IF(CW7="","",IF(CW7="-","【-】","【"&amp;SUBSTITUTE(TEXT(CW7,"#,##0.00"),"-","△")&amp;"】"))</f>
        <v>【43.28】</v>
      </c>
      <c r="CX6" s="21">
        <f>IF(CX7="",NA(),CX7)</f>
        <v>69.33</v>
      </c>
      <c r="CY6" s="21">
        <f t="shared" ref="CY6:DG6" si="11">IF(CY7="",NA(),CY7)</f>
        <v>69.8</v>
      </c>
      <c r="CZ6" s="21">
        <f t="shared" si="11"/>
        <v>70.09</v>
      </c>
      <c r="DA6" s="21">
        <f t="shared" si="11"/>
        <v>68.78</v>
      </c>
      <c r="DB6" s="21">
        <f t="shared" si="11"/>
        <v>67.27</v>
      </c>
      <c r="DC6" s="21">
        <f t="shared" si="11"/>
        <v>83.75</v>
      </c>
      <c r="DD6" s="21">
        <f t="shared" si="11"/>
        <v>84.19</v>
      </c>
      <c r="DE6" s="21">
        <f t="shared" si="11"/>
        <v>84.34</v>
      </c>
      <c r="DF6" s="21">
        <f t="shared" si="11"/>
        <v>84.34</v>
      </c>
      <c r="DG6" s="21">
        <f t="shared" si="11"/>
        <v>84.73</v>
      </c>
      <c r="DH6" s="20" t="str">
        <f>IF(DH7="","",IF(DH7="-","【-】","【"&amp;SUBSTITUTE(TEXT(DH7,"#,##0.00"),"-","△")&amp;"】"))</f>
        <v>【86.21】</v>
      </c>
      <c r="DI6" s="21">
        <f>IF(DI7="",NA(),DI7)</f>
        <v>17.100000000000001</v>
      </c>
      <c r="DJ6" s="21">
        <f t="shared" ref="DJ6:DR6" si="12">IF(DJ7="",NA(),DJ7)</f>
        <v>21.32</v>
      </c>
      <c r="DK6" s="21">
        <f t="shared" si="12"/>
        <v>24.82</v>
      </c>
      <c r="DL6" s="21">
        <f t="shared" si="12"/>
        <v>28.09</v>
      </c>
      <c r="DM6" s="21">
        <f t="shared" si="12"/>
        <v>31.19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432156</v>
      </c>
      <c r="D7" s="23">
        <v>46</v>
      </c>
      <c r="E7" s="23">
        <v>17</v>
      </c>
      <c r="F7" s="23">
        <v>4</v>
      </c>
      <c r="G7" s="23">
        <v>0</v>
      </c>
      <c r="H7" s="23" t="s">
        <v>96</v>
      </c>
      <c r="I7" s="23" t="s">
        <v>97</v>
      </c>
      <c r="J7" s="23" t="s">
        <v>98</v>
      </c>
      <c r="K7" s="23" t="s">
        <v>99</v>
      </c>
      <c r="L7" s="23" t="s">
        <v>100</v>
      </c>
      <c r="M7" s="23" t="s">
        <v>101</v>
      </c>
      <c r="N7" s="24" t="s">
        <v>102</v>
      </c>
      <c r="O7" s="24">
        <v>73.7</v>
      </c>
      <c r="P7" s="24">
        <v>2.59</v>
      </c>
      <c r="Q7" s="24">
        <v>99.9</v>
      </c>
      <c r="R7" s="24">
        <v>3740</v>
      </c>
      <c r="S7" s="24">
        <v>73437</v>
      </c>
      <c r="T7" s="24">
        <v>683.82</v>
      </c>
      <c r="U7" s="24">
        <v>107.39</v>
      </c>
      <c r="V7" s="24">
        <v>1879</v>
      </c>
      <c r="W7" s="24">
        <v>1.1299999999999999</v>
      </c>
      <c r="X7" s="24">
        <v>1662.83</v>
      </c>
      <c r="Y7" s="24">
        <v>105.83</v>
      </c>
      <c r="Z7" s="24">
        <v>106.35</v>
      </c>
      <c r="AA7" s="24">
        <v>109.46</v>
      </c>
      <c r="AB7" s="24">
        <v>103.98</v>
      </c>
      <c r="AC7" s="24">
        <v>106.48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38.31</v>
      </c>
      <c r="AV7" s="24">
        <v>57.53</v>
      </c>
      <c r="AW7" s="24">
        <v>74.209999999999994</v>
      </c>
      <c r="AX7" s="24">
        <v>62.78</v>
      </c>
      <c r="AY7" s="24">
        <v>59.77</v>
      </c>
      <c r="AZ7" s="24">
        <v>47.72</v>
      </c>
      <c r="BA7" s="24">
        <v>44.24</v>
      </c>
      <c r="BB7" s="24">
        <v>43.07</v>
      </c>
      <c r="BC7" s="24">
        <v>45.42</v>
      </c>
      <c r="BD7" s="24">
        <v>50.63</v>
      </c>
      <c r="BE7" s="24">
        <v>48.91</v>
      </c>
      <c r="BF7" s="24">
        <v>375</v>
      </c>
      <c r="BG7" s="24">
        <v>345.97</v>
      </c>
      <c r="BH7" s="24">
        <v>6.37</v>
      </c>
      <c r="BI7" s="24">
        <v>5.77</v>
      </c>
      <c r="BJ7" s="24">
        <v>5.03</v>
      </c>
      <c r="BK7" s="24">
        <v>1206.79</v>
      </c>
      <c r="BL7" s="24">
        <v>1258.43</v>
      </c>
      <c r="BM7" s="24">
        <v>1163.75</v>
      </c>
      <c r="BN7" s="24">
        <v>1195.47</v>
      </c>
      <c r="BO7" s="24">
        <v>1168.69</v>
      </c>
      <c r="BP7" s="24">
        <v>1156.82</v>
      </c>
      <c r="BQ7" s="24">
        <v>43.6</v>
      </c>
      <c r="BR7" s="24">
        <v>42.86</v>
      </c>
      <c r="BS7" s="24">
        <v>47.03</v>
      </c>
      <c r="BT7" s="24">
        <v>46.99</v>
      </c>
      <c r="BU7" s="24">
        <v>43.14</v>
      </c>
      <c r="BV7" s="24">
        <v>71.84</v>
      </c>
      <c r="BW7" s="24">
        <v>73.36</v>
      </c>
      <c r="BX7" s="24">
        <v>72.599999999999994</v>
      </c>
      <c r="BY7" s="24">
        <v>69.430000000000007</v>
      </c>
      <c r="BZ7" s="24">
        <v>70.709999999999994</v>
      </c>
      <c r="CA7" s="24">
        <v>75.33</v>
      </c>
      <c r="CB7" s="24">
        <v>364.5</v>
      </c>
      <c r="CC7" s="24">
        <v>383.17</v>
      </c>
      <c r="CD7" s="24">
        <v>344.07</v>
      </c>
      <c r="CE7" s="24">
        <v>346</v>
      </c>
      <c r="CF7" s="24">
        <v>357.96</v>
      </c>
      <c r="CG7" s="24">
        <v>228.47</v>
      </c>
      <c r="CH7" s="24">
        <v>224.88</v>
      </c>
      <c r="CI7" s="24">
        <v>228.64</v>
      </c>
      <c r="CJ7" s="24">
        <v>239.46</v>
      </c>
      <c r="CK7" s="24">
        <v>233.15</v>
      </c>
      <c r="CL7" s="24">
        <v>215.73</v>
      </c>
      <c r="CM7" s="24">
        <v>23.43</v>
      </c>
      <c r="CN7" s="24">
        <v>23.03</v>
      </c>
      <c r="CO7" s="24">
        <v>23.38</v>
      </c>
      <c r="CP7" s="24">
        <v>21.95</v>
      </c>
      <c r="CQ7" s="24">
        <v>22</v>
      </c>
      <c r="CR7" s="24">
        <v>42.47</v>
      </c>
      <c r="CS7" s="24">
        <v>42.4</v>
      </c>
      <c r="CT7" s="24">
        <v>42.28</v>
      </c>
      <c r="CU7" s="24">
        <v>41.06</v>
      </c>
      <c r="CV7" s="24">
        <v>42.09</v>
      </c>
      <c r="CW7" s="24">
        <v>43.28</v>
      </c>
      <c r="CX7" s="24">
        <v>69.33</v>
      </c>
      <c r="CY7" s="24">
        <v>69.8</v>
      </c>
      <c r="CZ7" s="24">
        <v>70.09</v>
      </c>
      <c r="DA7" s="24">
        <v>68.78</v>
      </c>
      <c r="DB7" s="24">
        <v>67.27</v>
      </c>
      <c r="DC7" s="24">
        <v>83.75</v>
      </c>
      <c r="DD7" s="24">
        <v>84.19</v>
      </c>
      <c r="DE7" s="24">
        <v>84.34</v>
      </c>
      <c r="DF7" s="24">
        <v>84.34</v>
      </c>
      <c r="DG7" s="24">
        <v>84.73</v>
      </c>
      <c r="DH7" s="24">
        <v>86.21</v>
      </c>
      <c r="DI7" s="24">
        <v>17.100000000000001</v>
      </c>
      <c r="DJ7" s="24">
        <v>21.32</v>
      </c>
      <c r="DK7" s="24">
        <v>24.82</v>
      </c>
      <c r="DL7" s="24">
        <v>28.09</v>
      </c>
      <c r="DM7" s="24">
        <v>31.19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2025-02-18T04:18:51Z</cp:lastPrinted>
  <dcterms:created xsi:type="dcterms:W3CDTF">2025-01-24T07:14:29Z</dcterms:created>
  <dcterms:modified xsi:type="dcterms:W3CDTF">2025-02-19T02:55:07Z</dcterms:modified>
  <cp:category/>
</cp:coreProperties>
</file>