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72.22.103.35\data\総務部\財政課\財政係\⑦決算統計\R5（R6事務）\01_公営企業\通知・照会\250121★【0205(水)〆】公営企業に係る経営比較分析表（令和５年度決算）の分析等について（依頼）\03_提出\"/>
    </mc:Choice>
  </mc:AlternateContent>
  <xr:revisionPtr revIDLastSave="0" documentId="13_ncr:1_{DEB33DA2-313B-4E2F-BD12-3B41345AAF0A}" xr6:coauthVersionLast="47" xr6:coauthVersionMax="47" xr10:uidLastSave="{00000000-0000-0000-0000-000000000000}"/>
  <workbookProtection workbookAlgorithmName="SHA-512" workbookHashValue="BTbLWc1fzSYVmBJhNwOaAbcqKTx3IGNq6jsVPGDPU9P2gBteXFFG0UxlHeOuCj6P6paSW+pqmdEOPdZEQ+jREA==" workbookSaltValue="BB31J4jfpdO1pK1GroP6dg==" workbookSpinCount="100000" lockStructure="1"/>
  <bookViews>
    <workbookView xWindow="2085" yWindow="585" windowWidth="23340" windowHeight="145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I10" i="4"/>
  <c r="AL8" i="4"/>
  <c r="P8" i="4"/>
  <c r="I8" i="4"/>
</calcChain>
</file>

<file path=xl/sharedStrings.xml><?xml version="1.0" encoding="utf-8"?>
<sst xmlns="http://schemas.openxmlformats.org/spreadsheetml/2006/main" count="253" uniqueCount="116">
  <si>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</si>
  <si>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</si>
  <si>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</si>
  <si>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</si>
  <si>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</si>
  <si>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</si>
  <si>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</si>
  <si>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</si>
  <si>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</si>
  <si>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</si>
  <si>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</si>
  <si>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</si>
  <si>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</si>
  <si>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</si>
  <si>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</si>
  <si>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</si>
  <si>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</si>
  <si>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</si>
  <si>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</si>
  <si>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</si>
  <si>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</si>
  <si>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</si>
  <si>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</si>
  <si>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</si>
  <si>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</si>
  <si>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</si>
  <si>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</si>
  <si>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</si>
  <si>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</si>
  <si>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</si>
  <si>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</si>
  <si>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</si>
  <si>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</si>
  <si>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</si>
  <si>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</si>
  <si>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</si>
  <si>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</si>
  <si>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</si>
  <si>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</si>
  <si>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</si>
  <si>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</si>
  <si>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</si>
  <si>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</si>
  <si>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</si>
  <si>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</si>
  <si>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</si>
  <si>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</si>
  <si>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</si>
  <si>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</si>
  <si>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</si>
  <si>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</si>
  <si>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</si>
  <si>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</si>
  <si>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</si>
  <si>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</si>
  <si>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</si>
  <si>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</si>
  <si>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</si>
  <si>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</si>
  <si>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</si>
  <si>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</si>
  <si>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</si>
  <si>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</si>
  <si>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</si>
  <si>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</si>
  <si>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</si>
  <si>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</si>
  <si>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</si>
  <si>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</si>
  <si>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</si>
  <si>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</si>
  <si>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</si>
  <si>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</si>
  <si>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</si>
  <si>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</si>
  <si>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</si>
  <si>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</si>
  <si>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</si>
  <si>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</si>
  <si>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</si>
  <si>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</si>
  <si>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</si>
  <si>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</si>
  <si>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</si>
  <si>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</si>
  <si>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</si>
  <si>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</si>
  <si>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</si>
  <si>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</si>
  <si>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</si>
  <si>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</si>
  <si>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</si>
  <si>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</si>
  <si>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</si>
  <si>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</si>
  <si>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</si>
  <si>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菊池市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</si>
  <si>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</si>
  <si>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</si>
  <si>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</si>
  <si>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</si>
  <si>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</si>
  <si>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</si>
  <si>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</si>
  <si>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</si>
  <si>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</si>
  <si>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</si>
  <si>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</si>
  <si>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</si>
  <si>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</si>
  <si>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</si>
  <si>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</si>
  <si>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</si>
  <si>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①有形固定資産減価償却率について、本市はR2年度の法適用から間もないため類似団体よりも低くなっている。
　処理場に関してはストックマネジメントにより計画的な更新等を行う必要がある。
③管渠改善率は、今後の更新等を見据え、財源確保と併せて適正な管理・更新を行う必要がある。</t>
    <phoneticPr fontId="4"/>
  </si>
  <si>
    <t>　人口減少、節水意識の高まりにより使用料収入の増加は見込めず、繰入金への依存が今より高まるものと考えられる。適正な使用料の検討、更なる経営の改善が必要である。
　今後も引き続き、下水道事業経営戦略に基づき健全経営に努める。</t>
    <phoneticPr fontId="4"/>
  </si>
  <si>
    <t>①経常収支は100％越えを維持しているが、これは経常費用の不足分を一般会計からの繰入金で賄っているためである。よって今後も同様に推移していくものと考えられるため、維持管理費等を抑制し、経営安定に努める必要がある。
②累積欠損金比率は0と良好であるが、これは一般会計からの繰り入れを行っているためである。
③流動比率は低く、運転資金としての現金が少ない。流動負債のうち企業債が占める割合が高いためである。歳出削減等に努め、内部留保資金の確保など経営の見直しが必要である。
④企業債残高対事業規模比率は、約64％を一般会計からの繰入金で賄う状況であるため、改善を図る必要がある。今後も老朽化等に伴う企業債発行の増加が見込まれるため、計画的な更新と企業債発行の適正管理に努める必要がある。
⑤⑥経費回収率は100％近く、汚水処理費をほぼ全額使用料で賄うことができている。引き続き適正な使用料確保及び施設の維持管理費の抑制等に努める。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</si>
</sst>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formatCode="#,##0.00;&quot;△&quot;#,##0.00;&quot;-&quot;">
                  <c:v>0.93</c:v>
                </c:pt>
                <c:pt idx="3" formatCode="#,##0.00;&quot;△&quot;#,##0.00;&quot;-&quot;">
                  <c:v>1.0900000000000001</c:v>
                </c:pt>
                <c:pt idx="4" formatCode="#,##0.00;&quot;△&quot;#,##0.00;&quot;-&quot;">
                  <c:v>0.64</c:v>
                </c:pt>
              </c:numCache>
            </c:numRef>
          </c:val>
          <c:extLst>
            <c:ext xmlns:c16="http://schemas.microsoft.com/office/drawing/2014/chart" uri="{C3380CC4-5D6E-409C-BE32-E72D297353CC}">
              <c16:uniqueId val="{00000000-F79E-435D-A8C7-5CFCA5BF417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0.39</c:v>
                </c:pt>
                <c:pt idx="2">
                  <c:v>0.1</c:v>
                </c:pt>
                <c:pt idx="3">
                  <c:v>0.08</c:v>
                </c:pt>
                <c:pt idx="4">
                  <c:v>0.06</c:v>
                </c:pt>
              </c:numCache>
            </c:numRef>
          </c:val>
          <c:smooth val="0"/>
          <c:extLst>
            <c:ext xmlns:c16="http://schemas.microsoft.com/office/drawing/2014/chart" uri="{C3380CC4-5D6E-409C-BE32-E72D297353CC}">
              <c16:uniqueId val="{00000001-F79E-435D-A8C7-5CFCA5BF417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104.61</c:v>
                </c:pt>
                <c:pt idx="2">
                  <c:v>102.75</c:v>
                </c:pt>
                <c:pt idx="3">
                  <c:v>102.63</c:v>
                </c:pt>
                <c:pt idx="4">
                  <c:v>104.08</c:v>
                </c:pt>
              </c:numCache>
            </c:numRef>
          </c:val>
          <c:extLst>
            <c:ext xmlns:c16="http://schemas.microsoft.com/office/drawing/2014/chart" uri="{C3380CC4-5D6E-409C-BE32-E72D297353CC}">
              <c16:uniqueId val="{00000000-B0CB-455C-90AB-2E44B884265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105.78</c:v>
                </c:pt>
                <c:pt idx="2">
                  <c:v>106.09</c:v>
                </c:pt>
                <c:pt idx="3">
                  <c:v>106.44</c:v>
                </c:pt>
                <c:pt idx="4">
                  <c:v>107.11</c:v>
                </c:pt>
              </c:numCache>
            </c:numRef>
          </c:val>
          <c:smooth val="0"/>
          <c:extLst>
            <c:ext xmlns:c16="http://schemas.microsoft.com/office/drawing/2014/chart" uri="{C3380CC4-5D6E-409C-BE32-E72D297353CC}">
              <c16:uniqueId val="{00000001-B0CB-455C-90AB-2E44B884265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4.1100000000000003</c:v>
                </c:pt>
                <c:pt idx="2">
                  <c:v>8.1300000000000008</c:v>
                </c:pt>
                <c:pt idx="3">
                  <c:v>11.31</c:v>
                </c:pt>
                <c:pt idx="4">
                  <c:v>14.25</c:v>
                </c:pt>
              </c:numCache>
            </c:numRef>
          </c:val>
          <c:extLst>
            <c:ext xmlns:c16="http://schemas.microsoft.com/office/drawing/2014/chart" uri="{C3380CC4-5D6E-409C-BE32-E72D297353CC}">
              <c16:uniqueId val="{00000000-7206-4B72-9605-65674ED35C2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21.36</c:v>
                </c:pt>
                <c:pt idx="2">
                  <c:v>22.79</c:v>
                </c:pt>
                <c:pt idx="3">
                  <c:v>24.8</c:v>
                </c:pt>
                <c:pt idx="4">
                  <c:v>26.77</c:v>
                </c:pt>
              </c:numCache>
            </c:numRef>
          </c:val>
          <c:smooth val="0"/>
          <c:extLst>
            <c:ext xmlns:c16="http://schemas.microsoft.com/office/drawing/2014/chart" uri="{C3380CC4-5D6E-409C-BE32-E72D297353CC}">
              <c16:uniqueId val="{00000001-7206-4B72-9605-65674ED35C2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004F-402B-A115-CA48C9553CF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0.01</c:v>
                </c:pt>
                <c:pt idx="2">
                  <c:v>0.01</c:v>
                </c:pt>
                <c:pt idx="3">
                  <c:v>0.02</c:v>
                </c:pt>
                <c:pt idx="4">
                  <c:v>7.0000000000000007E-2</c:v>
                </c:pt>
              </c:numCache>
            </c:numRef>
          </c:val>
          <c:smooth val="0"/>
          <c:extLst>
            <c:ext xmlns:c16="http://schemas.microsoft.com/office/drawing/2014/chart" uri="{C3380CC4-5D6E-409C-BE32-E72D297353CC}">
              <c16:uniqueId val="{00000001-004F-402B-A115-CA48C9553CF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F5CE-4D39-BC4F-7D56627178D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63.96</c:v>
                </c:pt>
                <c:pt idx="2">
                  <c:v>69.42</c:v>
                </c:pt>
                <c:pt idx="3">
                  <c:v>72.86</c:v>
                </c:pt>
                <c:pt idx="4">
                  <c:v>69.540000000000006</c:v>
                </c:pt>
              </c:numCache>
            </c:numRef>
          </c:val>
          <c:smooth val="0"/>
          <c:extLst>
            <c:ext xmlns:c16="http://schemas.microsoft.com/office/drawing/2014/chart" uri="{C3380CC4-5D6E-409C-BE32-E72D297353CC}">
              <c16:uniqueId val="{00000001-F5CE-4D39-BC4F-7D56627178D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27.99</c:v>
                </c:pt>
                <c:pt idx="2">
                  <c:v>36.630000000000003</c:v>
                </c:pt>
                <c:pt idx="3">
                  <c:v>46.14</c:v>
                </c:pt>
                <c:pt idx="4">
                  <c:v>61.01</c:v>
                </c:pt>
              </c:numCache>
            </c:numRef>
          </c:val>
          <c:extLst>
            <c:ext xmlns:c16="http://schemas.microsoft.com/office/drawing/2014/chart" uri="{C3380CC4-5D6E-409C-BE32-E72D297353CC}">
              <c16:uniqueId val="{00000000-8E45-4334-8E6C-07C0D9EAD09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44.24</c:v>
                </c:pt>
                <c:pt idx="2">
                  <c:v>43.07</c:v>
                </c:pt>
                <c:pt idx="3">
                  <c:v>45.42</c:v>
                </c:pt>
                <c:pt idx="4">
                  <c:v>50.63</c:v>
                </c:pt>
              </c:numCache>
            </c:numRef>
          </c:val>
          <c:smooth val="0"/>
          <c:extLst>
            <c:ext xmlns:c16="http://schemas.microsoft.com/office/drawing/2014/chart" uri="{C3380CC4-5D6E-409C-BE32-E72D297353CC}">
              <c16:uniqueId val="{00000001-8E45-4334-8E6C-07C0D9EAD09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473.86</c:v>
                </c:pt>
                <c:pt idx="2">
                  <c:v>529.61</c:v>
                </c:pt>
                <c:pt idx="3">
                  <c:v>401.52</c:v>
                </c:pt>
                <c:pt idx="4">
                  <c:v>523.95000000000005</c:v>
                </c:pt>
              </c:numCache>
            </c:numRef>
          </c:val>
          <c:extLst>
            <c:ext xmlns:c16="http://schemas.microsoft.com/office/drawing/2014/chart" uri="{C3380CC4-5D6E-409C-BE32-E72D297353CC}">
              <c16:uniqueId val="{00000000-1C6A-41DE-AA35-9ADDE0DA812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1258.43</c:v>
                </c:pt>
                <c:pt idx="2">
                  <c:v>1163.75</c:v>
                </c:pt>
                <c:pt idx="3">
                  <c:v>1195.47</c:v>
                </c:pt>
                <c:pt idx="4">
                  <c:v>1168.69</c:v>
                </c:pt>
              </c:numCache>
            </c:numRef>
          </c:val>
          <c:smooth val="0"/>
          <c:extLst>
            <c:ext xmlns:c16="http://schemas.microsoft.com/office/drawing/2014/chart" uri="{C3380CC4-5D6E-409C-BE32-E72D297353CC}">
              <c16:uniqueId val="{00000001-1C6A-41DE-AA35-9ADDE0DA812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99.73</c:v>
                </c:pt>
                <c:pt idx="2">
                  <c:v>99.8</c:v>
                </c:pt>
                <c:pt idx="3">
                  <c:v>99.7</c:v>
                </c:pt>
                <c:pt idx="4">
                  <c:v>99.77</c:v>
                </c:pt>
              </c:numCache>
            </c:numRef>
          </c:val>
          <c:extLst>
            <c:ext xmlns:c16="http://schemas.microsoft.com/office/drawing/2014/chart" uri="{C3380CC4-5D6E-409C-BE32-E72D297353CC}">
              <c16:uniqueId val="{00000000-72CF-46CE-855B-965C75D7202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73.36</c:v>
                </c:pt>
                <c:pt idx="2">
                  <c:v>72.599999999999994</c:v>
                </c:pt>
                <c:pt idx="3">
                  <c:v>69.430000000000007</c:v>
                </c:pt>
                <c:pt idx="4">
                  <c:v>70.709999999999994</c:v>
                </c:pt>
              </c:numCache>
            </c:numRef>
          </c:val>
          <c:smooth val="0"/>
          <c:extLst>
            <c:ext xmlns:c16="http://schemas.microsoft.com/office/drawing/2014/chart" uri="{C3380CC4-5D6E-409C-BE32-E72D297353CC}">
              <c16:uniqueId val="{00000001-72CF-46CE-855B-965C75D7202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163.9</c:v>
                </c:pt>
                <c:pt idx="2">
                  <c:v>166.53</c:v>
                </c:pt>
                <c:pt idx="3">
                  <c:v>165.33</c:v>
                </c:pt>
                <c:pt idx="4">
                  <c:v>167.53</c:v>
                </c:pt>
              </c:numCache>
            </c:numRef>
          </c:val>
          <c:extLst>
            <c:ext xmlns:c16="http://schemas.microsoft.com/office/drawing/2014/chart" uri="{C3380CC4-5D6E-409C-BE32-E72D297353CC}">
              <c16:uniqueId val="{00000000-3FC8-4297-BA30-F27AFC0A51E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224.88</c:v>
                </c:pt>
                <c:pt idx="2">
                  <c:v>228.64</c:v>
                </c:pt>
                <c:pt idx="3">
                  <c:v>239.46</c:v>
                </c:pt>
                <c:pt idx="4">
                  <c:v>233.15</c:v>
                </c:pt>
              </c:numCache>
            </c:numRef>
          </c:val>
          <c:smooth val="0"/>
          <c:extLst>
            <c:ext xmlns:c16="http://schemas.microsoft.com/office/drawing/2014/chart" uri="{C3380CC4-5D6E-409C-BE32-E72D297353CC}">
              <c16:uniqueId val="{00000001-3FC8-4297-BA30-F27AFC0A51E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42.53</c:v>
                </c:pt>
                <c:pt idx="2">
                  <c:v>43.8</c:v>
                </c:pt>
                <c:pt idx="3">
                  <c:v>68.91</c:v>
                </c:pt>
                <c:pt idx="4">
                  <c:v>69.86</c:v>
                </c:pt>
              </c:numCache>
            </c:numRef>
          </c:val>
          <c:extLst>
            <c:ext xmlns:c16="http://schemas.microsoft.com/office/drawing/2014/chart" uri="{C3380CC4-5D6E-409C-BE32-E72D297353CC}">
              <c16:uniqueId val="{00000000-A53D-41F4-9567-192880BF5EA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42.4</c:v>
                </c:pt>
                <c:pt idx="2">
                  <c:v>42.28</c:v>
                </c:pt>
                <c:pt idx="3">
                  <c:v>41.06</c:v>
                </c:pt>
                <c:pt idx="4">
                  <c:v>42.09</c:v>
                </c:pt>
              </c:numCache>
            </c:numRef>
          </c:val>
          <c:smooth val="0"/>
          <c:extLst>
            <c:ext xmlns:c16="http://schemas.microsoft.com/office/drawing/2014/chart" uri="{C3380CC4-5D6E-409C-BE32-E72D297353CC}">
              <c16:uniqueId val="{00000001-A53D-41F4-9567-192880BF5EA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91.19</c:v>
                </c:pt>
                <c:pt idx="2">
                  <c:v>91.67</c:v>
                </c:pt>
                <c:pt idx="3">
                  <c:v>92.34</c:v>
                </c:pt>
                <c:pt idx="4">
                  <c:v>92.8</c:v>
                </c:pt>
              </c:numCache>
            </c:numRef>
          </c:val>
          <c:extLst>
            <c:ext xmlns:c16="http://schemas.microsoft.com/office/drawing/2014/chart" uri="{C3380CC4-5D6E-409C-BE32-E72D297353CC}">
              <c16:uniqueId val="{00000000-26FE-4C4C-ABD0-3A4CFBD7ED9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84.19</c:v>
                </c:pt>
                <c:pt idx="2">
                  <c:v>84.34</c:v>
                </c:pt>
                <c:pt idx="3">
                  <c:v>84.34</c:v>
                </c:pt>
                <c:pt idx="4">
                  <c:v>84.73</c:v>
                </c:pt>
              </c:numCache>
            </c:numRef>
          </c:val>
          <c:smooth val="0"/>
          <c:extLst>
            <c:ext xmlns:c16="http://schemas.microsoft.com/office/drawing/2014/chart" uri="{C3380CC4-5D6E-409C-BE32-E72D297353CC}">
              <c16:uniqueId val="{00000001-26FE-4C4C-ABD0-3A4CFBD7ED9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Z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熊本県　菊池市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特定環境保全公共下水道</v>
      </c>
      <c r="Q8" s="64"/>
      <c r="R8" s="64"/>
      <c r="S8" s="64"/>
      <c r="T8" s="64"/>
      <c r="U8" s="64"/>
      <c r="V8" s="64"/>
      <c r="W8" s="64" t="str">
        <f>データ!L6</f>
        <v>D2</v>
      </c>
      <c r="X8" s="64"/>
      <c r="Y8" s="64"/>
      <c r="Z8" s="64"/>
      <c r="AA8" s="64"/>
      <c r="AB8" s="64"/>
      <c r="AC8" s="64"/>
      <c r="AD8" s="65" t="str">
        <f>データ!$M$6</f>
        <v>非設置</v>
      </c>
      <c r="AE8" s="65"/>
      <c r="AF8" s="65"/>
      <c r="AG8" s="65"/>
      <c r="AH8" s="65"/>
      <c r="AI8" s="65"/>
      <c r="AJ8" s="65"/>
      <c r="AK8" s="3"/>
      <c r="AL8" s="45">
        <f>データ!S6</f>
        <v>46814</v>
      </c>
      <c r="AM8" s="45"/>
      <c r="AN8" s="45"/>
      <c r="AO8" s="45"/>
      <c r="AP8" s="45"/>
      <c r="AQ8" s="45"/>
      <c r="AR8" s="45"/>
      <c r="AS8" s="45"/>
      <c r="AT8" s="44">
        <f>データ!T6</f>
        <v>276.85000000000002</v>
      </c>
      <c r="AU8" s="44"/>
      <c r="AV8" s="44"/>
      <c r="AW8" s="44"/>
      <c r="AX8" s="44"/>
      <c r="AY8" s="44"/>
      <c r="AZ8" s="44"/>
      <c r="BA8" s="44"/>
      <c r="BB8" s="44">
        <f>データ!U6</f>
        <v>169.1</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15">
      <c r="A10" s="2"/>
      <c r="B10" s="44" t="str">
        <f>データ!N6</f>
        <v>-</v>
      </c>
      <c r="C10" s="44"/>
      <c r="D10" s="44"/>
      <c r="E10" s="44"/>
      <c r="F10" s="44"/>
      <c r="G10" s="44"/>
      <c r="H10" s="44"/>
      <c r="I10" s="44">
        <f>データ!O6</f>
        <v>59.39</v>
      </c>
      <c r="J10" s="44"/>
      <c r="K10" s="44"/>
      <c r="L10" s="44"/>
      <c r="M10" s="44"/>
      <c r="N10" s="44"/>
      <c r="O10" s="44"/>
      <c r="P10" s="44">
        <f>データ!P6</f>
        <v>28.95</v>
      </c>
      <c r="Q10" s="44"/>
      <c r="R10" s="44"/>
      <c r="S10" s="44"/>
      <c r="T10" s="44"/>
      <c r="U10" s="44"/>
      <c r="V10" s="44"/>
      <c r="W10" s="44">
        <f>データ!Q6</f>
        <v>87.72</v>
      </c>
      <c r="X10" s="44"/>
      <c r="Y10" s="44"/>
      <c r="Z10" s="44"/>
      <c r="AA10" s="44"/>
      <c r="AB10" s="44"/>
      <c r="AC10" s="44"/>
      <c r="AD10" s="45">
        <f>データ!R6</f>
        <v>3140</v>
      </c>
      <c r="AE10" s="45"/>
      <c r="AF10" s="45"/>
      <c r="AG10" s="45"/>
      <c r="AH10" s="45"/>
      <c r="AI10" s="45"/>
      <c r="AJ10" s="45"/>
      <c r="AK10" s="2"/>
      <c r="AL10" s="45">
        <f>データ!V6</f>
        <v>13505</v>
      </c>
      <c r="AM10" s="45"/>
      <c r="AN10" s="45"/>
      <c r="AO10" s="45"/>
      <c r="AP10" s="45"/>
      <c r="AQ10" s="45"/>
      <c r="AR10" s="45"/>
      <c r="AS10" s="45"/>
      <c r="AT10" s="44">
        <f>データ!W6</f>
        <v>5.15</v>
      </c>
      <c r="AU10" s="44"/>
      <c r="AV10" s="44"/>
      <c r="AW10" s="44"/>
      <c r="AX10" s="44"/>
      <c r="AY10" s="44"/>
      <c r="AZ10" s="44"/>
      <c r="BA10" s="44"/>
      <c r="BB10" s="44">
        <f>データ!X6</f>
        <v>2622.33</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9" t="s">
        <v>115</v>
      </c>
      <c r="BM16" s="80"/>
      <c r="BN16" s="80"/>
      <c r="BO16" s="80"/>
      <c r="BP16" s="80"/>
      <c r="BQ16" s="80"/>
      <c r="BR16" s="80"/>
      <c r="BS16" s="80"/>
      <c r="BT16" s="80"/>
      <c r="BU16" s="80"/>
      <c r="BV16" s="80"/>
      <c r="BW16" s="80"/>
      <c r="BX16" s="80"/>
      <c r="BY16" s="80"/>
      <c r="BZ16" s="8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9"/>
      <c r="BM17" s="80"/>
      <c r="BN17" s="80"/>
      <c r="BO17" s="80"/>
      <c r="BP17" s="80"/>
      <c r="BQ17" s="80"/>
      <c r="BR17" s="80"/>
      <c r="BS17" s="80"/>
      <c r="BT17" s="80"/>
      <c r="BU17" s="80"/>
      <c r="BV17" s="80"/>
      <c r="BW17" s="80"/>
      <c r="BX17" s="80"/>
      <c r="BY17" s="80"/>
      <c r="BZ17" s="8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9"/>
      <c r="BM18" s="80"/>
      <c r="BN18" s="80"/>
      <c r="BO18" s="80"/>
      <c r="BP18" s="80"/>
      <c r="BQ18" s="80"/>
      <c r="BR18" s="80"/>
      <c r="BS18" s="80"/>
      <c r="BT18" s="80"/>
      <c r="BU18" s="80"/>
      <c r="BV18" s="80"/>
      <c r="BW18" s="80"/>
      <c r="BX18" s="80"/>
      <c r="BY18" s="80"/>
      <c r="BZ18" s="8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9"/>
      <c r="BM19" s="80"/>
      <c r="BN19" s="80"/>
      <c r="BO19" s="80"/>
      <c r="BP19" s="80"/>
      <c r="BQ19" s="80"/>
      <c r="BR19" s="80"/>
      <c r="BS19" s="80"/>
      <c r="BT19" s="80"/>
      <c r="BU19" s="80"/>
      <c r="BV19" s="80"/>
      <c r="BW19" s="80"/>
      <c r="BX19" s="80"/>
      <c r="BY19" s="80"/>
      <c r="BZ19" s="8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9"/>
      <c r="BM20" s="80"/>
      <c r="BN20" s="80"/>
      <c r="BO20" s="80"/>
      <c r="BP20" s="80"/>
      <c r="BQ20" s="80"/>
      <c r="BR20" s="80"/>
      <c r="BS20" s="80"/>
      <c r="BT20" s="80"/>
      <c r="BU20" s="80"/>
      <c r="BV20" s="80"/>
      <c r="BW20" s="80"/>
      <c r="BX20" s="80"/>
      <c r="BY20" s="80"/>
      <c r="BZ20" s="8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9"/>
      <c r="BM21" s="80"/>
      <c r="BN21" s="80"/>
      <c r="BO21" s="80"/>
      <c r="BP21" s="80"/>
      <c r="BQ21" s="80"/>
      <c r="BR21" s="80"/>
      <c r="BS21" s="80"/>
      <c r="BT21" s="80"/>
      <c r="BU21" s="80"/>
      <c r="BV21" s="80"/>
      <c r="BW21" s="80"/>
      <c r="BX21" s="80"/>
      <c r="BY21" s="80"/>
      <c r="BZ21" s="8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9"/>
      <c r="BM22" s="80"/>
      <c r="BN22" s="80"/>
      <c r="BO22" s="80"/>
      <c r="BP22" s="80"/>
      <c r="BQ22" s="80"/>
      <c r="BR22" s="80"/>
      <c r="BS22" s="80"/>
      <c r="BT22" s="80"/>
      <c r="BU22" s="80"/>
      <c r="BV22" s="80"/>
      <c r="BW22" s="80"/>
      <c r="BX22" s="80"/>
      <c r="BY22" s="80"/>
      <c r="BZ22" s="8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9"/>
      <c r="BM23" s="80"/>
      <c r="BN23" s="80"/>
      <c r="BO23" s="80"/>
      <c r="BP23" s="80"/>
      <c r="BQ23" s="80"/>
      <c r="BR23" s="80"/>
      <c r="BS23" s="80"/>
      <c r="BT23" s="80"/>
      <c r="BU23" s="80"/>
      <c r="BV23" s="80"/>
      <c r="BW23" s="80"/>
      <c r="BX23" s="80"/>
      <c r="BY23" s="80"/>
      <c r="BZ23" s="8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9"/>
      <c r="BM24" s="80"/>
      <c r="BN24" s="80"/>
      <c r="BO24" s="80"/>
      <c r="BP24" s="80"/>
      <c r="BQ24" s="80"/>
      <c r="BR24" s="80"/>
      <c r="BS24" s="80"/>
      <c r="BT24" s="80"/>
      <c r="BU24" s="80"/>
      <c r="BV24" s="80"/>
      <c r="BW24" s="80"/>
      <c r="BX24" s="80"/>
      <c r="BY24" s="80"/>
      <c r="BZ24" s="8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9"/>
      <c r="BM25" s="80"/>
      <c r="BN25" s="80"/>
      <c r="BO25" s="80"/>
      <c r="BP25" s="80"/>
      <c r="BQ25" s="80"/>
      <c r="BR25" s="80"/>
      <c r="BS25" s="80"/>
      <c r="BT25" s="80"/>
      <c r="BU25" s="80"/>
      <c r="BV25" s="80"/>
      <c r="BW25" s="80"/>
      <c r="BX25" s="80"/>
      <c r="BY25" s="80"/>
      <c r="BZ25" s="8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9"/>
      <c r="BM26" s="80"/>
      <c r="BN26" s="80"/>
      <c r="BO26" s="80"/>
      <c r="BP26" s="80"/>
      <c r="BQ26" s="80"/>
      <c r="BR26" s="80"/>
      <c r="BS26" s="80"/>
      <c r="BT26" s="80"/>
      <c r="BU26" s="80"/>
      <c r="BV26" s="80"/>
      <c r="BW26" s="80"/>
      <c r="BX26" s="80"/>
      <c r="BY26" s="80"/>
      <c r="BZ26" s="8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9"/>
      <c r="BM27" s="80"/>
      <c r="BN27" s="80"/>
      <c r="BO27" s="80"/>
      <c r="BP27" s="80"/>
      <c r="BQ27" s="80"/>
      <c r="BR27" s="80"/>
      <c r="BS27" s="80"/>
      <c r="BT27" s="80"/>
      <c r="BU27" s="80"/>
      <c r="BV27" s="80"/>
      <c r="BW27" s="80"/>
      <c r="BX27" s="80"/>
      <c r="BY27" s="80"/>
      <c r="BZ27" s="8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9"/>
      <c r="BM28" s="80"/>
      <c r="BN28" s="80"/>
      <c r="BO28" s="80"/>
      <c r="BP28" s="80"/>
      <c r="BQ28" s="80"/>
      <c r="BR28" s="80"/>
      <c r="BS28" s="80"/>
      <c r="BT28" s="80"/>
      <c r="BU28" s="80"/>
      <c r="BV28" s="80"/>
      <c r="BW28" s="80"/>
      <c r="BX28" s="80"/>
      <c r="BY28" s="80"/>
      <c r="BZ28" s="8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9"/>
      <c r="BM29" s="80"/>
      <c r="BN29" s="80"/>
      <c r="BO29" s="80"/>
      <c r="BP29" s="80"/>
      <c r="BQ29" s="80"/>
      <c r="BR29" s="80"/>
      <c r="BS29" s="80"/>
      <c r="BT29" s="80"/>
      <c r="BU29" s="80"/>
      <c r="BV29" s="80"/>
      <c r="BW29" s="80"/>
      <c r="BX29" s="80"/>
      <c r="BY29" s="80"/>
      <c r="BZ29" s="8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9"/>
      <c r="BM30" s="80"/>
      <c r="BN30" s="80"/>
      <c r="BO30" s="80"/>
      <c r="BP30" s="80"/>
      <c r="BQ30" s="80"/>
      <c r="BR30" s="80"/>
      <c r="BS30" s="80"/>
      <c r="BT30" s="80"/>
      <c r="BU30" s="80"/>
      <c r="BV30" s="80"/>
      <c r="BW30" s="80"/>
      <c r="BX30" s="80"/>
      <c r="BY30" s="80"/>
      <c r="BZ30" s="8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9"/>
      <c r="BM31" s="80"/>
      <c r="BN31" s="80"/>
      <c r="BO31" s="80"/>
      <c r="BP31" s="80"/>
      <c r="BQ31" s="80"/>
      <c r="BR31" s="80"/>
      <c r="BS31" s="80"/>
      <c r="BT31" s="80"/>
      <c r="BU31" s="80"/>
      <c r="BV31" s="80"/>
      <c r="BW31" s="80"/>
      <c r="BX31" s="80"/>
      <c r="BY31" s="80"/>
      <c r="BZ31" s="8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9"/>
      <c r="BM32" s="80"/>
      <c r="BN32" s="80"/>
      <c r="BO32" s="80"/>
      <c r="BP32" s="80"/>
      <c r="BQ32" s="80"/>
      <c r="BR32" s="80"/>
      <c r="BS32" s="80"/>
      <c r="BT32" s="80"/>
      <c r="BU32" s="80"/>
      <c r="BV32" s="80"/>
      <c r="BW32" s="80"/>
      <c r="BX32" s="80"/>
      <c r="BY32" s="80"/>
      <c r="BZ32" s="8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9"/>
      <c r="BM33" s="80"/>
      <c r="BN33" s="80"/>
      <c r="BO33" s="80"/>
      <c r="BP33" s="80"/>
      <c r="BQ33" s="80"/>
      <c r="BR33" s="80"/>
      <c r="BS33" s="80"/>
      <c r="BT33" s="80"/>
      <c r="BU33" s="80"/>
      <c r="BV33" s="80"/>
      <c r="BW33" s="80"/>
      <c r="BX33" s="80"/>
      <c r="BY33" s="80"/>
      <c r="BZ33" s="8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9"/>
      <c r="BM34" s="80"/>
      <c r="BN34" s="80"/>
      <c r="BO34" s="80"/>
      <c r="BP34" s="80"/>
      <c r="BQ34" s="80"/>
      <c r="BR34" s="80"/>
      <c r="BS34" s="80"/>
      <c r="BT34" s="80"/>
      <c r="BU34" s="80"/>
      <c r="BV34" s="80"/>
      <c r="BW34" s="80"/>
      <c r="BX34" s="80"/>
      <c r="BY34" s="80"/>
      <c r="BZ34" s="8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9"/>
      <c r="BM35" s="80"/>
      <c r="BN35" s="80"/>
      <c r="BO35" s="80"/>
      <c r="BP35" s="80"/>
      <c r="BQ35" s="80"/>
      <c r="BR35" s="80"/>
      <c r="BS35" s="80"/>
      <c r="BT35" s="80"/>
      <c r="BU35" s="80"/>
      <c r="BV35" s="80"/>
      <c r="BW35" s="80"/>
      <c r="BX35" s="80"/>
      <c r="BY35" s="80"/>
      <c r="BZ35" s="8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9"/>
      <c r="BM36" s="80"/>
      <c r="BN36" s="80"/>
      <c r="BO36" s="80"/>
      <c r="BP36" s="80"/>
      <c r="BQ36" s="80"/>
      <c r="BR36" s="80"/>
      <c r="BS36" s="80"/>
      <c r="BT36" s="80"/>
      <c r="BU36" s="80"/>
      <c r="BV36" s="80"/>
      <c r="BW36" s="80"/>
      <c r="BX36" s="80"/>
      <c r="BY36" s="80"/>
      <c r="BZ36" s="8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9"/>
      <c r="BM37" s="80"/>
      <c r="BN37" s="80"/>
      <c r="BO37" s="80"/>
      <c r="BP37" s="80"/>
      <c r="BQ37" s="80"/>
      <c r="BR37" s="80"/>
      <c r="BS37" s="80"/>
      <c r="BT37" s="80"/>
      <c r="BU37" s="80"/>
      <c r="BV37" s="80"/>
      <c r="BW37" s="80"/>
      <c r="BX37" s="80"/>
      <c r="BY37" s="80"/>
      <c r="BZ37" s="8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9"/>
      <c r="BM38" s="80"/>
      <c r="BN38" s="80"/>
      <c r="BO38" s="80"/>
      <c r="BP38" s="80"/>
      <c r="BQ38" s="80"/>
      <c r="BR38" s="80"/>
      <c r="BS38" s="80"/>
      <c r="BT38" s="80"/>
      <c r="BU38" s="80"/>
      <c r="BV38" s="80"/>
      <c r="BW38" s="80"/>
      <c r="BX38" s="80"/>
      <c r="BY38" s="80"/>
      <c r="BZ38" s="8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9"/>
      <c r="BM39" s="80"/>
      <c r="BN39" s="80"/>
      <c r="BO39" s="80"/>
      <c r="BP39" s="80"/>
      <c r="BQ39" s="80"/>
      <c r="BR39" s="80"/>
      <c r="BS39" s="80"/>
      <c r="BT39" s="80"/>
      <c r="BU39" s="80"/>
      <c r="BV39" s="80"/>
      <c r="BW39" s="80"/>
      <c r="BX39" s="80"/>
      <c r="BY39" s="80"/>
      <c r="BZ39" s="8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9"/>
      <c r="BM40" s="80"/>
      <c r="BN40" s="80"/>
      <c r="BO40" s="80"/>
      <c r="BP40" s="80"/>
      <c r="BQ40" s="80"/>
      <c r="BR40" s="80"/>
      <c r="BS40" s="80"/>
      <c r="BT40" s="80"/>
      <c r="BU40" s="80"/>
      <c r="BV40" s="80"/>
      <c r="BW40" s="80"/>
      <c r="BX40" s="80"/>
      <c r="BY40" s="80"/>
      <c r="BZ40" s="8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9"/>
      <c r="BM41" s="80"/>
      <c r="BN41" s="80"/>
      <c r="BO41" s="80"/>
      <c r="BP41" s="80"/>
      <c r="BQ41" s="80"/>
      <c r="BR41" s="80"/>
      <c r="BS41" s="80"/>
      <c r="BT41" s="80"/>
      <c r="BU41" s="80"/>
      <c r="BV41" s="80"/>
      <c r="BW41" s="80"/>
      <c r="BX41" s="80"/>
      <c r="BY41" s="80"/>
      <c r="BZ41" s="8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9"/>
      <c r="BM42" s="80"/>
      <c r="BN42" s="80"/>
      <c r="BO42" s="80"/>
      <c r="BP42" s="80"/>
      <c r="BQ42" s="80"/>
      <c r="BR42" s="80"/>
      <c r="BS42" s="80"/>
      <c r="BT42" s="80"/>
      <c r="BU42" s="80"/>
      <c r="BV42" s="80"/>
      <c r="BW42" s="80"/>
      <c r="BX42" s="80"/>
      <c r="BY42" s="80"/>
      <c r="BZ42" s="8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9"/>
      <c r="BM43" s="80"/>
      <c r="BN43" s="80"/>
      <c r="BO43" s="80"/>
      <c r="BP43" s="80"/>
      <c r="BQ43" s="80"/>
      <c r="BR43" s="80"/>
      <c r="BS43" s="80"/>
      <c r="BT43" s="80"/>
      <c r="BU43" s="80"/>
      <c r="BV43" s="80"/>
      <c r="BW43" s="80"/>
      <c r="BX43" s="80"/>
      <c r="BY43" s="80"/>
      <c r="BZ43" s="8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113</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114</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9MHCBPK9ehcN22BHS/LEAWWovBRYyOu3mQpMAyfYlqtF3iyow2iiamddxrx4Vj1zSSg/FPbepL8SBsHjVZXZg==" saltValue="7O5o38O/Q5RvTuoeqWqtq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432105</v>
      </c>
      <c r="D6" s="19">
        <f t="shared" si="3"/>
        <v>46</v>
      </c>
      <c r="E6" s="19">
        <f t="shared" si="3"/>
        <v>17</v>
      </c>
      <c r="F6" s="19">
        <f t="shared" si="3"/>
        <v>4</v>
      </c>
      <c r="G6" s="19">
        <f t="shared" si="3"/>
        <v>0</v>
      </c>
      <c r="H6" s="19" t="str">
        <f t="shared" si="3"/>
        <v>熊本県　菊池市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59.39</v>
      </c>
      <c r="P6" s="20">
        <f t="shared" si="3"/>
        <v>28.95</v>
      </c>
      <c r="Q6" s="20">
        <f t="shared" si="3"/>
        <v>87.72</v>
      </c>
      <c r="R6" s="20">
        <f t="shared" si="3"/>
        <v>3140</v>
      </c>
      <c r="S6" s="20">
        <f t="shared" si="3"/>
        <v>46814</v>
      </c>
      <c r="T6" s="20">
        <f t="shared" si="3"/>
        <v>276.85000000000002</v>
      </c>
      <c r="U6" s="20">
        <f t="shared" si="3"/>
        <v>169.1</v>
      </c>
      <c r="V6" s="20">
        <f t="shared" si="3"/>
        <v>13505</v>
      </c>
      <c r="W6" s="20">
        <f t="shared" si="3"/>
        <v>5.15</v>
      </c>
      <c r="X6" s="20">
        <f t="shared" si="3"/>
        <v>2622.33</v>
      </c>
      <c r="Y6" s="21" t="str">
        <f>IF(Y7="",NA(),Y7)</f>
        <v>-</v>
      </c>
      <c r="Z6" s="21">
        <f t="shared" ref="Z6:AH6" si="4">IF(Z7="",NA(),Z7)</f>
        <v>104.61</v>
      </c>
      <c r="AA6" s="21">
        <f t="shared" si="4"/>
        <v>102.75</v>
      </c>
      <c r="AB6" s="21">
        <f t="shared" si="4"/>
        <v>102.63</v>
      </c>
      <c r="AC6" s="21">
        <f t="shared" si="4"/>
        <v>104.08</v>
      </c>
      <c r="AD6" s="21" t="str">
        <f t="shared" si="4"/>
        <v>-</v>
      </c>
      <c r="AE6" s="21">
        <f t="shared" si="4"/>
        <v>105.78</v>
      </c>
      <c r="AF6" s="21">
        <f t="shared" si="4"/>
        <v>106.09</v>
      </c>
      <c r="AG6" s="21">
        <f t="shared" si="4"/>
        <v>106.44</v>
      </c>
      <c r="AH6" s="21">
        <f t="shared" si="4"/>
        <v>107.11</v>
      </c>
      <c r="AI6" s="20" t="str">
        <f>IF(AI7="","",IF(AI7="-","【-】","【"&amp;SUBSTITUTE(TEXT(AI7,"#,##0.00"),"-","△")&amp;"】"))</f>
        <v>【105.09】</v>
      </c>
      <c r="AJ6" s="21" t="str">
        <f>IF(AJ7="",NA(),AJ7)</f>
        <v>-</v>
      </c>
      <c r="AK6" s="20">
        <f t="shared" ref="AK6:AS6" si="5">IF(AK7="",NA(),AK7)</f>
        <v>0</v>
      </c>
      <c r="AL6" s="20">
        <f t="shared" si="5"/>
        <v>0</v>
      </c>
      <c r="AM6" s="20">
        <f t="shared" si="5"/>
        <v>0</v>
      </c>
      <c r="AN6" s="20">
        <f t="shared" si="5"/>
        <v>0</v>
      </c>
      <c r="AO6" s="21" t="str">
        <f t="shared" si="5"/>
        <v>-</v>
      </c>
      <c r="AP6" s="21">
        <f t="shared" si="5"/>
        <v>63.96</v>
      </c>
      <c r="AQ6" s="21">
        <f t="shared" si="5"/>
        <v>69.42</v>
      </c>
      <c r="AR6" s="21">
        <f t="shared" si="5"/>
        <v>72.86</v>
      </c>
      <c r="AS6" s="21">
        <f t="shared" si="5"/>
        <v>69.540000000000006</v>
      </c>
      <c r="AT6" s="20" t="str">
        <f>IF(AT7="","",IF(AT7="-","【-】","【"&amp;SUBSTITUTE(TEXT(AT7,"#,##0.00"),"-","△")&amp;"】"))</f>
        <v>【65.73】</v>
      </c>
      <c r="AU6" s="21" t="str">
        <f>IF(AU7="",NA(),AU7)</f>
        <v>-</v>
      </c>
      <c r="AV6" s="21">
        <f t="shared" ref="AV6:BD6" si="6">IF(AV7="",NA(),AV7)</f>
        <v>27.99</v>
      </c>
      <c r="AW6" s="21">
        <f t="shared" si="6"/>
        <v>36.630000000000003</v>
      </c>
      <c r="AX6" s="21">
        <f t="shared" si="6"/>
        <v>46.14</v>
      </c>
      <c r="AY6" s="21">
        <f t="shared" si="6"/>
        <v>61.01</v>
      </c>
      <c r="AZ6" s="21" t="str">
        <f t="shared" si="6"/>
        <v>-</v>
      </c>
      <c r="BA6" s="21">
        <f t="shared" si="6"/>
        <v>44.24</v>
      </c>
      <c r="BB6" s="21">
        <f t="shared" si="6"/>
        <v>43.07</v>
      </c>
      <c r="BC6" s="21">
        <f t="shared" si="6"/>
        <v>45.42</v>
      </c>
      <c r="BD6" s="21">
        <f t="shared" si="6"/>
        <v>50.63</v>
      </c>
      <c r="BE6" s="20" t="str">
        <f>IF(BE7="","",IF(BE7="-","【-】","【"&amp;SUBSTITUTE(TEXT(BE7,"#,##0.00"),"-","△")&amp;"】"))</f>
        <v>【48.91】</v>
      </c>
      <c r="BF6" s="21" t="str">
        <f>IF(BF7="",NA(),BF7)</f>
        <v>-</v>
      </c>
      <c r="BG6" s="21">
        <f t="shared" ref="BG6:BO6" si="7">IF(BG7="",NA(),BG7)</f>
        <v>473.86</v>
      </c>
      <c r="BH6" s="21">
        <f t="shared" si="7"/>
        <v>529.61</v>
      </c>
      <c r="BI6" s="21">
        <f t="shared" si="7"/>
        <v>401.52</v>
      </c>
      <c r="BJ6" s="21">
        <f t="shared" si="7"/>
        <v>523.95000000000005</v>
      </c>
      <c r="BK6" s="21" t="str">
        <f t="shared" si="7"/>
        <v>-</v>
      </c>
      <c r="BL6" s="21">
        <f t="shared" si="7"/>
        <v>1258.43</v>
      </c>
      <c r="BM6" s="21">
        <f t="shared" si="7"/>
        <v>1163.75</v>
      </c>
      <c r="BN6" s="21">
        <f t="shared" si="7"/>
        <v>1195.47</v>
      </c>
      <c r="BO6" s="21">
        <f t="shared" si="7"/>
        <v>1168.69</v>
      </c>
      <c r="BP6" s="20" t="str">
        <f>IF(BP7="","",IF(BP7="-","【-】","【"&amp;SUBSTITUTE(TEXT(BP7,"#,##0.00"),"-","△")&amp;"】"))</f>
        <v>【1,156.82】</v>
      </c>
      <c r="BQ6" s="21" t="str">
        <f>IF(BQ7="",NA(),BQ7)</f>
        <v>-</v>
      </c>
      <c r="BR6" s="21">
        <f t="shared" ref="BR6:BZ6" si="8">IF(BR7="",NA(),BR7)</f>
        <v>99.73</v>
      </c>
      <c r="BS6" s="21">
        <f t="shared" si="8"/>
        <v>99.8</v>
      </c>
      <c r="BT6" s="21">
        <f t="shared" si="8"/>
        <v>99.7</v>
      </c>
      <c r="BU6" s="21">
        <f t="shared" si="8"/>
        <v>99.77</v>
      </c>
      <c r="BV6" s="21" t="str">
        <f t="shared" si="8"/>
        <v>-</v>
      </c>
      <c r="BW6" s="21">
        <f t="shared" si="8"/>
        <v>73.36</v>
      </c>
      <c r="BX6" s="21">
        <f t="shared" si="8"/>
        <v>72.599999999999994</v>
      </c>
      <c r="BY6" s="21">
        <f t="shared" si="8"/>
        <v>69.430000000000007</v>
      </c>
      <c r="BZ6" s="21">
        <f t="shared" si="8"/>
        <v>70.709999999999994</v>
      </c>
      <c r="CA6" s="20" t="str">
        <f>IF(CA7="","",IF(CA7="-","【-】","【"&amp;SUBSTITUTE(TEXT(CA7,"#,##0.00"),"-","△")&amp;"】"))</f>
        <v>【75.33】</v>
      </c>
      <c r="CB6" s="21" t="str">
        <f>IF(CB7="",NA(),CB7)</f>
        <v>-</v>
      </c>
      <c r="CC6" s="21">
        <f t="shared" ref="CC6:CK6" si="9">IF(CC7="",NA(),CC7)</f>
        <v>163.9</v>
      </c>
      <c r="CD6" s="21">
        <f t="shared" si="9"/>
        <v>166.53</v>
      </c>
      <c r="CE6" s="21">
        <f t="shared" si="9"/>
        <v>165.33</v>
      </c>
      <c r="CF6" s="21">
        <f t="shared" si="9"/>
        <v>167.53</v>
      </c>
      <c r="CG6" s="21" t="str">
        <f t="shared" si="9"/>
        <v>-</v>
      </c>
      <c r="CH6" s="21">
        <f t="shared" si="9"/>
        <v>224.88</v>
      </c>
      <c r="CI6" s="21">
        <f t="shared" si="9"/>
        <v>228.64</v>
      </c>
      <c r="CJ6" s="21">
        <f t="shared" si="9"/>
        <v>239.46</v>
      </c>
      <c r="CK6" s="21">
        <f t="shared" si="9"/>
        <v>233.15</v>
      </c>
      <c r="CL6" s="20" t="str">
        <f>IF(CL7="","",IF(CL7="-","【-】","【"&amp;SUBSTITUTE(TEXT(CL7,"#,##0.00"),"-","△")&amp;"】"))</f>
        <v>【215.73】</v>
      </c>
      <c r="CM6" s="21" t="str">
        <f>IF(CM7="",NA(),CM7)</f>
        <v>-</v>
      </c>
      <c r="CN6" s="21">
        <f t="shared" ref="CN6:CV6" si="10">IF(CN7="",NA(),CN7)</f>
        <v>42.53</v>
      </c>
      <c r="CO6" s="21">
        <f t="shared" si="10"/>
        <v>43.8</v>
      </c>
      <c r="CP6" s="21">
        <f t="shared" si="10"/>
        <v>68.91</v>
      </c>
      <c r="CQ6" s="21">
        <f t="shared" si="10"/>
        <v>69.86</v>
      </c>
      <c r="CR6" s="21" t="str">
        <f t="shared" si="10"/>
        <v>-</v>
      </c>
      <c r="CS6" s="21">
        <f t="shared" si="10"/>
        <v>42.4</v>
      </c>
      <c r="CT6" s="21">
        <f t="shared" si="10"/>
        <v>42.28</v>
      </c>
      <c r="CU6" s="21">
        <f t="shared" si="10"/>
        <v>41.06</v>
      </c>
      <c r="CV6" s="21">
        <f t="shared" si="10"/>
        <v>42.09</v>
      </c>
      <c r="CW6" s="20" t="str">
        <f>IF(CW7="","",IF(CW7="-","【-】","【"&amp;SUBSTITUTE(TEXT(CW7,"#,##0.00"),"-","△")&amp;"】"))</f>
        <v>【43.28】</v>
      </c>
      <c r="CX6" s="21" t="str">
        <f>IF(CX7="",NA(),CX7)</f>
        <v>-</v>
      </c>
      <c r="CY6" s="21">
        <f t="shared" ref="CY6:DG6" si="11">IF(CY7="",NA(),CY7)</f>
        <v>91.19</v>
      </c>
      <c r="CZ6" s="21">
        <f t="shared" si="11"/>
        <v>91.67</v>
      </c>
      <c r="DA6" s="21">
        <f t="shared" si="11"/>
        <v>92.34</v>
      </c>
      <c r="DB6" s="21">
        <f t="shared" si="11"/>
        <v>92.8</v>
      </c>
      <c r="DC6" s="21" t="str">
        <f t="shared" si="11"/>
        <v>-</v>
      </c>
      <c r="DD6" s="21">
        <f t="shared" si="11"/>
        <v>84.19</v>
      </c>
      <c r="DE6" s="21">
        <f t="shared" si="11"/>
        <v>84.34</v>
      </c>
      <c r="DF6" s="21">
        <f t="shared" si="11"/>
        <v>84.34</v>
      </c>
      <c r="DG6" s="21">
        <f t="shared" si="11"/>
        <v>84.73</v>
      </c>
      <c r="DH6" s="20" t="str">
        <f>IF(DH7="","",IF(DH7="-","【-】","【"&amp;SUBSTITUTE(TEXT(DH7,"#,##0.00"),"-","△")&amp;"】"))</f>
        <v>【86.21】</v>
      </c>
      <c r="DI6" s="21" t="str">
        <f>IF(DI7="",NA(),DI7)</f>
        <v>-</v>
      </c>
      <c r="DJ6" s="21">
        <f t="shared" ref="DJ6:DR6" si="12">IF(DJ7="",NA(),DJ7)</f>
        <v>4.1100000000000003</v>
      </c>
      <c r="DK6" s="21">
        <f t="shared" si="12"/>
        <v>8.1300000000000008</v>
      </c>
      <c r="DL6" s="21">
        <f t="shared" si="12"/>
        <v>11.31</v>
      </c>
      <c r="DM6" s="21">
        <f t="shared" si="12"/>
        <v>14.25</v>
      </c>
      <c r="DN6" s="21" t="str">
        <f t="shared" si="12"/>
        <v>-</v>
      </c>
      <c r="DO6" s="21">
        <f t="shared" si="12"/>
        <v>21.36</v>
      </c>
      <c r="DP6" s="21">
        <f t="shared" si="12"/>
        <v>22.79</v>
      </c>
      <c r="DQ6" s="21">
        <f t="shared" si="12"/>
        <v>24.8</v>
      </c>
      <c r="DR6" s="21">
        <f t="shared" si="12"/>
        <v>26.77</v>
      </c>
      <c r="DS6" s="20" t="str">
        <f>IF(DS7="","",IF(DS7="-","【-】","【"&amp;SUBSTITUTE(TEXT(DS7,"#,##0.00"),"-","△")&amp;"】"))</f>
        <v>【29.62】</v>
      </c>
      <c r="DT6" s="21" t="str">
        <f>IF(DT7="",NA(),DT7)</f>
        <v>-</v>
      </c>
      <c r="DU6" s="20">
        <f t="shared" ref="DU6:EC6" si="13">IF(DU7="",NA(),DU7)</f>
        <v>0</v>
      </c>
      <c r="DV6" s="20">
        <f t="shared" si="13"/>
        <v>0</v>
      </c>
      <c r="DW6" s="20">
        <f t="shared" si="13"/>
        <v>0</v>
      </c>
      <c r="DX6" s="20">
        <f t="shared" si="13"/>
        <v>0</v>
      </c>
      <c r="DY6" s="21" t="str">
        <f t="shared" si="13"/>
        <v>-</v>
      </c>
      <c r="DZ6" s="21">
        <f t="shared" si="13"/>
        <v>0.01</v>
      </c>
      <c r="EA6" s="21">
        <f t="shared" si="13"/>
        <v>0.01</v>
      </c>
      <c r="EB6" s="21">
        <f t="shared" si="13"/>
        <v>0.02</v>
      </c>
      <c r="EC6" s="21">
        <f t="shared" si="13"/>
        <v>7.0000000000000007E-2</v>
      </c>
      <c r="ED6" s="20" t="str">
        <f>IF(ED7="","",IF(ED7="-","【-】","【"&amp;SUBSTITUTE(TEXT(ED7,"#,##0.00"),"-","△")&amp;"】"))</f>
        <v>【0.09】</v>
      </c>
      <c r="EE6" s="21" t="str">
        <f>IF(EE7="",NA(),EE7)</f>
        <v>-</v>
      </c>
      <c r="EF6" s="20">
        <f t="shared" ref="EF6:EN6" si="14">IF(EF7="",NA(),EF7)</f>
        <v>0</v>
      </c>
      <c r="EG6" s="21">
        <f t="shared" si="14"/>
        <v>0.93</v>
      </c>
      <c r="EH6" s="21">
        <f t="shared" si="14"/>
        <v>1.0900000000000001</v>
      </c>
      <c r="EI6" s="21">
        <f t="shared" si="14"/>
        <v>0.64</v>
      </c>
      <c r="EJ6" s="21" t="str">
        <f t="shared" si="14"/>
        <v>-</v>
      </c>
      <c r="EK6" s="21">
        <f t="shared" si="14"/>
        <v>0.39</v>
      </c>
      <c r="EL6" s="21">
        <f t="shared" si="14"/>
        <v>0.1</v>
      </c>
      <c r="EM6" s="21">
        <f t="shared" si="14"/>
        <v>0.08</v>
      </c>
      <c r="EN6" s="21">
        <f t="shared" si="14"/>
        <v>0.06</v>
      </c>
      <c r="EO6" s="20" t="str">
        <f>IF(EO7="","",IF(EO7="-","【-】","【"&amp;SUBSTITUTE(TEXT(EO7,"#,##0.00"),"-","△")&amp;"】"))</f>
        <v>【0.11】</v>
      </c>
    </row>
    <row r="7" spans="1:148" s="22" customFormat="1" x14ac:dyDescent="0.15">
      <c r="A7" s="14"/>
      <c r="B7" s="23">
        <v>2023</v>
      </c>
      <c r="C7" s="23">
        <v>432105</v>
      </c>
      <c r="D7" s="23">
        <v>46</v>
      </c>
      <c r="E7" s="23">
        <v>17</v>
      </c>
      <c r="F7" s="23">
        <v>4</v>
      </c>
      <c r="G7" s="23">
        <v>0</v>
      </c>
      <c r="H7" s="23" t="s">
        <v>96</v>
      </c>
      <c r="I7" s="23" t="s">
        <v>97</v>
      </c>
      <c r="J7" s="23" t="s">
        <v>98</v>
      </c>
      <c r="K7" s="23" t="s">
        <v>99</v>
      </c>
      <c r="L7" s="23" t="s">
        <v>100</v>
      </c>
      <c r="M7" s="23" t="s">
        <v>101</v>
      </c>
      <c r="N7" s="24" t="s">
        <v>102</v>
      </c>
      <c r="O7" s="24">
        <v>59.39</v>
      </c>
      <c r="P7" s="24">
        <v>28.95</v>
      </c>
      <c r="Q7" s="24">
        <v>87.72</v>
      </c>
      <c r="R7" s="24">
        <v>3140</v>
      </c>
      <c r="S7" s="24">
        <v>46814</v>
      </c>
      <c r="T7" s="24">
        <v>276.85000000000002</v>
      </c>
      <c r="U7" s="24">
        <v>169.1</v>
      </c>
      <c r="V7" s="24">
        <v>13505</v>
      </c>
      <c r="W7" s="24">
        <v>5.15</v>
      </c>
      <c r="X7" s="24">
        <v>2622.33</v>
      </c>
      <c r="Y7" s="24" t="s">
        <v>102</v>
      </c>
      <c r="Z7" s="24">
        <v>104.61</v>
      </c>
      <c r="AA7" s="24">
        <v>102.75</v>
      </c>
      <c r="AB7" s="24">
        <v>102.63</v>
      </c>
      <c r="AC7" s="24">
        <v>104.08</v>
      </c>
      <c r="AD7" s="24" t="s">
        <v>102</v>
      </c>
      <c r="AE7" s="24">
        <v>105.78</v>
      </c>
      <c r="AF7" s="24">
        <v>106.09</v>
      </c>
      <c r="AG7" s="24">
        <v>106.44</v>
      </c>
      <c r="AH7" s="24">
        <v>107.11</v>
      </c>
      <c r="AI7" s="24">
        <v>105.09</v>
      </c>
      <c r="AJ7" s="24" t="s">
        <v>102</v>
      </c>
      <c r="AK7" s="24">
        <v>0</v>
      </c>
      <c r="AL7" s="24">
        <v>0</v>
      </c>
      <c r="AM7" s="24">
        <v>0</v>
      </c>
      <c r="AN7" s="24">
        <v>0</v>
      </c>
      <c r="AO7" s="24" t="s">
        <v>102</v>
      </c>
      <c r="AP7" s="24">
        <v>63.96</v>
      </c>
      <c r="AQ7" s="24">
        <v>69.42</v>
      </c>
      <c r="AR7" s="24">
        <v>72.86</v>
      </c>
      <c r="AS7" s="24">
        <v>69.540000000000006</v>
      </c>
      <c r="AT7" s="24">
        <v>65.73</v>
      </c>
      <c r="AU7" s="24" t="s">
        <v>102</v>
      </c>
      <c r="AV7" s="24">
        <v>27.99</v>
      </c>
      <c r="AW7" s="24">
        <v>36.630000000000003</v>
      </c>
      <c r="AX7" s="24">
        <v>46.14</v>
      </c>
      <c r="AY7" s="24">
        <v>61.01</v>
      </c>
      <c r="AZ7" s="24" t="s">
        <v>102</v>
      </c>
      <c r="BA7" s="24">
        <v>44.24</v>
      </c>
      <c r="BB7" s="24">
        <v>43.07</v>
      </c>
      <c r="BC7" s="24">
        <v>45.42</v>
      </c>
      <c r="BD7" s="24">
        <v>50.63</v>
      </c>
      <c r="BE7" s="24">
        <v>48.91</v>
      </c>
      <c r="BF7" s="24" t="s">
        <v>102</v>
      </c>
      <c r="BG7" s="24">
        <v>473.86</v>
      </c>
      <c r="BH7" s="24">
        <v>529.61</v>
      </c>
      <c r="BI7" s="24">
        <v>401.52</v>
      </c>
      <c r="BJ7" s="24">
        <v>523.95000000000005</v>
      </c>
      <c r="BK7" s="24" t="s">
        <v>102</v>
      </c>
      <c r="BL7" s="24">
        <v>1258.43</v>
      </c>
      <c r="BM7" s="24">
        <v>1163.75</v>
      </c>
      <c r="BN7" s="24">
        <v>1195.47</v>
      </c>
      <c r="BO7" s="24">
        <v>1168.69</v>
      </c>
      <c r="BP7" s="24">
        <v>1156.82</v>
      </c>
      <c r="BQ7" s="24" t="s">
        <v>102</v>
      </c>
      <c r="BR7" s="24">
        <v>99.73</v>
      </c>
      <c r="BS7" s="24">
        <v>99.8</v>
      </c>
      <c r="BT7" s="24">
        <v>99.7</v>
      </c>
      <c r="BU7" s="24">
        <v>99.77</v>
      </c>
      <c r="BV7" s="24" t="s">
        <v>102</v>
      </c>
      <c r="BW7" s="24">
        <v>73.36</v>
      </c>
      <c r="BX7" s="24">
        <v>72.599999999999994</v>
      </c>
      <c r="BY7" s="24">
        <v>69.430000000000007</v>
      </c>
      <c r="BZ7" s="24">
        <v>70.709999999999994</v>
      </c>
      <c r="CA7" s="24">
        <v>75.33</v>
      </c>
      <c r="CB7" s="24" t="s">
        <v>102</v>
      </c>
      <c r="CC7" s="24">
        <v>163.9</v>
      </c>
      <c r="CD7" s="24">
        <v>166.53</v>
      </c>
      <c r="CE7" s="24">
        <v>165.33</v>
      </c>
      <c r="CF7" s="24">
        <v>167.53</v>
      </c>
      <c r="CG7" s="24" t="s">
        <v>102</v>
      </c>
      <c r="CH7" s="24">
        <v>224.88</v>
      </c>
      <c r="CI7" s="24">
        <v>228.64</v>
      </c>
      <c r="CJ7" s="24">
        <v>239.46</v>
      </c>
      <c r="CK7" s="24">
        <v>233.15</v>
      </c>
      <c r="CL7" s="24">
        <v>215.73</v>
      </c>
      <c r="CM7" s="24" t="s">
        <v>102</v>
      </c>
      <c r="CN7" s="24">
        <v>42.53</v>
      </c>
      <c r="CO7" s="24">
        <v>43.8</v>
      </c>
      <c r="CP7" s="24">
        <v>68.91</v>
      </c>
      <c r="CQ7" s="24">
        <v>69.86</v>
      </c>
      <c r="CR7" s="24" t="s">
        <v>102</v>
      </c>
      <c r="CS7" s="24">
        <v>42.4</v>
      </c>
      <c r="CT7" s="24">
        <v>42.28</v>
      </c>
      <c r="CU7" s="24">
        <v>41.06</v>
      </c>
      <c r="CV7" s="24">
        <v>42.09</v>
      </c>
      <c r="CW7" s="24">
        <v>43.28</v>
      </c>
      <c r="CX7" s="24" t="s">
        <v>102</v>
      </c>
      <c r="CY7" s="24">
        <v>91.19</v>
      </c>
      <c r="CZ7" s="24">
        <v>91.67</v>
      </c>
      <c r="DA7" s="24">
        <v>92.34</v>
      </c>
      <c r="DB7" s="24">
        <v>92.8</v>
      </c>
      <c r="DC7" s="24" t="s">
        <v>102</v>
      </c>
      <c r="DD7" s="24">
        <v>84.19</v>
      </c>
      <c r="DE7" s="24">
        <v>84.34</v>
      </c>
      <c r="DF7" s="24">
        <v>84.34</v>
      </c>
      <c r="DG7" s="24">
        <v>84.73</v>
      </c>
      <c r="DH7" s="24">
        <v>86.21</v>
      </c>
      <c r="DI7" s="24" t="s">
        <v>102</v>
      </c>
      <c r="DJ7" s="24">
        <v>4.1100000000000003</v>
      </c>
      <c r="DK7" s="24">
        <v>8.1300000000000008</v>
      </c>
      <c r="DL7" s="24">
        <v>11.31</v>
      </c>
      <c r="DM7" s="24">
        <v>14.25</v>
      </c>
      <c r="DN7" s="24" t="s">
        <v>102</v>
      </c>
      <c r="DO7" s="24">
        <v>21.36</v>
      </c>
      <c r="DP7" s="24">
        <v>22.79</v>
      </c>
      <c r="DQ7" s="24">
        <v>24.8</v>
      </c>
      <c r="DR7" s="24">
        <v>26.77</v>
      </c>
      <c r="DS7" s="24">
        <v>29.62</v>
      </c>
      <c r="DT7" s="24" t="s">
        <v>102</v>
      </c>
      <c r="DU7" s="24">
        <v>0</v>
      </c>
      <c r="DV7" s="24">
        <v>0</v>
      </c>
      <c r="DW7" s="24">
        <v>0</v>
      </c>
      <c r="DX7" s="24">
        <v>0</v>
      </c>
      <c r="DY7" s="24" t="s">
        <v>102</v>
      </c>
      <c r="DZ7" s="24">
        <v>0.01</v>
      </c>
      <c r="EA7" s="24">
        <v>0.01</v>
      </c>
      <c r="EB7" s="24">
        <v>0.02</v>
      </c>
      <c r="EC7" s="24">
        <v>7.0000000000000007E-2</v>
      </c>
      <c r="ED7" s="24">
        <v>0.09</v>
      </c>
      <c r="EE7" s="24" t="s">
        <v>102</v>
      </c>
      <c r="EF7" s="24">
        <v>0</v>
      </c>
      <c r="EG7" s="24">
        <v>0.93</v>
      </c>
      <c r="EH7" s="24">
        <v>1.0900000000000001</v>
      </c>
      <c r="EI7" s="24">
        <v>0.64</v>
      </c>
      <c r="EJ7" s="24" t="s">
        <v>102</v>
      </c>
      <c r="EK7" s="24">
        <v>0.39</v>
      </c>
      <c r="EL7" s="24">
        <v>0.1</v>
      </c>
      <c r="EM7" s="24">
        <v>0.08</v>
      </c>
      <c r="EN7" s="24">
        <v>0.06</v>
      </c>
      <c r="EO7" s="24">
        <v>0.11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西川　希美</cp:lastModifiedBy>
  <dcterms:created xsi:type="dcterms:W3CDTF">2025-01-24T07:14:27Z</dcterms:created>
  <dcterms:modified xsi:type="dcterms:W3CDTF">2025-02-18T07:30:32Z</dcterms:modified>
  <cp:category/>
</cp:coreProperties>
</file>