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2.1.4\建設課\下水道係\99 庶務\財政係\経営比較分析表\R5決算\20250124 公営企業に係る経営比較分析表（令和５年度決算）の分析等について（データ送付）\"/>
    </mc:Choice>
  </mc:AlternateContent>
  <workbookProtection workbookAlgorithmName="SHA-512" workbookHashValue="2iV9ulhlAhhSuawipj3soEbs9GLExFKRd4b74B/FfN+c/qmJ33uAMyrnPFzwQk+rQE+y1IEkFhknciZxlehSMQ==" workbookSaltValue="Hp7/45zAbVSK9slr1HreBQ==" workbookSpinCount="100000" lockStructure="1"/>
  <bookViews>
    <workbookView xWindow="0" yWindow="0" windowWidth="28800" windowHeight="120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<sst xmlns="http://schemas.openxmlformats.org/spreadsheetml/2006/main" count="319" uniqueCount="116">
  <si>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</si>
  <si>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</si>
  <si>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</si>
  <si>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</si>
  <si>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</si>
  <si>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</si>
  <si>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</si>
  <si>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</si>
  <si>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</si>
  <si>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</si>
  <si>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</si>
  <si>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</si>
  <si>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</si>
  <si>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</si>
  <si>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</si>
  <si>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</si>
  <si>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</si>
  <si>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</si>
  <si>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</si>
  <si>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</si>
  <si>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</si>
  <si>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</si>
  <si>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</si>
  <si>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</si>
  <si>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</si>
  <si>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</si>
  <si>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</si>
  <si>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</si>
  <si>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</si>
  <si>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</si>
  <si>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</si>
  <si>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</si>
  <si>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</si>
  <si>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</si>
  <si>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</si>
  <si>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</si>
  <si>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</si>
  <si>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</si>
  <si>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</si>
  <si>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</si>
  <si>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</si>
  <si>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</si>
  <si>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</si>
  <si>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</si>
  <si>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</si>
  <si>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</si>
  <si>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</si>
  <si>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</si>
  <si>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</si>
  <si>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</si>
  <si>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</si>
  <si>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</si>
  <si>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</si>
  <si>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</si>
  <si>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</si>
  <si>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</si>
  <si>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</si>
  <si>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</si>
  <si>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</si>
  <si>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</si>
  <si>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</si>
  <si>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</si>
  <si>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</si>
  <si>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</si>
  <si>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</si>
  <si>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</si>
  <si>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</si>
  <si>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</si>
  <si>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</si>
  <si>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</si>
  <si>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</si>
  <si>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</si>
  <si>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</si>
  <si>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</si>
  <si>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</si>
  <si>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</si>
  <si>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</si>
  <si>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</si>
  <si>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</si>
  <si>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</si>
  <si>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</si>
  <si>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</si>
  <si>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</si>
  <si>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</si>
  <si>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</si>
  <si>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</si>
  <si>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</si>
  <si>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</si>
  <si>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</si>
  <si>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</si>
  <si>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</si>
  <si>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</si>
  <si>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</si>
  <si>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</si>
  <si>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</si>
  <si>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</si>
  <si>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嘉島町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</si>
  <si>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</si>
  <si>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</si>
  <si>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</si>
  <si>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</si>
  <si>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</si>
  <si>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</si>
  <si>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</si>
  <si>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</si>
  <si>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</si>
  <si>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</si>
  <si>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</si>
  <si>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</si>
  <si>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</si>
  <si>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</si>
  <si>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</si>
  <si>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</si>
  <si>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当初からの処理場建設費・管路整備に費用がかかり、地方債償還金が年々増えてきているが、住宅の新築や浄化槽から下水道への切り替え等により使用料収入が増加したことにより、単年度収支が黒字となっている。今後も更なる費用の削減と接続率の向上により健全経営を図る。
③100％を大きく下回っている。流動負債のほとんどが企業債であり、今後も建設のための投資が増加する見込みであることから、計画的な起債や使用料収入の確保に努める。
④今後も建設のための投資が増加する見込みであることから、計画的な起債や普及促進を進め、使用料の収入向上を図る。
⑤全国平均を上回っているものの、使用料で回収すべき経費をすべて賄えていない状況であり、今後も更なる費用の削減及び普及促進を進め、接続率の向上を図り収入の確保に努める。
⑥類似団体と比較して同程度となっている。今後も施設の稼働状況に十分注意し、消費電力量を抑える等の効率的な汚水処理を行っていく。
⑦住宅の新築や改築により下水道接続世帯が増加しており、類似団体より高い利用率となっている。面整備の途中にあり、今後も下水道接続世帯の増加が見込まれることから、将来的に稼働率の向上による一定の改善が見込まれる。
⑧下水道未普及地域へ整備を進めていることから、水質保全の面では年々向上している。</t>
    <rPh sb="134" eb="135">
      <t>オオ</t>
    </rPh>
    <rPh sb="137" eb="139">
      <t>シタマワ</t>
    </rPh>
    <rPh sb="144" eb="146">
      <t>リュウドウ</t>
    </rPh>
    <rPh sb="146" eb="148">
      <t>フサイ</t>
    </rPh>
    <rPh sb="154" eb="156">
      <t>キギョウ</t>
    </rPh>
    <rPh sb="156" eb="157">
      <t>サイ</t>
    </rPh>
    <rPh sb="161" eb="163">
      <t>コンゴ</t>
    </rPh>
    <rPh sb="164" eb="166">
      <t>ケンセツ</t>
    </rPh>
    <rPh sb="170" eb="172">
      <t>トウシ</t>
    </rPh>
    <rPh sb="173" eb="175">
      <t>ゾウカ</t>
    </rPh>
    <rPh sb="177" eb="179">
      <t>ミコ</t>
    </rPh>
    <rPh sb="188" eb="191">
      <t>ケイカクテキ</t>
    </rPh>
    <rPh sb="192" eb="194">
      <t>キサイ</t>
    </rPh>
    <rPh sb="195" eb="198">
      <t>シヨウリョウ</t>
    </rPh>
    <rPh sb="198" eb="200">
      <t>シュウニュウ</t>
    </rPh>
    <rPh sb="201" eb="203">
      <t>カクホ</t>
    </rPh>
    <rPh sb="204" eb="205">
      <t>ツト</t>
    </rPh>
    <rPh sb="257" eb="258">
      <t>ニュウ</t>
    </rPh>
    <rPh sb="266" eb="268">
      <t>ゼンコク</t>
    </rPh>
    <rPh sb="268" eb="270">
      <t>ヘイキン</t>
    </rPh>
    <rPh sb="271" eb="273">
      <t>ウワマワ</t>
    </rPh>
    <rPh sb="321" eb="323">
      <t>フキュウ</t>
    </rPh>
    <rPh sb="323" eb="325">
      <t>ソクシン</t>
    </rPh>
    <rPh sb="326" eb="327">
      <t>スス</t>
    </rPh>
    <rPh sb="338" eb="340">
      <t>シュウニュウ</t>
    </rPh>
    <rPh sb="341" eb="343">
      <t>カクホ</t>
    </rPh>
    <rPh sb="344" eb="345">
      <t>ツト</t>
    </rPh>
    <rPh sb="519" eb="522">
      <t>ゲスイドウ</t>
    </rPh>
    <rPh sb="522" eb="525">
      <t>ミフキュウ</t>
    </rPh>
    <rPh sb="525" eb="527">
      <t>チイキ</t>
    </rPh>
    <rPh sb="528" eb="530">
      <t>セイビ</t>
    </rPh>
    <rPh sb="531" eb="532">
      <t>スス</t>
    </rPh>
    <phoneticPr fontId="4"/>
  </si>
  <si>
    <t>　事業開始当初から大規模集客施設や土地区画整理事業区域の施設整備により安定的な経営状況にあるが、面整備の途中に熊本地震で被災した影響により施設の修繕などに費やした費用の返済等の課題が残る。今後は、嘉島町公共下水道事業経営戦略やストックマネジメント計画により、将来的な更新を視野に入れた管理を行っていく必要がある。</t>
    <phoneticPr fontId="4"/>
  </si>
  <si>
    <t>　供用開始後19年で管渠等の更新は行っていない。今後はストックマネジメント計画により、将来的な更新を視野に入れた管理を行っていく。
※管渠改善率4.09とあるが、報告誤りで正しくは0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</si>
</sst>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4.09</c:v>
                </c:pt>
              </c:numCache>
            </c:numRef>
          </c:val>
          <c:extLst>
            <c:ext xmlns:c16="http://schemas.microsoft.com/office/drawing/2014/chart" uri="{C3380CC4-5D6E-409C-BE32-E72D297353CC}">
              <c16:uniqueId val="{00000000-FF74-4642-BBEC-89AFA5769BE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0.57999999999999996</c:v>
                </c:pt>
              </c:numCache>
            </c:numRef>
          </c:val>
          <c:smooth val="0"/>
          <c:extLst>
            <c:ext xmlns:c16="http://schemas.microsoft.com/office/drawing/2014/chart" uri="{C3380CC4-5D6E-409C-BE32-E72D297353CC}">
              <c16:uniqueId val="{00000001-FF74-4642-BBEC-89AFA5769BE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58.85</c:v>
                </c:pt>
              </c:numCache>
            </c:numRef>
          </c:val>
          <c:extLst>
            <c:ext xmlns:c16="http://schemas.microsoft.com/office/drawing/2014/chart" uri="{C3380CC4-5D6E-409C-BE32-E72D297353CC}">
              <c16:uniqueId val="{00000000-D1B0-484A-AD3F-76BD0E633B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49.28</c:v>
                </c:pt>
              </c:numCache>
            </c:numRef>
          </c:val>
          <c:smooth val="0"/>
          <c:extLst>
            <c:ext xmlns:c16="http://schemas.microsoft.com/office/drawing/2014/chart" uri="{C3380CC4-5D6E-409C-BE32-E72D297353CC}">
              <c16:uniqueId val="{00000001-D1B0-484A-AD3F-76BD0E633B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83.25</c:v>
                </c:pt>
              </c:numCache>
            </c:numRef>
          </c:val>
          <c:extLst>
            <c:ext xmlns:c16="http://schemas.microsoft.com/office/drawing/2014/chart" uri="{C3380CC4-5D6E-409C-BE32-E72D297353CC}">
              <c16:uniqueId val="{00000000-9655-4222-A538-8843440705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79.7</c:v>
                </c:pt>
              </c:numCache>
            </c:numRef>
          </c:val>
          <c:smooth val="0"/>
          <c:extLst>
            <c:ext xmlns:c16="http://schemas.microsoft.com/office/drawing/2014/chart" uri="{C3380CC4-5D6E-409C-BE32-E72D297353CC}">
              <c16:uniqueId val="{00000001-9655-4222-A538-8843440705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119.48</c:v>
                </c:pt>
              </c:numCache>
            </c:numRef>
          </c:val>
          <c:extLst>
            <c:ext xmlns:c16="http://schemas.microsoft.com/office/drawing/2014/chart" uri="{C3380CC4-5D6E-409C-BE32-E72D297353CC}">
              <c16:uniqueId val="{00000000-B08C-411B-9C97-81A7072F73C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106.87</c:v>
                </c:pt>
              </c:numCache>
            </c:numRef>
          </c:val>
          <c:smooth val="0"/>
          <c:extLst>
            <c:ext xmlns:c16="http://schemas.microsoft.com/office/drawing/2014/chart" uri="{C3380CC4-5D6E-409C-BE32-E72D297353CC}">
              <c16:uniqueId val="{00000001-B08C-411B-9C97-81A7072F73C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3.16</c:v>
                </c:pt>
              </c:numCache>
            </c:numRef>
          </c:val>
          <c:extLst>
            <c:ext xmlns:c16="http://schemas.microsoft.com/office/drawing/2014/chart" uri="{C3380CC4-5D6E-409C-BE32-E72D297353CC}">
              <c16:uniqueId val="{00000000-9252-415D-8498-87ECCEDA4D5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17.05</c:v>
                </c:pt>
              </c:numCache>
            </c:numRef>
          </c:val>
          <c:smooth val="0"/>
          <c:extLst>
            <c:ext xmlns:c16="http://schemas.microsoft.com/office/drawing/2014/chart" uri="{C3380CC4-5D6E-409C-BE32-E72D297353CC}">
              <c16:uniqueId val="{00000001-9252-415D-8498-87ECCEDA4D5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E1D-4F46-B654-DA22DBE0F71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0.22</c:v>
                </c:pt>
              </c:numCache>
            </c:numRef>
          </c:val>
          <c:smooth val="0"/>
          <c:extLst>
            <c:ext xmlns:c16="http://schemas.microsoft.com/office/drawing/2014/chart" uri="{C3380CC4-5D6E-409C-BE32-E72D297353CC}">
              <c16:uniqueId val="{00000001-7E1D-4F46-B654-DA22DBE0F71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159-4BFA-B292-46B3BFAF2DA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21.73</c:v>
                </c:pt>
              </c:numCache>
            </c:numRef>
          </c:val>
          <c:smooth val="0"/>
          <c:extLst>
            <c:ext xmlns:c16="http://schemas.microsoft.com/office/drawing/2014/chart" uri="{C3380CC4-5D6E-409C-BE32-E72D297353CC}">
              <c16:uniqueId val="{00000001-9159-4BFA-B292-46B3BFAF2DA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55.31</c:v>
                </c:pt>
              </c:numCache>
            </c:numRef>
          </c:val>
          <c:extLst>
            <c:ext xmlns:c16="http://schemas.microsoft.com/office/drawing/2014/chart" uri="{C3380CC4-5D6E-409C-BE32-E72D297353CC}">
              <c16:uniqueId val="{00000000-E6FF-47E3-99AE-EE07B528A61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62.37</c:v>
                </c:pt>
              </c:numCache>
            </c:numRef>
          </c:val>
          <c:smooth val="0"/>
          <c:extLst>
            <c:ext xmlns:c16="http://schemas.microsoft.com/office/drawing/2014/chart" uri="{C3380CC4-5D6E-409C-BE32-E72D297353CC}">
              <c16:uniqueId val="{00000001-E6FF-47E3-99AE-EE07B528A61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2170.02</c:v>
                </c:pt>
              </c:numCache>
            </c:numRef>
          </c:val>
          <c:extLst>
            <c:ext xmlns:c16="http://schemas.microsoft.com/office/drawing/2014/chart" uri="{C3380CC4-5D6E-409C-BE32-E72D297353CC}">
              <c16:uniqueId val="{00000000-FCB6-4F46-AA13-9E4E6FFD595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1042.77</c:v>
                </c:pt>
              </c:numCache>
            </c:numRef>
          </c:val>
          <c:smooth val="0"/>
          <c:extLst>
            <c:ext xmlns:c16="http://schemas.microsoft.com/office/drawing/2014/chart" uri="{C3380CC4-5D6E-409C-BE32-E72D297353CC}">
              <c16:uniqueId val="{00000001-FCB6-4F46-AA13-9E4E6FFD595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90.91</c:v>
                </c:pt>
              </c:numCache>
            </c:numRef>
          </c:val>
          <c:extLst>
            <c:ext xmlns:c16="http://schemas.microsoft.com/office/drawing/2014/chart" uri="{C3380CC4-5D6E-409C-BE32-E72D297353CC}">
              <c16:uniqueId val="{00000000-B133-4C0A-8201-E7CAB09F96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84.48</c:v>
                </c:pt>
              </c:numCache>
            </c:numRef>
          </c:val>
          <c:smooth val="0"/>
          <c:extLst>
            <c:ext xmlns:c16="http://schemas.microsoft.com/office/drawing/2014/chart" uri="{C3380CC4-5D6E-409C-BE32-E72D297353CC}">
              <c16:uniqueId val="{00000001-B133-4C0A-8201-E7CAB09F96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185</c:v>
                </c:pt>
              </c:numCache>
            </c:numRef>
          </c:val>
          <c:extLst>
            <c:ext xmlns:c16="http://schemas.microsoft.com/office/drawing/2014/chart" uri="{C3380CC4-5D6E-409C-BE32-E72D297353CC}">
              <c16:uniqueId val="{00000000-7C02-4CDB-9ECE-0637ACC91A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187.11</c:v>
                </c:pt>
              </c:numCache>
            </c:numRef>
          </c:val>
          <c:smooth val="0"/>
          <c:extLst>
            <c:ext xmlns:c16="http://schemas.microsoft.com/office/drawing/2014/chart" uri="{C3380CC4-5D6E-409C-BE32-E72D297353CC}">
              <c16:uniqueId val="{00000001-7C02-4CDB-9ECE-0637ACC91A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2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熊本県　嘉島町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Cc2</v>
      </c>
      <c r="X8" s="34"/>
      <c r="Y8" s="34"/>
      <c r="Z8" s="34"/>
      <c r="AA8" s="34"/>
      <c r="AB8" s="34"/>
      <c r="AC8" s="34"/>
      <c r="AD8" s="35" t="str">
        <f>データ!$M$6</f>
        <v>非設置</v>
      </c>
      <c r="AE8" s="35"/>
      <c r="AF8" s="35"/>
      <c r="AG8" s="35"/>
      <c r="AH8" s="35"/>
      <c r="AI8" s="35"/>
      <c r="AJ8" s="35"/>
      <c r="AK8" s="3"/>
      <c r="AL8" s="36">
        <f>データ!S6</f>
        <v>10159</v>
      </c>
      <c r="AM8" s="36"/>
      <c r="AN8" s="36"/>
      <c r="AO8" s="36"/>
      <c r="AP8" s="36"/>
      <c r="AQ8" s="36"/>
      <c r="AR8" s="36"/>
      <c r="AS8" s="36"/>
      <c r="AT8" s="37">
        <f>データ!T6</f>
        <v>16.649999999999999</v>
      </c>
      <c r="AU8" s="37"/>
      <c r="AV8" s="37"/>
      <c r="AW8" s="37"/>
      <c r="AX8" s="37"/>
      <c r="AY8" s="37"/>
      <c r="AZ8" s="37"/>
      <c r="BA8" s="37"/>
      <c r="BB8" s="37">
        <f>データ!U6</f>
        <v>610.15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54.06</v>
      </c>
      <c r="J10" s="37"/>
      <c r="K10" s="37"/>
      <c r="L10" s="37"/>
      <c r="M10" s="37"/>
      <c r="N10" s="37"/>
      <c r="O10" s="37"/>
      <c r="P10" s="37">
        <f>データ!P6</f>
        <v>78.040000000000006</v>
      </c>
      <c r="Q10" s="37"/>
      <c r="R10" s="37"/>
      <c r="S10" s="37"/>
      <c r="T10" s="37"/>
      <c r="U10" s="37"/>
      <c r="V10" s="37"/>
      <c r="W10" s="37">
        <f>データ!Q6</f>
        <v>88.64</v>
      </c>
      <c r="X10" s="37"/>
      <c r="Y10" s="37"/>
      <c r="Z10" s="37"/>
      <c r="AA10" s="37"/>
      <c r="AB10" s="37"/>
      <c r="AC10" s="37"/>
      <c r="AD10" s="36">
        <f>データ!R6</f>
        <v>4190</v>
      </c>
      <c r="AE10" s="36"/>
      <c r="AF10" s="36"/>
      <c r="AG10" s="36"/>
      <c r="AH10" s="36"/>
      <c r="AI10" s="36"/>
      <c r="AJ10" s="36"/>
      <c r="AK10" s="2"/>
      <c r="AL10" s="36">
        <f>データ!V6</f>
        <v>7941</v>
      </c>
      <c r="AM10" s="36"/>
      <c r="AN10" s="36"/>
      <c r="AO10" s="36"/>
      <c r="AP10" s="36"/>
      <c r="AQ10" s="36"/>
      <c r="AR10" s="36"/>
      <c r="AS10" s="36"/>
      <c r="AT10" s="37">
        <f>データ!W6</f>
        <v>2.64</v>
      </c>
      <c r="AU10" s="37"/>
      <c r="AV10" s="37"/>
      <c r="AW10" s="37"/>
      <c r="AX10" s="37"/>
      <c r="AY10" s="37"/>
      <c r="AZ10" s="37"/>
      <c r="BA10" s="37"/>
      <c r="BB10" s="37">
        <f>データ!X6</f>
        <v>3007.95</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115</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JVXRC5vDnxFQtSp/BwCOEKNc4u0cWtK7P5Qv7yD73S3Kvz4TNCHsGyJAQxKoa+m2ohY4ktHhtu/Pv8zCyAyhQ==" saltValue="4guCRFcooB4BxUS3ioiwm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434426</v>
      </c>
      <c r="D6" s="19">
        <f t="shared" si="3"/>
        <v>46</v>
      </c>
      <c r="E6" s="19">
        <f t="shared" si="3"/>
        <v>17</v>
      </c>
      <c r="F6" s="19">
        <f t="shared" si="3"/>
        <v>1</v>
      </c>
      <c r="G6" s="19">
        <f t="shared" si="3"/>
        <v>0</v>
      </c>
      <c r="H6" s="19" t="str">
        <f t="shared" si="3"/>
        <v>熊本県　嘉島町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54.06</v>
      </c>
      <c r="P6" s="20">
        <f t="shared" si="3"/>
        <v>78.040000000000006</v>
      </c>
      <c r="Q6" s="20">
        <f t="shared" si="3"/>
        <v>88.64</v>
      </c>
      <c r="R6" s="20">
        <f t="shared" si="3"/>
        <v>4190</v>
      </c>
      <c r="S6" s="20">
        <f t="shared" si="3"/>
        <v>10159</v>
      </c>
      <c r="T6" s="20">
        <f t="shared" si="3"/>
        <v>16.649999999999999</v>
      </c>
      <c r="U6" s="20">
        <f t="shared" si="3"/>
        <v>610.15</v>
      </c>
      <c r="V6" s="20">
        <f t="shared" si="3"/>
        <v>7941</v>
      </c>
      <c r="W6" s="20">
        <f t="shared" si="3"/>
        <v>2.64</v>
      </c>
      <c r="X6" s="20">
        <f t="shared" si="3"/>
        <v>3007.95</v>
      </c>
      <c r="Y6" s="21" t="str">
        <f>IF(Y7="",NA(),Y7)</f>
        <v>-</v>
      </c>
      <c r="Z6" s="21" t="str">
        <f t="shared" ref="Z6:AH6" si="4">IF(Z7="",NA(),Z7)</f>
        <v>-</v>
      </c>
      <c r="AA6" s="21" t="str">
        <f t="shared" si="4"/>
        <v>-</v>
      </c>
      <c r="AB6" s="21" t="str">
        <f t="shared" si="4"/>
        <v>-</v>
      </c>
      <c r="AC6" s="21">
        <f t="shared" si="4"/>
        <v>119.48</v>
      </c>
      <c r="AD6" s="21" t="str">
        <f t="shared" si="4"/>
        <v>-</v>
      </c>
      <c r="AE6" s="21" t="str">
        <f t="shared" si="4"/>
        <v>-</v>
      </c>
      <c r="AF6" s="21" t="str">
        <f t="shared" si="4"/>
        <v>-</v>
      </c>
      <c r="AG6" s="21" t="str">
        <f t="shared" si="4"/>
        <v>-</v>
      </c>
      <c r="AH6" s="21">
        <f t="shared" si="4"/>
        <v>106.87</v>
      </c>
      <c r="AI6" s="20" t="str">
        <f>IF(AI7="","",IF(AI7="-","【-】","【"&amp;SUBSTITUTE(TEXT(AI7,"#,##0.00"),"-","△")&amp;"】"))</f>
        <v>【105.91】</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21.73</v>
      </c>
      <c r="AT6" s="20" t="str">
        <f>IF(AT7="","",IF(AT7="-","【-】","【"&amp;SUBSTITUTE(TEXT(AT7,"#,##0.00"),"-","△")&amp;"】"))</f>
        <v>【3.03】</v>
      </c>
      <c r="AU6" s="21" t="str">
        <f>IF(AU7="",NA(),AU7)</f>
        <v>-</v>
      </c>
      <c r="AV6" s="21" t="str">
        <f t="shared" ref="AV6:BD6" si="6">IF(AV7="",NA(),AV7)</f>
        <v>-</v>
      </c>
      <c r="AW6" s="21" t="str">
        <f t="shared" si="6"/>
        <v>-</v>
      </c>
      <c r="AX6" s="21" t="str">
        <f t="shared" si="6"/>
        <v>-</v>
      </c>
      <c r="AY6" s="21">
        <f t="shared" si="6"/>
        <v>55.31</v>
      </c>
      <c r="AZ6" s="21" t="str">
        <f t="shared" si="6"/>
        <v>-</v>
      </c>
      <c r="BA6" s="21" t="str">
        <f t="shared" si="6"/>
        <v>-</v>
      </c>
      <c r="BB6" s="21" t="str">
        <f t="shared" si="6"/>
        <v>-</v>
      </c>
      <c r="BC6" s="21" t="str">
        <f t="shared" si="6"/>
        <v>-</v>
      </c>
      <c r="BD6" s="21">
        <f t="shared" si="6"/>
        <v>62.37</v>
      </c>
      <c r="BE6" s="20" t="str">
        <f>IF(BE7="","",IF(BE7="-","【-】","【"&amp;SUBSTITUTE(TEXT(BE7,"#,##0.00"),"-","△")&amp;"】"))</f>
        <v>【78.43】</v>
      </c>
      <c r="BF6" s="21" t="str">
        <f>IF(BF7="",NA(),BF7)</f>
        <v>-</v>
      </c>
      <c r="BG6" s="21" t="str">
        <f t="shared" ref="BG6:BO6" si="7">IF(BG7="",NA(),BG7)</f>
        <v>-</v>
      </c>
      <c r="BH6" s="21" t="str">
        <f t="shared" si="7"/>
        <v>-</v>
      </c>
      <c r="BI6" s="21" t="str">
        <f t="shared" si="7"/>
        <v>-</v>
      </c>
      <c r="BJ6" s="21">
        <f t="shared" si="7"/>
        <v>2170.02</v>
      </c>
      <c r="BK6" s="21" t="str">
        <f t="shared" si="7"/>
        <v>-</v>
      </c>
      <c r="BL6" s="21" t="str">
        <f t="shared" si="7"/>
        <v>-</v>
      </c>
      <c r="BM6" s="21" t="str">
        <f t="shared" si="7"/>
        <v>-</v>
      </c>
      <c r="BN6" s="21" t="str">
        <f t="shared" si="7"/>
        <v>-</v>
      </c>
      <c r="BO6" s="21">
        <f t="shared" si="7"/>
        <v>1042.77</v>
      </c>
      <c r="BP6" s="20" t="str">
        <f>IF(BP7="","",IF(BP7="-","【-】","【"&amp;SUBSTITUTE(TEXT(BP7,"#,##0.00"),"-","△")&amp;"】"))</f>
        <v>【630.82】</v>
      </c>
      <c r="BQ6" s="21" t="str">
        <f>IF(BQ7="",NA(),BQ7)</f>
        <v>-</v>
      </c>
      <c r="BR6" s="21" t="str">
        <f t="shared" ref="BR6:BZ6" si="8">IF(BR7="",NA(),BR7)</f>
        <v>-</v>
      </c>
      <c r="BS6" s="21" t="str">
        <f t="shared" si="8"/>
        <v>-</v>
      </c>
      <c r="BT6" s="21" t="str">
        <f t="shared" si="8"/>
        <v>-</v>
      </c>
      <c r="BU6" s="21">
        <f t="shared" si="8"/>
        <v>90.91</v>
      </c>
      <c r="BV6" s="21" t="str">
        <f t="shared" si="8"/>
        <v>-</v>
      </c>
      <c r="BW6" s="21" t="str">
        <f t="shared" si="8"/>
        <v>-</v>
      </c>
      <c r="BX6" s="21" t="str">
        <f t="shared" si="8"/>
        <v>-</v>
      </c>
      <c r="BY6" s="21" t="str">
        <f t="shared" si="8"/>
        <v>-</v>
      </c>
      <c r="BZ6" s="21">
        <f t="shared" si="8"/>
        <v>84.48</v>
      </c>
      <c r="CA6" s="20" t="str">
        <f>IF(CA7="","",IF(CA7="-","【-】","【"&amp;SUBSTITUTE(TEXT(CA7,"#,##0.00"),"-","△")&amp;"】"))</f>
        <v>【97.81】</v>
      </c>
      <c r="CB6" s="21" t="str">
        <f>IF(CB7="",NA(),CB7)</f>
        <v>-</v>
      </c>
      <c r="CC6" s="21" t="str">
        <f t="shared" ref="CC6:CK6" si="9">IF(CC7="",NA(),CC7)</f>
        <v>-</v>
      </c>
      <c r="CD6" s="21" t="str">
        <f t="shared" si="9"/>
        <v>-</v>
      </c>
      <c r="CE6" s="21" t="str">
        <f t="shared" si="9"/>
        <v>-</v>
      </c>
      <c r="CF6" s="21">
        <f t="shared" si="9"/>
        <v>185</v>
      </c>
      <c r="CG6" s="21" t="str">
        <f t="shared" si="9"/>
        <v>-</v>
      </c>
      <c r="CH6" s="21" t="str">
        <f t="shared" si="9"/>
        <v>-</v>
      </c>
      <c r="CI6" s="21" t="str">
        <f t="shared" si="9"/>
        <v>-</v>
      </c>
      <c r="CJ6" s="21" t="str">
        <f t="shared" si="9"/>
        <v>-</v>
      </c>
      <c r="CK6" s="21">
        <f t="shared" si="9"/>
        <v>187.11</v>
      </c>
      <c r="CL6" s="20" t="str">
        <f>IF(CL7="","",IF(CL7="-","【-】","【"&amp;SUBSTITUTE(TEXT(CL7,"#,##0.00"),"-","△")&amp;"】"))</f>
        <v>【138.75】</v>
      </c>
      <c r="CM6" s="21" t="str">
        <f>IF(CM7="",NA(),CM7)</f>
        <v>-</v>
      </c>
      <c r="CN6" s="21" t="str">
        <f t="shared" ref="CN6:CV6" si="10">IF(CN7="",NA(),CN7)</f>
        <v>-</v>
      </c>
      <c r="CO6" s="21" t="str">
        <f t="shared" si="10"/>
        <v>-</v>
      </c>
      <c r="CP6" s="21" t="str">
        <f t="shared" si="10"/>
        <v>-</v>
      </c>
      <c r="CQ6" s="21">
        <f t="shared" si="10"/>
        <v>58.85</v>
      </c>
      <c r="CR6" s="21" t="str">
        <f t="shared" si="10"/>
        <v>-</v>
      </c>
      <c r="CS6" s="21" t="str">
        <f t="shared" si="10"/>
        <v>-</v>
      </c>
      <c r="CT6" s="21" t="str">
        <f t="shared" si="10"/>
        <v>-</v>
      </c>
      <c r="CU6" s="21" t="str">
        <f t="shared" si="10"/>
        <v>-</v>
      </c>
      <c r="CV6" s="21">
        <f t="shared" si="10"/>
        <v>49.28</v>
      </c>
      <c r="CW6" s="20" t="str">
        <f>IF(CW7="","",IF(CW7="-","【-】","【"&amp;SUBSTITUTE(TEXT(CW7,"#,##0.00"),"-","△")&amp;"】"))</f>
        <v>【58.94】</v>
      </c>
      <c r="CX6" s="21" t="str">
        <f>IF(CX7="",NA(),CX7)</f>
        <v>-</v>
      </c>
      <c r="CY6" s="21" t="str">
        <f t="shared" ref="CY6:DG6" si="11">IF(CY7="",NA(),CY7)</f>
        <v>-</v>
      </c>
      <c r="CZ6" s="21" t="str">
        <f t="shared" si="11"/>
        <v>-</v>
      </c>
      <c r="DA6" s="21" t="str">
        <f t="shared" si="11"/>
        <v>-</v>
      </c>
      <c r="DB6" s="21">
        <f t="shared" si="11"/>
        <v>83.25</v>
      </c>
      <c r="DC6" s="21" t="str">
        <f t="shared" si="11"/>
        <v>-</v>
      </c>
      <c r="DD6" s="21" t="str">
        <f t="shared" si="11"/>
        <v>-</v>
      </c>
      <c r="DE6" s="21" t="str">
        <f t="shared" si="11"/>
        <v>-</v>
      </c>
      <c r="DF6" s="21" t="str">
        <f t="shared" si="11"/>
        <v>-</v>
      </c>
      <c r="DG6" s="21">
        <f t="shared" si="11"/>
        <v>79.7</v>
      </c>
      <c r="DH6" s="20" t="str">
        <f>IF(DH7="","",IF(DH7="-","【-】","【"&amp;SUBSTITUTE(TEXT(DH7,"#,##0.00"),"-","△")&amp;"】"))</f>
        <v>【95.91】</v>
      </c>
      <c r="DI6" s="21" t="str">
        <f>IF(DI7="",NA(),DI7)</f>
        <v>-</v>
      </c>
      <c r="DJ6" s="21" t="str">
        <f t="shared" ref="DJ6:DR6" si="12">IF(DJ7="",NA(),DJ7)</f>
        <v>-</v>
      </c>
      <c r="DK6" s="21" t="str">
        <f t="shared" si="12"/>
        <v>-</v>
      </c>
      <c r="DL6" s="21" t="str">
        <f t="shared" si="12"/>
        <v>-</v>
      </c>
      <c r="DM6" s="21">
        <f t="shared" si="12"/>
        <v>3.16</v>
      </c>
      <c r="DN6" s="21" t="str">
        <f t="shared" si="12"/>
        <v>-</v>
      </c>
      <c r="DO6" s="21" t="str">
        <f t="shared" si="12"/>
        <v>-</v>
      </c>
      <c r="DP6" s="21" t="str">
        <f t="shared" si="12"/>
        <v>-</v>
      </c>
      <c r="DQ6" s="21" t="str">
        <f t="shared" si="12"/>
        <v>-</v>
      </c>
      <c r="DR6" s="21">
        <f t="shared" si="12"/>
        <v>17.05</v>
      </c>
      <c r="DS6" s="20" t="str">
        <f>IF(DS7="","",IF(DS7="-","【-】","【"&amp;SUBSTITUTE(TEXT(DS7,"#,##0.00"),"-","△")&amp;"】"))</f>
        <v>【41.09】</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1">
        <f t="shared" si="13"/>
        <v>0.22</v>
      </c>
      <c r="ED6" s="20" t="str">
        <f>IF(ED7="","",IF(ED7="-","【-】","【"&amp;SUBSTITUTE(TEXT(ED7,"#,##0.00"),"-","△")&amp;"】"))</f>
        <v>【8.68】</v>
      </c>
      <c r="EE6" s="21" t="str">
        <f>IF(EE7="",NA(),EE7)</f>
        <v>-</v>
      </c>
      <c r="EF6" s="21" t="str">
        <f t="shared" ref="EF6:EN6" si="14">IF(EF7="",NA(),EF7)</f>
        <v>-</v>
      </c>
      <c r="EG6" s="21" t="str">
        <f t="shared" si="14"/>
        <v>-</v>
      </c>
      <c r="EH6" s="21" t="str">
        <f t="shared" si="14"/>
        <v>-</v>
      </c>
      <c r="EI6" s="21">
        <f t="shared" si="14"/>
        <v>4.09</v>
      </c>
      <c r="EJ6" s="21" t="str">
        <f t="shared" si="14"/>
        <v>-</v>
      </c>
      <c r="EK6" s="21" t="str">
        <f t="shared" si="14"/>
        <v>-</v>
      </c>
      <c r="EL6" s="21" t="str">
        <f t="shared" si="14"/>
        <v>-</v>
      </c>
      <c r="EM6" s="21" t="str">
        <f t="shared" si="14"/>
        <v>-</v>
      </c>
      <c r="EN6" s="21">
        <f t="shared" si="14"/>
        <v>0.57999999999999996</v>
      </c>
      <c r="EO6" s="20" t="str">
        <f>IF(EO7="","",IF(EO7="-","【-】","【"&amp;SUBSTITUTE(TEXT(EO7,"#,##0.00"),"-","△")&amp;"】"))</f>
        <v>【0.22】</v>
      </c>
    </row>
    <row r="7" spans="1:148" s="22" customFormat="1" x14ac:dyDescent="0.15">
      <c r="A7" s="14"/>
      <c r="B7" s="23">
        <v>2023</v>
      </c>
      <c r="C7" s="23">
        <v>434426</v>
      </c>
      <c r="D7" s="23">
        <v>46</v>
      </c>
      <c r="E7" s="23">
        <v>17</v>
      </c>
      <c r="F7" s="23">
        <v>1</v>
      </c>
      <c r="G7" s="23">
        <v>0</v>
      </c>
      <c r="H7" s="23" t="s">
        <v>96</v>
      </c>
      <c r="I7" s="23" t="s">
        <v>97</v>
      </c>
      <c r="J7" s="23" t="s">
        <v>98</v>
      </c>
      <c r="K7" s="23" t="s">
        <v>99</v>
      </c>
      <c r="L7" s="23" t="s">
        <v>100</v>
      </c>
      <c r="M7" s="23" t="s">
        <v>101</v>
      </c>
      <c r="N7" s="24" t="s">
        <v>102</v>
      </c>
      <c r="O7" s="24">
        <v>54.06</v>
      </c>
      <c r="P7" s="24">
        <v>78.040000000000006</v>
      </c>
      <c r="Q7" s="24">
        <v>88.64</v>
      </c>
      <c r="R7" s="24">
        <v>4190</v>
      </c>
      <c r="S7" s="24">
        <v>10159</v>
      </c>
      <c r="T7" s="24">
        <v>16.649999999999999</v>
      </c>
      <c r="U7" s="24">
        <v>610.15</v>
      </c>
      <c r="V7" s="24">
        <v>7941</v>
      </c>
      <c r="W7" s="24">
        <v>2.64</v>
      </c>
      <c r="X7" s="24">
        <v>3007.95</v>
      </c>
      <c r="Y7" s="24" t="s">
        <v>102</v>
      </c>
      <c r="Z7" s="24" t="s">
        <v>102</v>
      </c>
      <c r="AA7" s="24" t="s">
        <v>102</v>
      </c>
      <c r="AB7" s="24" t="s">
        <v>102</v>
      </c>
      <c r="AC7" s="24">
        <v>119.48</v>
      </c>
      <c r="AD7" s="24" t="s">
        <v>102</v>
      </c>
      <c r="AE7" s="24" t="s">
        <v>102</v>
      </c>
      <c r="AF7" s="24" t="s">
        <v>102</v>
      </c>
      <c r="AG7" s="24" t="s">
        <v>102</v>
      </c>
      <c r="AH7" s="24">
        <v>106.87</v>
      </c>
      <c r="AI7" s="24">
        <v>105.91</v>
      </c>
      <c r="AJ7" s="24" t="s">
        <v>102</v>
      </c>
      <c r="AK7" s="24" t="s">
        <v>102</v>
      </c>
      <c r="AL7" s="24" t="s">
        <v>102</v>
      </c>
      <c r="AM7" s="24" t="s">
        <v>102</v>
      </c>
      <c r="AN7" s="24">
        <v>0</v>
      </c>
      <c r="AO7" s="24" t="s">
        <v>102</v>
      </c>
      <c r="AP7" s="24" t="s">
        <v>102</v>
      </c>
      <c r="AQ7" s="24" t="s">
        <v>102</v>
      </c>
      <c r="AR7" s="24" t="s">
        <v>102</v>
      </c>
      <c r="AS7" s="24">
        <v>21.73</v>
      </c>
      <c r="AT7" s="24">
        <v>3.03</v>
      </c>
      <c r="AU7" s="24" t="s">
        <v>102</v>
      </c>
      <c r="AV7" s="24" t="s">
        <v>102</v>
      </c>
      <c r="AW7" s="24" t="s">
        <v>102</v>
      </c>
      <c r="AX7" s="24" t="s">
        <v>102</v>
      </c>
      <c r="AY7" s="24">
        <v>55.31</v>
      </c>
      <c r="AZ7" s="24" t="s">
        <v>102</v>
      </c>
      <c r="BA7" s="24" t="s">
        <v>102</v>
      </c>
      <c r="BB7" s="24" t="s">
        <v>102</v>
      </c>
      <c r="BC7" s="24" t="s">
        <v>102</v>
      </c>
      <c r="BD7" s="24">
        <v>62.37</v>
      </c>
      <c r="BE7" s="24">
        <v>78.430000000000007</v>
      </c>
      <c r="BF7" s="24" t="s">
        <v>102</v>
      </c>
      <c r="BG7" s="24" t="s">
        <v>102</v>
      </c>
      <c r="BH7" s="24" t="s">
        <v>102</v>
      </c>
      <c r="BI7" s="24" t="s">
        <v>102</v>
      </c>
      <c r="BJ7" s="24">
        <v>2170.02</v>
      </c>
      <c r="BK7" s="24" t="s">
        <v>102</v>
      </c>
      <c r="BL7" s="24" t="s">
        <v>102</v>
      </c>
      <c r="BM7" s="24" t="s">
        <v>102</v>
      </c>
      <c r="BN7" s="24" t="s">
        <v>102</v>
      </c>
      <c r="BO7" s="24">
        <v>1042.77</v>
      </c>
      <c r="BP7" s="24">
        <v>630.82000000000005</v>
      </c>
      <c r="BQ7" s="24" t="s">
        <v>102</v>
      </c>
      <c r="BR7" s="24" t="s">
        <v>102</v>
      </c>
      <c r="BS7" s="24" t="s">
        <v>102</v>
      </c>
      <c r="BT7" s="24" t="s">
        <v>102</v>
      </c>
      <c r="BU7" s="24">
        <v>90.91</v>
      </c>
      <c r="BV7" s="24" t="s">
        <v>102</v>
      </c>
      <c r="BW7" s="24" t="s">
        <v>102</v>
      </c>
      <c r="BX7" s="24" t="s">
        <v>102</v>
      </c>
      <c r="BY7" s="24" t="s">
        <v>102</v>
      </c>
      <c r="BZ7" s="24">
        <v>84.48</v>
      </c>
      <c r="CA7" s="24">
        <v>97.81</v>
      </c>
      <c r="CB7" s="24" t="s">
        <v>102</v>
      </c>
      <c r="CC7" s="24" t="s">
        <v>102</v>
      </c>
      <c r="CD7" s="24" t="s">
        <v>102</v>
      </c>
      <c r="CE7" s="24" t="s">
        <v>102</v>
      </c>
      <c r="CF7" s="24">
        <v>185</v>
      </c>
      <c r="CG7" s="24" t="s">
        <v>102</v>
      </c>
      <c r="CH7" s="24" t="s">
        <v>102</v>
      </c>
      <c r="CI7" s="24" t="s">
        <v>102</v>
      </c>
      <c r="CJ7" s="24" t="s">
        <v>102</v>
      </c>
      <c r="CK7" s="24">
        <v>187.11</v>
      </c>
      <c r="CL7" s="24">
        <v>138.75</v>
      </c>
      <c r="CM7" s="24" t="s">
        <v>102</v>
      </c>
      <c r="CN7" s="24" t="s">
        <v>102</v>
      </c>
      <c r="CO7" s="24" t="s">
        <v>102</v>
      </c>
      <c r="CP7" s="24" t="s">
        <v>102</v>
      </c>
      <c r="CQ7" s="24">
        <v>58.85</v>
      </c>
      <c r="CR7" s="24" t="s">
        <v>102</v>
      </c>
      <c r="CS7" s="24" t="s">
        <v>102</v>
      </c>
      <c r="CT7" s="24" t="s">
        <v>102</v>
      </c>
      <c r="CU7" s="24" t="s">
        <v>102</v>
      </c>
      <c r="CV7" s="24">
        <v>49.28</v>
      </c>
      <c r="CW7" s="24">
        <v>58.94</v>
      </c>
      <c r="CX7" s="24" t="s">
        <v>102</v>
      </c>
      <c r="CY7" s="24" t="s">
        <v>102</v>
      </c>
      <c r="CZ7" s="24" t="s">
        <v>102</v>
      </c>
      <c r="DA7" s="24" t="s">
        <v>102</v>
      </c>
      <c r="DB7" s="24">
        <v>83.25</v>
      </c>
      <c r="DC7" s="24" t="s">
        <v>102</v>
      </c>
      <c r="DD7" s="24" t="s">
        <v>102</v>
      </c>
      <c r="DE7" s="24" t="s">
        <v>102</v>
      </c>
      <c r="DF7" s="24" t="s">
        <v>102</v>
      </c>
      <c r="DG7" s="24">
        <v>79.7</v>
      </c>
      <c r="DH7" s="24">
        <v>95.91</v>
      </c>
      <c r="DI7" s="24" t="s">
        <v>102</v>
      </c>
      <c r="DJ7" s="24" t="s">
        <v>102</v>
      </c>
      <c r="DK7" s="24" t="s">
        <v>102</v>
      </c>
      <c r="DL7" s="24" t="s">
        <v>102</v>
      </c>
      <c r="DM7" s="24">
        <v>3.16</v>
      </c>
      <c r="DN7" s="24" t="s">
        <v>102</v>
      </c>
      <c r="DO7" s="24" t="s">
        <v>102</v>
      </c>
      <c r="DP7" s="24" t="s">
        <v>102</v>
      </c>
      <c r="DQ7" s="24" t="s">
        <v>102</v>
      </c>
      <c r="DR7" s="24">
        <v>17.05</v>
      </c>
      <c r="DS7" s="24">
        <v>41.09</v>
      </c>
      <c r="DT7" s="24" t="s">
        <v>102</v>
      </c>
      <c r="DU7" s="24" t="s">
        <v>102</v>
      </c>
      <c r="DV7" s="24" t="s">
        <v>102</v>
      </c>
      <c r="DW7" s="24" t="s">
        <v>102</v>
      </c>
      <c r="DX7" s="24">
        <v>0</v>
      </c>
      <c r="DY7" s="24" t="s">
        <v>102</v>
      </c>
      <c r="DZ7" s="24" t="s">
        <v>102</v>
      </c>
      <c r="EA7" s="24" t="s">
        <v>102</v>
      </c>
      <c r="EB7" s="24" t="s">
        <v>102</v>
      </c>
      <c r="EC7" s="24">
        <v>0.22</v>
      </c>
      <c r="ED7" s="24">
        <v>8.68</v>
      </c>
      <c r="EE7" s="24" t="s">
        <v>102</v>
      </c>
      <c r="EF7" s="24" t="s">
        <v>102</v>
      </c>
      <c r="EG7" s="24" t="s">
        <v>102</v>
      </c>
      <c r="EH7" s="24" t="s">
        <v>102</v>
      </c>
      <c r="EI7" s="24">
        <v>4.09</v>
      </c>
      <c r="EJ7" s="24" t="s">
        <v>102</v>
      </c>
      <c r="EK7" s="24" t="s">
        <v>102</v>
      </c>
      <c r="EL7" s="24" t="s">
        <v>102</v>
      </c>
      <c r="EM7" s="24" t="s">
        <v>102</v>
      </c>
      <c r="EN7" s="24">
        <v>0.57999999999999996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村上 智子</cp:lastModifiedBy>
  <dcterms:created xsi:type="dcterms:W3CDTF">2025-01-24T07:07:22Z</dcterms:created>
  <dcterms:modified xsi:type="dcterms:W3CDTF">2025-02-14T02:50:45Z</dcterms:modified>
  <cp:category/>
</cp:coreProperties>
</file>