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401\Downloads\"/>
    </mc:Choice>
  </mc:AlternateContent>
  <workbookProtection workbookAlgorithmName="SHA-512" workbookHashValue="zRFEnFAA7BePC5JuxgpqU+L6lEr3Bv2I2Dlp9Gvdhr0ltdMkklQfn7y4csbPKfX4Wb90JDQmDK5QrnXeZCh0Ag==" workbookSaltValue="PmKlCb+1nshNSqVP5XjbAw==" workbookSpinCount="100000" lockStructure="1"/>
  <bookViews>
    <workbookView xWindow="-120" yWindow="-120" windowWidth="2073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<sst xmlns="http://schemas.openxmlformats.org/spreadsheetml/2006/main" count="231" uniqueCount="116">
  <si>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</si>
  <si>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</si>
  <si>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</si>
  <si>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</si>
  <si>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</si>
  <si>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</si>
  <si>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</si>
  <si>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</si>
  <si>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</si>
  <si>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</si>
  <si>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</si>
  <si>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</si>
  <si>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</si>
  <si>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</si>
  <si>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</si>
  <si>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</si>
  <si>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</si>
  <si>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</si>
  <si>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</si>
  <si>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</si>
  <si>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</si>
  <si>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</si>
  <si>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</si>
  <si>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</si>
  <si>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</si>
  <si>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</si>
  <si>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</si>
  <si>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</si>
  <si>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</si>
  <si>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</si>
  <si>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</si>
  <si>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</si>
  <si>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</si>
  <si>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</si>
  <si>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</si>
  <si>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</si>
  <si>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</si>
  <si>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</si>
  <si>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</si>
  <si>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</si>
  <si>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</si>
  <si>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</si>
  <si>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</si>
  <si>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</si>
  <si>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</si>
  <si>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</si>
  <si>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</si>
  <si>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</si>
  <si>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</si>
  <si>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</si>
  <si>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</si>
  <si>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</si>
  <si>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</si>
  <si>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</si>
  <si>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</si>
  <si>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</si>
  <si>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</si>
  <si>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</si>
  <si>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</si>
  <si>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</si>
  <si>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</si>
  <si>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</si>
  <si>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</si>
  <si>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</si>
  <si>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</si>
  <si>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</si>
  <si>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</si>
  <si>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</si>
  <si>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</si>
  <si>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</si>
  <si>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</si>
  <si>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</si>
  <si>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</si>
  <si>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</si>
  <si>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</si>
  <si>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</si>
  <si>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</si>
  <si>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</si>
  <si>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</si>
  <si>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</si>
  <si>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</si>
  <si>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</si>
  <si>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</si>
  <si>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</si>
  <si>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</si>
  <si>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</si>
  <si>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</si>
  <si>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</si>
  <si>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</si>
  <si>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</si>
  <si>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</si>
  <si>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</si>
  <si>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</si>
  <si>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</si>
  <si>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</si>
  <si>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</si>
  <si>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</si>
  <si>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</si>
  <si>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</si>
  <si>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</si>
  <si>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</si>
  <si>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</si>
  <si>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</si>
  <si>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</si>
  <si>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</si>
  <si>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</si>
  <si>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</si>
  <si>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</si>
  <si>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</si>
  <si>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</si>
  <si>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</si>
  <si>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</si>
  <si>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</si>
  <si>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①全国平均を下回っていますが、資産の老朽は進んでいます。今後はストックマネジメント計画により計画的な更新を行います。
②供用開始から46年であり、</t>
    </r>
    <r>
      <rPr>
        <sz val="11"/>
        <rFont val="ＭＳ ゴシック"/>
        <family val="3"/>
        <charset val="128"/>
      </rPr>
      <t>近い将来法定耐用年数を迎える管渠が出てくるため、点検、診断を実施し、ストックマネジメント計画により計画的な更新を行う必要があります。</t>
    </r>
    <r>
      <rPr>
        <sz val="11"/>
        <color theme="1"/>
        <rFont val="ＭＳ ゴシック"/>
        <family val="3"/>
        <charset val="128"/>
      </rPr>
      <t xml:space="preserve">
③現時点で法定耐用年数を経過した管渠は存在していませんが、今後も限られた財源の中で計画的な更新を行う必要があります。</t>
    </r>
    <rPh sb="73" eb="74">
      <t>チカ</t>
    </rPh>
    <rPh sb="75" eb="77">
      <t>ショウライ</t>
    </rPh>
    <rPh sb="84" eb="85">
      <t>ムカ</t>
    </rPh>
    <rPh sb="90" eb="91">
      <t>デ</t>
    </rPh>
    <rPh sb="97" eb="99">
      <t>テンケン</t>
    </rPh>
    <rPh sb="100" eb="102">
      <t>シンダン</t>
    </rPh>
    <rPh sb="103" eb="105">
      <t>ジッシ</t>
    </rPh>
    <rPh sb="117" eb="119">
      <t>ケイカク</t>
    </rPh>
    <rPh sb="122" eb="125">
      <t>ケイカクテキ</t>
    </rPh>
    <rPh sb="126" eb="128">
      <t>コウシン</t>
    </rPh>
    <rPh sb="129" eb="130">
      <t>オコナ</t>
    </rPh>
    <rPh sb="131" eb="133">
      <t>ヒツヨウ</t>
    </rPh>
    <phoneticPr fontId="4"/>
  </si>
  <si>
    <t>　本事業の経営は、概ね良好な状態を維持しています。
　資金面においては、未だ十分ではないものの、数値も好転してきており、今後も現在の経営状態の維持に努めます。
　令和5年3月に策定した経営戦略については、計画のローリングを行い、将来の経営予測に努めます。</t>
    <rPh sb="81" eb="83">
      <t>レイワ</t>
    </rPh>
    <rPh sb="84" eb="85">
      <t>ネン</t>
    </rPh>
    <rPh sb="86" eb="87">
      <t>ガツ</t>
    </rPh>
    <phoneticPr fontId="4"/>
  </si>
  <si>
    <t>①単年度収支比率は100%以上を維持していますが、前年度からは数値が下がっています。これは費用（減価償却費）が前年度よりも多かったためです。今後も健全経営を維持するため、経費削減に努める必要があります。
②累積欠損金は生じていません。
③全国・類似団体平均を上回っています。流動負債の企業債償還額が減少しているため上昇傾向にあります。今後も支払能力を維持していくため、引き続き経費削減など経営改善を行う必要があります。
④全国・類似団体平均に比べて低い水準にあり、企業債への依存度は低いと言えます。今後も計画的な更新に努めます。
⑤経費回収率は100%ですが、今後も費用削減に努めます。
⑥汚水処理原価は全国・類似団体平均を上回っており、汚水処理に係るコストが高い状況にあります。維持管理費の削減、接続率の向上による有収水量を増加させ、経営改善に努めます。
⑦全国・類似団体平均を上回っていますが、人口減少に伴い利用率も減少傾向にあります。効率的な施設の利用のため、今後も水洗化の推進を行っていきます。
⑧全国・類似団体平均を上回っていますが、今後も水洗化率の更なる向上に努め、有収水量増加を図ります。</t>
    <rPh sb="25" eb="28">
      <t>ゼンネンド</t>
    </rPh>
    <rPh sb="31" eb="33">
      <t>スウチ</t>
    </rPh>
    <rPh sb="34" eb="35">
      <t>サ</t>
    </rPh>
    <rPh sb="45" eb="47">
      <t>ヒヨウ</t>
    </rPh>
    <rPh sb="48" eb="53">
      <t>ゲンカショウキャクヒ</t>
    </rPh>
    <rPh sb="55" eb="58">
      <t>ゼンネンド</t>
    </rPh>
    <rPh sb="61" eb="62">
      <t>オオ</t>
    </rPh>
    <rPh sb="137" eb="141">
      <t>リュウドウフサイ</t>
    </rPh>
    <rPh sb="142" eb="148">
      <t>キギョウサイショウカンガク</t>
    </rPh>
    <rPh sb="149" eb="151">
      <t>ゲンショウ</t>
    </rPh>
    <rPh sb="157" eb="161">
      <t>ジョウショウケイコウ</t>
    </rPh>
    <rPh sb="175" eb="177">
      <t>イジ</t>
    </rPh>
    <rPh sb="399" eb="403">
      <t>ジンコウゲンショウ</t>
    </rPh>
    <rPh sb="404" eb="405">
      <t>トモナ</t>
    </rPh>
    <rPh sb="406" eb="409">
      <t>リヨウリツ</t>
    </rPh>
    <rPh sb="410" eb="414">
      <t>ゲンショウケイコウ</t>
    </rPh>
    <rPh sb="433" eb="435">
      <t>コンゴ</t>
    </rPh>
    <rPh sb="436" eb="439">
      <t>スイセンカ</t>
    </rPh>
    <rPh sb="440" eb="442">
      <t>スイシン</t>
    </rPh>
    <rPh sb="443" eb="4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</si>
</sst>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0.27</c:v>
                </c:pt>
                <c:pt idx="2">
                  <c:v>0.03</c:v>
                </c:pt>
                <c:pt idx="3">
                  <c:v>0.02</c:v>
                </c:pt>
                <c:pt idx="4" formatCode="#,##0.00;&quot;△&quot;#,##0.00">
                  <c:v>0</c:v>
                </c:pt>
              </c:numCache>
            </c:numRef>
          </c:val>
          <c:extLst>
            <c:ext xmlns:c16="http://schemas.microsoft.com/office/drawing/2014/chart" uri="{C3380CC4-5D6E-409C-BE32-E72D297353CC}">
              <c16:uniqueId val="{00000000-40D0-4D41-A785-1BE4682C8A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40D0-4D41-A785-1BE4682C8A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66.540000000000006</c:v>
                </c:pt>
                <c:pt idx="1">
                  <c:v>65.8</c:v>
                </c:pt>
                <c:pt idx="2">
                  <c:v>62.66</c:v>
                </c:pt>
                <c:pt idx="3">
                  <c:v>64.62</c:v>
                </c:pt>
                <c:pt idx="4">
                  <c:v>63.82</c:v>
                </c:pt>
              </c:numCache>
            </c:numRef>
          </c:val>
          <c:extLst>
            <c:ext xmlns:c16="http://schemas.microsoft.com/office/drawing/2014/chart" uri="{C3380CC4-5D6E-409C-BE32-E72D297353CC}">
              <c16:uniqueId val="{00000000-F523-430A-ABAB-7E9D3CB2C5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F523-430A-ABAB-7E9D3CB2C5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96.28</c:v>
                </c:pt>
                <c:pt idx="1">
                  <c:v>96.58</c:v>
                </c:pt>
                <c:pt idx="2">
                  <c:v>96.55</c:v>
                </c:pt>
                <c:pt idx="3">
                  <c:v>97.63</c:v>
                </c:pt>
                <c:pt idx="4">
                  <c:v>97.76</c:v>
                </c:pt>
              </c:numCache>
            </c:numRef>
          </c:val>
          <c:extLst>
            <c:ext xmlns:c16="http://schemas.microsoft.com/office/drawing/2014/chart" uri="{C3380CC4-5D6E-409C-BE32-E72D297353CC}">
              <c16:uniqueId val="{00000000-FE87-4C9E-BC30-566B12148E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FE87-4C9E-BC30-566B12148E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106.71</c:v>
                </c:pt>
                <c:pt idx="1">
                  <c:v>105.82</c:v>
                </c:pt>
                <c:pt idx="2">
                  <c:v>104.69</c:v>
                </c:pt>
                <c:pt idx="3">
                  <c:v>107.65</c:v>
                </c:pt>
                <c:pt idx="4">
                  <c:v>105.2</c:v>
                </c:pt>
              </c:numCache>
            </c:numRef>
          </c:val>
          <c:extLst>
            <c:ext xmlns:c16="http://schemas.microsoft.com/office/drawing/2014/chart" uri="{C3380CC4-5D6E-409C-BE32-E72D297353CC}">
              <c16:uniqueId val="{00000000-BCB6-409B-8A1D-EAC95B3188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BCB6-409B-8A1D-EAC95B3188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17.59</c:v>
                </c:pt>
                <c:pt idx="1">
                  <c:v>21.38</c:v>
                </c:pt>
                <c:pt idx="2">
                  <c:v>25.51</c:v>
                </c:pt>
                <c:pt idx="3">
                  <c:v>28.21</c:v>
                </c:pt>
                <c:pt idx="4">
                  <c:v>32.17</c:v>
                </c:pt>
              </c:numCache>
            </c:numRef>
          </c:val>
          <c:extLst>
            <c:ext xmlns:c16="http://schemas.microsoft.com/office/drawing/2014/chart" uri="{C3380CC4-5D6E-409C-BE32-E72D297353CC}">
              <c16:uniqueId val="{00000000-353A-4638-B266-F23AAFE540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353A-4638-B266-F23AAFE540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4-4B9E-ACE0-A277044CF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7334-4B9E-ACE0-A277044CF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08-48EE-B3F5-BB868B1AC1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8708-48EE-B3F5-BB868B1AC1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76.069999999999993</c:v>
                </c:pt>
                <c:pt idx="1">
                  <c:v>84.02</c:v>
                </c:pt>
                <c:pt idx="2">
                  <c:v>94.48</c:v>
                </c:pt>
                <c:pt idx="3">
                  <c:v>116.71</c:v>
                </c:pt>
                <c:pt idx="4">
                  <c:v>142.09</c:v>
                </c:pt>
              </c:numCache>
            </c:numRef>
          </c:val>
          <c:extLst>
            <c:ext xmlns:c16="http://schemas.microsoft.com/office/drawing/2014/chart" uri="{C3380CC4-5D6E-409C-BE32-E72D297353CC}">
              <c16:uniqueId val="{00000000-A843-45B3-8A24-D127DDD1F6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A843-45B3-8A24-D127DDD1F6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302.31</c:v>
                </c:pt>
                <c:pt idx="1">
                  <c:v>264.95</c:v>
                </c:pt>
                <c:pt idx="2">
                  <c:v>225.76</c:v>
                </c:pt>
                <c:pt idx="3">
                  <c:v>191.34</c:v>
                </c:pt>
                <c:pt idx="4">
                  <c:v>186.94</c:v>
                </c:pt>
              </c:numCache>
            </c:numRef>
          </c:val>
          <c:extLst>
            <c:ext xmlns:c16="http://schemas.microsoft.com/office/drawing/2014/chart" uri="{C3380CC4-5D6E-409C-BE32-E72D297353CC}">
              <c16:uniqueId val="{00000000-98CD-4FEC-BF18-BD3409860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98CD-4FEC-BF18-BD3409860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99.99</c:v>
                </c:pt>
                <c:pt idx="3">
                  <c:v>100</c:v>
                </c:pt>
                <c:pt idx="4">
                  <c:v>100</c:v>
                </c:pt>
              </c:numCache>
            </c:numRef>
          </c:val>
          <c:extLst>
            <c:ext xmlns:c16="http://schemas.microsoft.com/office/drawing/2014/chart" uri="{C3380CC4-5D6E-409C-BE32-E72D297353CC}">
              <c16:uniqueId val="{00000000-CB07-4F3D-8C4C-1FE3146F56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CB07-4F3D-8C4C-1FE3146F56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189.32</c:v>
                </c:pt>
                <c:pt idx="1">
                  <c:v>188.45</c:v>
                </c:pt>
                <c:pt idx="2">
                  <c:v>189.66</c:v>
                </c:pt>
                <c:pt idx="3">
                  <c:v>190.75</c:v>
                </c:pt>
                <c:pt idx="4">
                  <c:v>192.56</c:v>
                </c:pt>
              </c:numCache>
            </c:numRef>
          </c:val>
          <c:extLst>
            <c:ext xmlns:c16="http://schemas.microsoft.com/office/drawing/2014/chart" uri="{C3380CC4-5D6E-409C-BE32-E72D297353CC}">
              <c16:uniqueId val="{00000000-B078-4C41-9E11-06B834E037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B078-4C41-9E11-06B834E037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天草市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73437</v>
      </c>
      <c r="AM8" s="41"/>
      <c r="AN8" s="41"/>
      <c r="AO8" s="41"/>
      <c r="AP8" s="41"/>
      <c r="AQ8" s="41"/>
      <c r="AR8" s="41"/>
      <c r="AS8" s="41"/>
      <c r="AT8" s="34">
        <f>データ!T6</f>
        <v>683.82</v>
      </c>
      <c r="AU8" s="34"/>
      <c r="AV8" s="34"/>
      <c r="AW8" s="34"/>
      <c r="AX8" s="34"/>
      <c r="AY8" s="34"/>
      <c r="AZ8" s="34"/>
      <c r="BA8" s="34"/>
      <c r="BB8" s="34">
        <f>データ!U6</f>
        <v>107.39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76.55</v>
      </c>
      <c r="J10" s="34"/>
      <c r="K10" s="34"/>
      <c r="L10" s="34"/>
      <c r="M10" s="34"/>
      <c r="N10" s="34"/>
      <c r="O10" s="34"/>
      <c r="P10" s="34">
        <f>データ!P6</f>
        <v>33.49</v>
      </c>
      <c r="Q10" s="34"/>
      <c r="R10" s="34"/>
      <c r="S10" s="34"/>
      <c r="T10" s="34"/>
      <c r="U10" s="34"/>
      <c r="V10" s="34"/>
      <c r="W10" s="34">
        <f>データ!Q6</f>
        <v>70.540000000000006</v>
      </c>
      <c r="X10" s="34"/>
      <c r="Y10" s="34"/>
      <c r="Z10" s="34"/>
      <c r="AA10" s="34"/>
      <c r="AB10" s="34"/>
      <c r="AC10" s="34"/>
      <c r="AD10" s="41">
        <f>データ!R6</f>
        <v>3740</v>
      </c>
      <c r="AE10" s="41"/>
      <c r="AF10" s="41"/>
      <c r="AG10" s="41"/>
      <c r="AH10" s="41"/>
      <c r="AI10" s="41"/>
      <c r="AJ10" s="41"/>
      <c r="AK10" s="2"/>
      <c r="AL10" s="41">
        <f>データ!V6</f>
        <v>24281</v>
      </c>
      <c r="AM10" s="41"/>
      <c r="AN10" s="41"/>
      <c r="AO10" s="41"/>
      <c r="AP10" s="41"/>
      <c r="AQ10" s="41"/>
      <c r="AR10" s="41"/>
      <c r="AS10" s="41"/>
      <c r="AT10" s="34">
        <f>データ!W6</f>
        <v>6.4</v>
      </c>
      <c r="AU10" s="34"/>
      <c r="AV10" s="34"/>
      <c r="AW10" s="34"/>
      <c r="AX10" s="34"/>
      <c r="AY10" s="34"/>
      <c r="AZ10" s="34"/>
      <c r="BA10" s="34"/>
      <c r="BB10" s="34">
        <f>データ!X6</f>
        <v>3793.91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aXZYKGbHnVModMvRg/rEdxZn+bLGqyUKBHbPf0V1F2jsdG0+KzpcoT+Ef/rtUD2EPrD3QPjUThgQHxuhBKrlw==" saltValue="VdU9o7kQj827TyhmInBT0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432156</v>
      </c>
      <c r="D6" s="19">
        <f t="shared" si="3"/>
        <v>46</v>
      </c>
      <c r="E6" s="19">
        <f t="shared" si="3"/>
        <v>17</v>
      </c>
      <c r="F6" s="19">
        <f t="shared" si="3"/>
        <v>1</v>
      </c>
      <c r="G6" s="19">
        <f t="shared" si="3"/>
        <v>0</v>
      </c>
      <c r="H6" s="19" t="str">
        <f t="shared" si="3"/>
        <v>熊本県　天草市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76.55</v>
      </c>
      <c r="P6" s="20">
        <f t="shared" si="3"/>
        <v>33.49</v>
      </c>
      <c r="Q6" s="20">
        <f t="shared" si="3"/>
        <v>70.540000000000006</v>
      </c>
      <c r="R6" s="20">
        <f t="shared" si="3"/>
        <v>3740</v>
      </c>
      <c r="S6" s="20">
        <f t="shared" si="3"/>
        <v>73437</v>
      </c>
      <c r="T6" s="20">
        <f t="shared" si="3"/>
        <v>683.82</v>
      </c>
      <c r="U6" s="20">
        <f t="shared" si="3"/>
        <v>107.39</v>
      </c>
      <c r="V6" s="20">
        <f t="shared" si="3"/>
        <v>24281</v>
      </c>
      <c r="W6" s="20">
        <f t="shared" si="3"/>
        <v>6.4</v>
      </c>
      <c r="X6" s="20">
        <f t="shared" si="3"/>
        <v>3793.91</v>
      </c>
      <c r="Y6" s="21">
        <f>IF(Y7="",NA(),Y7)</f>
        <v>106.71</v>
      </c>
      <c r="Z6" s="21">
        <f t="shared" ref="Z6:AH6" si="4">IF(Z7="",NA(),Z7)</f>
        <v>105.82</v>
      </c>
      <c r="AA6" s="21">
        <f t="shared" si="4"/>
        <v>104.69</v>
      </c>
      <c r="AB6" s="21">
        <f t="shared" si="4"/>
        <v>107.65</v>
      </c>
      <c r="AC6" s="21">
        <f t="shared" si="4"/>
        <v>105.2</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76.069999999999993</v>
      </c>
      <c r="AV6" s="21">
        <f t="shared" ref="AV6:BD6" si="6">IF(AV7="",NA(),AV7)</f>
        <v>84.02</v>
      </c>
      <c r="AW6" s="21">
        <f t="shared" si="6"/>
        <v>94.48</v>
      </c>
      <c r="AX6" s="21">
        <f t="shared" si="6"/>
        <v>116.71</v>
      </c>
      <c r="AY6" s="21">
        <f t="shared" si="6"/>
        <v>142.09</v>
      </c>
      <c r="AZ6" s="21">
        <f t="shared" si="6"/>
        <v>68.17</v>
      </c>
      <c r="BA6" s="21">
        <f t="shared" si="6"/>
        <v>55.6</v>
      </c>
      <c r="BB6" s="21">
        <f t="shared" si="6"/>
        <v>59.4</v>
      </c>
      <c r="BC6" s="21">
        <f t="shared" si="6"/>
        <v>68.27</v>
      </c>
      <c r="BD6" s="21">
        <f t="shared" si="6"/>
        <v>74.790000000000006</v>
      </c>
      <c r="BE6" s="20" t="str">
        <f>IF(BE7="","",IF(BE7="-","【-】","【"&amp;SUBSTITUTE(TEXT(BE7,"#,##0.00"),"-","△")&amp;"】"))</f>
        <v>【78.43】</v>
      </c>
      <c r="BF6" s="21">
        <f>IF(BF7="",NA(),BF7)</f>
        <v>302.31</v>
      </c>
      <c r="BG6" s="21">
        <f t="shared" ref="BG6:BO6" si="7">IF(BG7="",NA(),BG7)</f>
        <v>264.95</v>
      </c>
      <c r="BH6" s="21">
        <f t="shared" si="7"/>
        <v>225.76</v>
      </c>
      <c r="BI6" s="21">
        <f t="shared" si="7"/>
        <v>191.34</v>
      </c>
      <c r="BJ6" s="21">
        <f t="shared" si="7"/>
        <v>186.94</v>
      </c>
      <c r="BK6" s="21">
        <f t="shared" si="7"/>
        <v>789.44</v>
      </c>
      <c r="BL6" s="21">
        <f t="shared" si="7"/>
        <v>789.08</v>
      </c>
      <c r="BM6" s="21">
        <f t="shared" si="7"/>
        <v>747.84</v>
      </c>
      <c r="BN6" s="21">
        <f t="shared" si="7"/>
        <v>804.98</v>
      </c>
      <c r="BO6" s="21">
        <f t="shared" si="7"/>
        <v>767.56</v>
      </c>
      <c r="BP6" s="20" t="str">
        <f>IF(BP7="","",IF(BP7="-","【-】","【"&amp;SUBSTITUTE(TEXT(BP7,"#,##0.00"),"-","△")&amp;"】"))</f>
        <v>【630.82】</v>
      </c>
      <c r="BQ6" s="21">
        <f>IF(BQ7="",NA(),BQ7)</f>
        <v>100</v>
      </c>
      <c r="BR6" s="21">
        <f t="shared" ref="BR6:BZ6" si="8">IF(BR7="",NA(),BR7)</f>
        <v>100</v>
      </c>
      <c r="BS6" s="21">
        <f t="shared" si="8"/>
        <v>99.99</v>
      </c>
      <c r="BT6" s="21">
        <f t="shared" si="8"/>
        <v>100</v>
      </c>
      <c r="BU6" s="21">
        <f t="shared" si="8"/>
        <v>100</v>
      </c>
      <c r="BV6" s="21">
        <f t="shared" si="8"/>
        <v>87.29</v>
      </c>
      <c r="BW6" s="21">
        <f t="shared" si="8"/>
        <v>88.25</v>
      </c>
      <c r="BX6" s="21">
        <f t="shared" si="8"/>
        <v>90.17</v>
      </c>
      <c r="BY6" s="21">
        <f t="shared" si="8"/>
        <v>88.71</v>
      </c>
      <c r="BZ6" s="21">
        <f t="shared" si="8"/>
        <v>90.23</v>
      </c>
      <c r="CA6" s="20" t="str">
        <f>IF(CA7="","",IF(CA7="-","【-】","【"&amp;SUBSTITUTE(TEXT(CA7,"#,##0.00"),"-","△")&amp;"】"))</f>
        <v>【97.81】</v>
      </c>
      <c r="CB6" s="21">
        <f>IF(CB7="",NA(),CB7)</f>
        <v>189.32</v>
      </c>
      <c r="CC6" s="21">
        <f t="shared" ref="CC6:CK6" si="9">IF(CC7="",NA(),CC7)</f>
        <v>188.45</v>
      </c>
      <c r="CD6" s="21">
        <f t="shared" si="9"/>
        <v>189.66</v>
      </c>
      <c r="CE6" s="21">
        <f t="shared" si="9"/>
        <v>190.75</v>
      </c>
      <c r="CF6" s="21">
        <f t="shared" si="9"/>
        <v>192.56</v>
      </c>
      <c r="CG6" s="21">
        <f t="shared" si="9"/>
        <v>176.67</v>
      </c>
      <c r="CH6" s="21">
        <f t="shared" si="9"/>
        <v>176.37</v>
      </c>
      <c r="CI6" s="21">
        <f t="shared" si="9"/>
        <v>173.17</v>
      </c>
      <c r="CJ6" s="21">
        <f t="shared" si="9"/>
        <v>174.8</v>
      </c>
      <c r="CK6" s="21">
        <f t="shared" si="9"/>
        <v>170.2</v>
      </c>
      <c r="CL6" s="20" t="str">
        <f>IF(CL7="","",IF(CL7="-","【-】","【"&amp;SUBSTITUTE(TEXT(CL7,"#,##0.00"),"-","△")&amp;"】"))</f>
        <v>【138.75】</v>
      </c>
      <c r="CM6" s="21">
        <f>IF(CM7="",NA(),CM7)</f>
        <v>66.540000000000006</v>
      </c>
      <c r="CN6" s="21">
        <f t="shared" ref="CN6:CV6" si="10">IF(CN7="",NA(),CN7)</f>
        <v>65.8</v>
      </c>
      <c r="CO6" s="21">
        <f t="shared" si="10"/>
        <v>62.66</v>
      </c>
      <c r="CP6" s="21">
        <f t="shared" si="10"/>
        <v>64.62</v>
      </c>
      <c r="CQ6" s="21">
        <f t="shared" si="10"/>
        <v>63.82</v>
      </c>
      <c r="CR6" s="21">
        <f t="shared" si="10"/>
        <v>57.42</v>
      </c>
      <c r="CS6" s="21">
        <f t="shared" si="10"/>
        <v>56.72</v>
      </c>
      <c r="CT6" s="21">
        <f t="shared" si="10"/>
        <v>56.43</v>
      </c>
      <c r="CU6" s="21">
        <f t="shared" si="10"/>
        <v>55.82</v>
      </c>
      <c r="CV6" s="21">
        <f t="shared" si="10"/>
        <v>56.51</v>
      </c>
      <c r="CW6" s="20" t="str">
        <f>IF(CW7="","",IF(CW7="-","【-】","【"&amp;SUBSTITUTE(TEXT(CW7,"#,##0.00"),"-","△")&amp;"】"))</f>
        <v>【58.94】</v>
      </c>
      <c r="CX6" s="21">
        <f>IF(CX7="",NA(),CX7)</f>
        <v>96.28</v>
      </c>
      <c r="CY6" s="21">
        <f t="shared" ref="CY6:DG6" si="11">IF(CY7="",NA(),CY7)</f>
        <v>96.58</v>
      </c>
      <c r="CZ6" s="21">
        <f t="shared" si="11"/>
        <v>96.55</v>
      </c>
      <c r="DA6" s="21">
        <f t="shared" si="11"/>
        <v>97.63</v>
      </c>
      <c r="DB6" s="21">
        <f t="shared" si="11"/>
        <v>97.76</v>
      </c>
      <c r="DC6" s="21">
        <f t="shared" si="11"/>
        <v>90.42</v>
      </c>
      <c r="DD6" s="21">
        <f t="shared" si="11"/>
        <v>90.72</v>
      </c>
      <c r="DE6" s="21">
        <f t="shared" si="11"/>
        <v>91.07</v>
      </c>
      <c r="DF6" s="21">
        <f t="shared" si="11"/>
        <v>90.67</v>
      </c>
      <c r="DG6" s="21">
        <f t="shared" si="11"/>
        <v>90.62</v>
      </c>
      <c r="DH6" s="20" t="str">
        <f>IF(DH7="","",IF(DH7="-","【-】","【"&amp;SUBSTITUTE(TEXT(DH7,"#,##0.00"),"-","△")&amp;"】"))</f>
        <v>【95.91】</v>
      </c>
      <c r="DI6" s="21">
        <f>IF(DI7="",NA(),DI7)</f>
        <v>17.59</v>
      </c>
      <c r="DJ6" s="21">
        <f t="shared" ref="DJ6:DR6" si="12">IF(DJ7="",NA(),DJ7)</f>
        <v>21.38</v>
      </c>
      <c r="DK6" s="21">
        <f t="shared" si="12"/>
        <v>25.51</v>
      </c>
      <c r="DL6" s="21">
        <f t="shared" si="12"/>
        <v>28.21</v>
      </c>
      <c r="DM6" s="21">
        <f t="shared" si="12"/>
        <v>32.17</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0.27</v>
      </c>
      <c r="EF6" s="21">
        <f t="shared" ref="EF6:EN6" si="14">IF(EF7="",NA(),EF7)</f>
        <v>0.27</v>
      </c>
      <c r="EG6" s="21">
        <f t="shared" si="14"/>
        <v>0.03</v>
      </c>
      <c r="EH6" s="21">
        <f t="shared" si="14"/>
        <v>0.02</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432156</v>
      </c>
      <c r="D7" s="23">
        <v>46</v>
      </c>
      <c r="E7" s="23">
        <v>17</v>
      </c>
      <c r="F7" s="23">
        <v>1</v>
      </c>
      <c r="G7" s="23">
        <v>0</v>
      </c>
      <c r="H7" s="23" t="s">
        <v>96</v>
      </c>
      <c r="I7" s="23" t="s">
        <v>97</v>
      </c>
      <c r="J7" s="23" t="s">
        <v>98</v>
      </c>
      <c r="K7" s="23" t="s">
        <v>99</v>
      </c>
      <c r="L7" s="23" t="s">
        <v>100</v>
      </c>
      <c r="M7" s="23" t="s">
        <v>101</v>
      </c>
      <c r="N7" s="24" t="s">
        <v>102</v>
      </c>
      <c r="O7" s="24">
        <v>76.55</v>
      </c>
      <c r="P7" s="24">
        <v>33.49</v>
      </c>
      <c r="Q7" s="24">
        <v>70.540000000000006</v>
      </c>
      <c r="R7" s="24">
        <v>3740</v>
      </c>
      <c r="S7" s="24">
        <v>73437</v>
      </c>
      <c r="T7" s="24">
        <v>683.82</v>
      </c>
      <c r="U7" s="24">
        <v>107.39</v>
      </c>
      <c r="V7" s="24">
        <v>24281</v>
      </c>
      <c r="W7" s="24">
        <v>6.4</v>
      </c>
      <c r="X7" s="24">
        <v>3793.91</v>
      </c>
      <c r="Y7" s="24">
        <v>106.71</v>
      </c>
      <c r="Z7" s="24">
        <v>105.82</v>
      </c>
      <c r="AA7" s="24">
        <v>104.69</v>
      </c>
      <c r="AB7" s="24">
        <v>107.65</v>
      </c>
      <c r="AC7" s="24">
        <v>105.2</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76.069999999999993</v>
      </c>
      <c r="AV7" s="24">
        <v>84.02</v>
      </c>
      <c r="AW7" s="24">
        <v>94.48</v>
      </c>
      <c r="AX7" s="24">
        <v>116.71</v>
      </c>
      <c r="AY7" s="24">
        <v>142.09</v>
      </c>
      <c r="AZ7" s="24">
        <v>68.17</v>
      </c>
      <c r="BA7" s="24">
        <v>55.6</v>
      </c>
      <c r="BB7" s="24">
        <v>59.4</v>
      </c>
      <c r="BC7" s="24">
        <v>68.27</v>
      </c>
      <c r="BD7" s="24">
        <v>74.790000000000006</v>
      </c>
      <c r="BE7" s="24">
        <v>78.430000000000007</v>
      </c>
      <c r="BF7" s="24">
        <v>302.31</v>
      </c>
      <c r="BG7" s="24">
        <v>264.95</v>
      </c>
      <c r="BH7" s="24">
        <v>225.76</v>
      </c>
      <c r="BI7" s="24">
        <v>191.34</v>
      </c>
      <c r="BJ7" s="24">
        <v>186.94</v>
      </c>
      <c r="BK7" s="24">
        <v>789.44</v>
      </c>
      <c r="BL7" s="24">
        <v>789.08</v>
      </c>
      <c r="BM7" s="24">
        <v>747.84</v>
      </c>
      <c r="BN7" s="24">
        <v>804.98</v>
      </c>
      <c r="BO7" s="24">
        <v>767.56</v>
      </c>
      <c r="BP7" s="24">
        <v>630.82000000000005</v>
      </c>
      <c r="BQ7" s="24">
        <v>100</v>
      </c>
      <c r="BR7" s="24">
        <v>100</v>
      </c>
      <c r="BS7" s="24">
        <v>99.99</v>
      </c>
      <c r="BT7" s="24">
        <v>100</v>
      </c>
      <c r="BU7" s="24">
        <v>100</v>
      </c>
      <c r="BV7" s="24">
        <v>87.29</v>
      </c>
      <c r="BW7" s="24">
        <v>88.25</v>
      </c>
      <c r="BX7" s="24">
        <v>90.17</v>
      </c>
      <c r="BY7" s="24">
        <v>88.71</v>
      </c>
      <c r="BZ7" s="24">
        <v>90.23</v>
      </c>
      <c r="CA7" s="24">
        <v>97.81</v>
      </c>
      <c r="CB7" s="24">
        <v>189.32</v>
      </c>
      <c r="CC7" s="24">
        <v>188.45</v>
      </c>
      <c r="CD7" s="24">
        <v>189.66</v>
      </c>
      <c r="CE7" s="24">
        <v>190.75</v>
      </c>
      <c r="CF7" s="24">
        <v>192.56</v>
      </c>
      <c r="CG7" s="24">
        <v>176.67</v>
      </c>
      <c r="CH7" s="24">
        <v>176.37</v>
      </c>
      <c r="CI7" s="24">
        <v>173.17</v>
      </c>
      <c r="CJ7" s="24">
        <v>174.8</v>
      </c>
      <c r="CK7" s="24">
        <v>170.2</v>
      </c>
      <c r="CL7" s="24">
        <v>138.75</v>
      </c>
      <c r="CM7" s="24">
        <v>66.540000000000006</v>
      </c>
      <c r="CN7" s="24">
        <v>65.8</v>
      </c>
      <c r="CO7" s="24">
        <v>62.66</v>
      </c>
      <c r="CP7" s="24">
        <v>64.62</v>
      </c>
      <c r="CQ7" s="24">
        <v>63.82</v>
      </c>
      <c r="CR7" s="24">
        <v>57.42</v>
      </c>
      <c r="CS7" s="24">
        <v>56.72</v>
      </c>
      <c r="CT7" s="24">
        <v>56.43</v>
      </c>
      <c r="CU7" s="24">
        <v>55.82</v>
      </c>
      <c r="CV7" s="24">
        <v>56.51</v>
      </c>
      <c r="CW7" s="24">
        <v>58.94</v>
      </c>
      <c r="CX7" s="24">
        <v>96.28</v>
      </c>
      <c r="CY7" s="24">
        <v>96.58</v>
      </c>
      <c r="CZ7" s="24">
        <v>96.55</v>
      </c>
      <c r="DA7" s="24">
        <v>97.63</v>
      </c>
      <c r="DB7" s="24">
        <v>97.76</v>
      </c>
      <c r="DC7" s="24">
        <v>90.42</v>
      </c>
      <c r="DD7" s="24">
        <v>90.72</v>
      </c>
      <c r="DE7" s="24">
        <v>91.07</v>
      </c>
      <c r="DF7" s="24">
        <v>90.67</v>
      </c>
      <c r="DG7" s="24">
        <v>90.62</v>
      </c>
      <c r="DH7" s="24">
        <v>95.91</v>
      </c>
      <c r="DI7" s="24">
        <v>17.59</v>
      </c>
      <c r="DJ7" s="24">
        <v>21.38</v>
      </c>
      <c r="DK7" s="24">
        <v>25.51</v>
      </c>
      <c r="DL7" s="24">
        <v>28.21</v>
      </c>
      <c r="DM7" s="24">
        <v>32.17</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0.27</v>
      </c>
      <c r="EF7" s="24">
        <v>0.27</v>
      </c>
      <c r="EG7" s="24">
        <v>0.03</v>
      </c>
      <c r="EH7" s="24">
        <v>0.02</v>
      </c>
      <c r="EI7" s="24">
        <v>0</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2025-02-03T01:25:15Z</cp:lastPrinted>
  <dcterms:created xsi:type="dcterms:W3CDTF">2025-01-24T07:07:19Z</dcterms:created>
  <dcterms:modified xsi:type="dcterms:W3CDTF">2025-02-19T02:49:30Z</dcterms:modified>
  <cp:category/>
</cp:coreProperties>
</file>