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下水道事業（作成中）：H30.4～\02　業務（経理）\15　経営比較分析表\R6\02　提出\下水道（公共・特環）\"/>
    </mc:Choice>
  </mc:AlternateContent>
  <workbookProtection workbookAlgorithmName="SHA-512" workbookHashValue="Oz/UbBclBEtETCISo7ufAUq1pyfexqAeob4R8BMNuXEm4IDVGBMxrxnRHNGqxM6Lk598ZhRy6TWhipHnffHodA==" workbookSaltValue="SsI34PfRE+2UiMqbc71Esg==" workbookSpinCount="100000" lockStructure="1"/>
  <bookViews>
    <workbookView xWindow="0" yWindow="0" windowWidth="23040" windowHeight="92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<sst xmlns="http://schemas.openxmlformats.org/spreadsheetml/2006/main" count="231" uniqueCount="116">
  <si>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</si>
  <si>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</si>
  <si>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</si>
  <si>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</si>
  <si>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</si>
  <si>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</si>
  <si>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</si>
  <si>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</si>
  <si>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</si>
  <si>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</si>
  <si>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</si>
  <si>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</si>
  <si>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</si>
  <si>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</si>
  <si>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</si>
  <si>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</si>
  <si>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</si>
  <si>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</si>
  <si>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</si>
  <si>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</si>
  <si>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</si>
  <si>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</si>
  <si>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</si>
  <si>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</si>
  <si>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</si>
  <si>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</si>
  <si>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</si>
  <si>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</si>
  <si>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</si>
  <si>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</si>
  <si>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</si>
  <si>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</si>
  <si>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</si>
  <si>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</si>
  <si>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</si>
  <si>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</si>
  <si>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</si>
  <si>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</si>
  <si>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</si>
  <si>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</si>
  <si>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</si>
  <si>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</si>
  <si>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</si>
  <si>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</si>
  <si>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</si>
  <si>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</si>
  <si>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</si>
  <si>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</si>
  <si>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</si>
  <si>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</si>
  <si>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</si>
  <si>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</si>
  <si>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</si>
  <si>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</si>
  <si>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</si>
  <si>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</si>
  <si>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</si>
  <si>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</si>
  <si>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</si>
  <si>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</si>
  <si>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</si>
  <si>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</si>
  <si>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</si>
  <si>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</si>
  <si>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</si>
  <si>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</si>
  <si>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</si>
  <si>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</si>
  <si>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</si>
  <si>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</si>
  <si>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</si>
  <si>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</si>
  <si>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</si>
  <si>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</si>
  <si>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</si>
  <si>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</si>
  <si>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</si>
  <si>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</si>
  <si>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</si>
  <si>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</si>
  <si>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</si>
  <si>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</si>
  <si>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</si>
  <si>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</si>
  <si>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</si>
  <si>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</si>
  <si>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</si>
  <si>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</si>
  <si>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</si>
  <si>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</si>
  <si>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</si>
  <si>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</si>
  <si>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</si>
  <si>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</si>
  <si>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</si>
  <si>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</si>
  <si>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</si>
  <si>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</si>
  <si>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</si>
  <si>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</si>
  <si>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</si>
  <si>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</si>
  <si>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</si>
  <si>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</si>
  <si>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</si>
  <si>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</si>
  <si>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</si>
  <si>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</si>
  <si>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</si>
  <si>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</si>
  <si>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</si>
  <si>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</si>
  <si>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</si>
  <si>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令和5年度に改定を行った経営戦略を基に、現状の課題を再確認し、使用料改定の検討を含めた更なる経営の健全化に向けた取組を行い、経営の効率化及び維持管理費の抑制に努めていく。</t>
    <rPh sb="0" eb="2">
      <t>レイワ</t>
    </rPh>
    <rPh sb="3" eb="5">
      <t>ネンド</t>
    </rPh>
    <rPh sb="9" eb="10">
      <t>オコナ</t>
    </rPh>
    <rPh sb="12" eb="14">
      <t>ケイエイ</t>
    </rPh>
    <rPh sb="14" eb="16">
      <t>センリャク</t>
    </rPh>
    <rPh sb="17" eb="18">
      <t>モト</t>
    </rPh>
    <rPh sb="20" eb="22">
      <t>ゲンジョウ</t>
    </rPh>
    <rPh sb="23" eb="25">
      <t>カダイ</t>
    </rPh>
    <rPh sb="26" eb="29">
      <t>サイカクニン</t>
    </rPh>
    <rPh sb="68" eb="69">
      <t>オヨ</t>
    </rPh>
    <phoneticPr fontId="4"/>
  </si>
  <si>
    <r>
      <rPr>
        <sz val="9"/>
        <rFont val="ＭＳ ゴシック"/>
        <family val="3"/>
        <charset val="128"/>
      </rPr>
      <t>①経常収支比率（収益で費用を賄えているかの比率）は、前年度から増加し、類似団体平均値を上回った。ただ、維持管理費が使用料収入を超過しており、⑤経費回収率（経費を使用料で賄えているかの指標）は、適正な基準を下回っている。そのような中で経常収支比率が増加した主な要因は、他会計からの負担金及び補助金の増加であり、引き続き維持管理費の抑制等に努める必要がある。
②累積欠損金はない。
③流動比率（短期的な債務に対する支払能力）は、現金預金の増加や消費税還付の発生によって大きく増加し、100％を超えて150％に近付いている。ただ、同一会計として資産等を按分している特定環境保全公共下水道事業の流動比率は、適正な基準・平均値を大きく下回っているので、会計全体での流動比率の改善のために、今後も更に歳出削減等に努めていく必要がある。</t>
    </r>
    <r>
      <rPr>
        <sz val="9"/>
        <color rgb="FFFF0000"/>
        <rFont val="ＭＳ ゴシック"/>
        <family val="3"/>
        <charset val="128"/>
      </rPr>
      <t xml:space="preserve">
</t>
    </r>
    <r>
      <rPr>
        <sz val="9"/>
        <rFont val="ＭＳ ゴシック"/>
        <family val="3"/>
        <charset val="128"/>
      </rPr>
      <t>④企業債残高対事業規模比率（使用料収入に対する企業債残高の割合）は、類似団体平均値より低い数値で推移しているが、施設の老朽化が進行するに伴い、その更新に係る企業債発行の増加が見込まれる。今後も、計画的な更新を図り、企業債発行の適正管理に努める。</t>
    </r>
    <r>
      <rPr>
        <sz val="9"/>
        <color rgb="FFFF0000"/>
        <rFont val="ＭＳ ゴシック"/>
        <family val="3"/>
        <charset val="128"/>
      </rPr>
      <t xml:space="preserve">
</t>
    </r>
    <r>
      <rPr>
        <sz val="9"/>
        <rFont val="ＭＳ ゴシック"/>
        <family val="3"/>
        <charset val="128"/>
      </rPr>
      <t>⑥汚水処理原価（汚水処理に要した費用）は、類似団体平均値を下回って推移しているが、今後人口減に伴う使用水量の減少で汚水処理原価の上昇が懸念されるため、維持費の抑制に努める必要がある。
⑦施設利用率（1日に対応可能な処理能力に対する1日平均処理水量の割合）は、類似団体平均値を上回って推移しているが、その要因として処理水量における不明水の割合が他団体と比較して高いことが考えられるため、不明水の抑制及び適正な施設規模を検討する必要がある。</t>
    </r>
    <r>
      <rPr>
        <sz val="9"/>
        <color rgb="FFFF0000"/>
        <rFont val="ＭＳ ゴシック"/>
        <family val="3"/>
        <charset val="128"/>
      </rPr>
      <t xml:space="preserve">
</t>
    </r>
    <r>
      <rPr>
        <sz val="9"/>
        <rFont val="ＭＳ ゴシック"/>
        <family val="3"/>
        <charset val="128"/>
      </rPr>
      <t>⑧水洗化率（汚水処理している人口の割合）は、令和5年度から水洗化人口の集計方法をより詳細に算出する方法に変更したため、増加した。しかしながら、未だ類似団体平均値を下回っているため、更なる接続を促す取組が必要だが、高齢者世帯が多く、対策が難しい状況である。</t>
    </r>
    <rPh sb="26" eb="27">
      <t>マエ</t>
    </rPh>
    <rPh sb="27" eb="29">
      <t>ネンド</t>
    </rPh>
    <rPh sb="31" eb="33">
      <t>ゾウカ</t>
    </rPh>
    <rPh sb="51" eb="53">
      <t>イジ</t>
    </rPh>
    <rPh sb="53" eb="56">
      <t>カンリヒ</t>
    </rPh>
    <rPh sb="57" eb="60">
      <t>シヨウリョウ</t>
    </rPh>
    <rPh sb="60" eb="62">
      <t>シュウニュウ</t>
    </rPh>
    <rPh sb="63" eb="65">
      <t>チョウカ</t>
    </rPh>
    <rPh sb="114" eb="115">
      <t>ナカ</t>
    </rPh>
    <rPh sb="116" eb="118">
      <t>ケイジョウ</t>
    </rPh>
    <rPh sb="118" eb="120">
      <t>シュウシ</t>
    </rPh>
    <rPh sb="120" eb="122">
      <t>ヒリツ</t>
    </rPh>
    <rPh sb="171" eb="173">
      <t>ヒツヨウ</t>
    </rPh>
    <rPh sb="212" eb="214">
      <t>ゲンキン</t>
    </rPh>
    <rPh sb="214" eb="216">
      <t>ヨキン</t>
    </rPh>
    <rPh sb="217" eb="219">
      <t>ゾウカ</t>
    </rPh>
    <rPh sb="220" eb="223">
      <t>ショウヒゼイ</t>
    </rPh>
    <rPh sb="223" eb="225">
      <t>カンプ</t>
    </rPh>
    <rPh sb="226" eb="228">
      <t>ハッセイ</t>
    </rPh>
    <rPh sb="235" eb="237">
      <t>ゾウカ</t>
    </rPh>
    <rPh sb="244" eb="245">
      <t>コ</t>
    </rPh>
    <rPh sb="262" eb="264">
      <t>ドウイツ</t>
    </rPh>
    <rPh sb="264" eb="266">
      <t>カイケイ</t>
    </rPh>
    <rPh sb="269" eb="271">
      <t>シサン</t>
    </rPh>
    <rPh sb="271" eb="272">
      <t>トウ</t>
    </rPh>
    <rPh sb="273" eb="275">
      <t>アンブン</t>
    </rPh>
    <rPh sb="290" eb="292">
      <t>ジギョウ</t>
    </rPh>
    <rPh sb="293" eb="295">
      <t>リュウドウ</t>
    </rPh>
    <rPh sb="295" eb="297">
      <t>ヒリツ</t>
    </rPh>
    <rPh sb="321" eb="323">
      <t>カイケイ</t>
    </rPh>
    <rPh sb="323" eb="325">
      <t>ゼンタイ</t>
    </rPh>
    <rPh sb="327" eb="329">
      <t>リュウドウ</t>
    </rPh>
    <rPh sb="329" eb="331">
      <t>ヒリツ</t>
    </rPh>
    <rPh sb="332" eb="334">
      <t>カイゼン</t>
    </rPh>
    <rPh sb="339" eb="341">
      <t>コンゴ</t>
    </rPh>
    <rPh sb="342" eb="343">
      <t>サラ</t>
    </rPh>
    <rPh sb="355" eb="357">
      <t>ヒツヨウ</t>
    </rPh>
    <rPh sb="400" eb="402">
      <t>ヘイキン</t>
    </rPh>
    <rPh sb="402" eb="403">
      <t>アタイ</t>
    </rPh>
    <rPh sb="410" eb="412">
      <t>スイイ</t>
    </rPh>
    <rPh sb="418" eb="420">
      <t>シセツ</t>
    </rPh>
    <rPh sb="421" eb="424">
      <t>ロウキュウカ</t>
    </rPh>
    <rPh sb="425" eb="427">
      <t>シンコウ</t>
    </rPh>
    <rPh sb="430" eb="431">
      <t>トモナ</t>
    </rPh>
    <rPh sb="435" eb="437">
      <t>コウシン</t>
    </rPh>
    <rPh sb="438" eb="439">
      <t>カカ</t>
    </rPh>
    <rPh sb="455" eb="457">
      <t>コンゴ</t>
    </rPh>
    <rPh sb="466" eb="467">
      <t>ハカ</t>
    </rPh>
    <rPh sb="472" eb="474">
      <t>ハッコウ</t>
    </rPh>
    <rPh sb="512" eb="513">
      <t>アタイ</t>
    </rPh>
    <rPh sb="518" eb="520">
      <t>スイイ</t>
    </rPh>
    <rPh sb="526" eb="528">
      <t>コンゴ</t>
    </rPh>
    <rPh sb="532" eb="533">
      <t>トモナ</t>
    </rPh>
    <rPh sb="626" eb="628">
      <t>スイイ</t>
    </rPh>
    <rPh sb="636" eb="638">
      <t>ヨウイン</t>
    </rPh>
    <rPh sb="641" eb="643">
      <t>ショリ</t>
    </rPh>
    <rPh sb="643" eb="645">
      <t>スイリョウ</t>
    </rPh>
    <rPh sb="656" eb="657">
      <t>ホカ</t>
    </rPh>
    <rPh sb="657" eb="659">
      <t>ダンタイ</t>
    </rPh>
    <rPh sb="660" eb="662">
      <t>ヒカク</t>
    </rPh>
    <rPh sb="669" eb="670">
      <t>カンガ</t>
    </rPh>
    <rPh sb="677" eb="679">
      <t>フメイ</t>
    </rPh>
    <rPh sb="679" eb="680">
      <t>スイ</t>
    </rPh>
    <rPh sb="681" eb="683">
      <t>ヨクセイ</t>
    </rPh>
    <rPh sb="683" eb="684">
      <t>オヨ</t>
    </rPh>
    <rPh sb="726" eb="728">
      <t>レイワ</t>
    </rPh>
    <rPh sb="733" eb="736">
      <t>スイセンカ</t>
    </rPh>
    <rPh sb="736" eb="738">
      <t>ジンコウ</t>
    </rPh>
    <rPh sb="739" eb="741">
      <t>シュウケイ</t>
    </rPh>
    <rPh sb="741" eb="743">
      <t>ホウホウ</t>
    </rPh>
    <rPh sb="763" eb="765">
      <t>ゾウカ</t>
    </rPh>
    <rPh sb="775" eb="776">
      <t>イマ</t>
    </rPh>
    <rPh sb="777" eb="779">
      <t>ルイジ</t>
    </rPh>
    <rPh sb="779" eb="781">
      <t>ダンタイ</t>
    </rPh>
    <rPh sb="781" eb="784">
      <t>ヘイキンチ</t>
    </rPh>
    <rPh sb="785" eb="787">
      <t>シタマワ</t>
    </rPh>
    <rPh sb="794" eb="795">
      <t>サラ</t>
    </rPh>
    <rPh sb="797" eb="799">
      <t>セツゾク</t>
    </rPh>
    <rPh sb="800" eb="801">
      <t>ウナガ</t>
    </rPh>
    <rPh sb="802" eb="803">
      <t>ト</t>
    </rPh>
    <rPh sb="803" eb="804">
      <t>ク</t>
    </rPh>
    <rPh sb="805" eb="807">
      <t>ヒツヨウ</t>
    </rPh>
    <rPh sb="819" eb="821">
      <t>タイサク</t>
    </rPh>
    <rPh sb="822" eb="823">
      <t>ムズカ</t>
    </rPh>
    <phoneticPr fontId="4"/>
  </si>
  <si>
    <t>①有形固定資産減価償却率（減価償却がどの程度進んでいるか。資産の老朽化度合を示す）及び②管渠老朽化率（法定耐用年数を超えた管渠の割合を示す）は、類似団体平均値よりも高く、経年での上昇を続けている。また、③管渠改善率（当該年度に更新した管渠の割合を示す）は、②管渠老朽化率を大きく下回って推移している。
法定耐用年数を超えた管渠の割合が経年で増えている中で、緊急度に応じて更新を行っているものの、十分な更新投資が出来ていない状況である。今後も経費の増大が見込まれるので、その抑制のためにも計画的に調査・更新を行っていく予定である。</t>
    <rPh sb="41" eb="42">
      <t>オヨ</t>
    </rPh>
    <rPh sb="44" eb="46">
      <t>カンキョ</t>
    </rPh>
    <rPh sb="46" eb="49">
      <t>ロウキュウカ</t>
    </rPh>
    <rPh sb="49" eb="50">
      <t>リツ</t>
    </rPh>
    <rPh sb="51" eb="53">
      <t>ホウテイ</t>
    </rPh>
    <rPh sb="53" eb="55">
      <t>タイヨウ</t>
    </rPh>
    <rPh sb="55" eb="57">
      <t>ネンスウ</t>
    </rPh>
    <rPh sb="58" eb="59">
      <t>コ</t>
    </rPh>
    <rPh sb="61" eb="63">
      <t>カンキョ</t>
    </rPh>
    <rPh sb="64" eb="66">
      <t>ワリアイ</t>
    </rPh>
    <rPh sb="67" eb="68">
      <t>シメ</t>
    </rPh>
    <rPh sb="76" eb="79">
      <t>ヘイキンチ</t>
    </rPh>
    <rPh sb="82" eb="83">
      <t>タカ</t>
    </rPh>
    <rPh sb="92" eb="93">
      <t>ツヅ</t>
    </rPh>
    <rPh sb="102" eb="104">
      <t>カンキョ</t>
    </rPh>
    <rPh sb="104" eb="106">
      <t>カイゼン</t>
    </rPh>
    <rPh sb="106" eb="107">
      <t>リツ</t>
    </rPh>
    <rPh sb="108" eb="110">
      <t>トウガイ</t>
    </rPh>
    <rPh sb="110" eb="112">
      <t>ネンド</t>
    </rPh>
    <rPh sb="113" eb="115">
      <t>コウシン</t>
    </rPh>
    <rPh sb="117" eb="119">
      <t>カンキョ</t>
    </rPh>
    <rPh sb="120" eb="122">
      <t>ワリアイ</t>
    </rPh>
    <rPh sb="123" eb="124">
      <t>シメ</t>
    </rPh>
    <rPh sb="129" eb="131">
      <t>カンキョ</t>
    </rPh>
    <rPh sb="131" eb="134">
      <t>ロウキュウカ</t>
    </rPh>
    <rPh sb="134" eb="135">
      <t>リツ</t>
    </rPh>
    <rPh sb="136" eb="137">
      <t>オオ</t>
    </rPh>
    <rPh sb="139" eb="141">
      <t>シタマワ</t>
    </rPh>
    <rPh sb="143" eb="145">
      <t>スイイ</t>
    </rPh>
    <rPh sb="151" eb="153">
      <t>ホウテイ</t>
    </rPh>
    <rPh sb="153" eb="155">
      <t>タイヨウ</t>
    </rPh>
    <rPh sb="155" eb="157">
      <t>ネンスウ</t>
    </rPh>
    <rPh sb="158" eb="159">
      <t>コ</t>
    </rPh>
    <rPh sb="161" eb="163">
      <t>カンキョ</t>
    </rPh>
    <rPh sb="164" eb="166">
      <t>ワリアイ</t>
    </rPh>
    <rPh sb="170" eb="171">
      <t>フ</t>
    </rPh>
    <rPh sb="175" eb="176">
      <t>ナカ</t>
    </rPh>
    <rPh sb="182" eb="183">
      <t>オウ</t>
    </rPh>
    <rPh sb="220" eb="222">
      <t>ケイヒ</t>
    </rPh>
    <rPh sb="236" eb="238">
      <t>ヨクセイ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</si>
</sst>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color rgb="FFFF000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0.19</c:v>
                </c:pt>
                <c:pt idx="1">
                  <c:v>0.14000000000000001</c:v>
                </c:pt>
                <c:pt idx="2" formatCode="#,##0.00;&quot;△&quot;#,##0.00">
                  <c:v>0</c:v>
                </c:pt>
                <c:pt idx="3">
                  <c:v>0.13</c:v>
                </c:pt>
                <c:pt idx="4">
                  <c:v>0.17</c:v>
                </c:pt>
              </c:numCache>
            </c:numRef>
          </c:val>
          <c:extLst>
            <c:ext xmlns:c16="http://schemas.microsoft.com/office/drawing/2014/chart" uri="{C3380CC4-5D6E-409C-BE32-E72D297353CC}">
              <c16:uniqueId val="{00000000-D314-46F8-9DCC-576DF8A447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D314-46F8-9DCC-576DF8A447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70.400000000000006</c:v>
                </c:pt>
                <c:pt idx="1">
                  <c:v>72.95</c:v>
                </c:pt>
                <c:pt idx="2">
                  <c:v>71.25</c:v>
                </c:pt>
                <c:pt idx="3">
                  <c:v>69.17</c:v>
                </c:pt>
                <c:pt idx="4">
                  <c:v>70.650000000000006</c:v>
                </c:pt>
              </c:numCache>
            </c:numRef>
          </c:val>
          <c:extLst>
            <c:ext xmlns:c16="http://schemas.microsoft.com/office/drawing/2014/chart" uri="{C3380CC4-5D6E-409C-BE32-E72D297353CC}">
              <c16:uniqueId val="{00000000-DBC3-4B16-B4B5-681E2DEAB3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DBC3-4B16-B4B5-681E2DEAB3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79.31</c:v>
                </c:pt>
                <c:pt idx="1">
                  <c:v>79.47</c:v>
                </c:pt>
                <c:pt idx="2">
                  <c:v>79.930000000000007</c:v>
                </c:pt>
                <c:pt idx="3">
                  <c:v>80.489999999999995</c:v>
                </c:pt>
                <c:pt idx="4">
                  <c:v>89.82</c:v>
                </c:pt>
              </c:numCache>
            </c:numRef>
          </c:val>
          <c:extLst>
            <c:ext xmlns:c16="http://schemas.microsoft.com/office/drawing/2014/chart" uri="{C3380CC4-5D6E-409C-BE32-E72D297353CC}">
              <c16:uniqueId val="{00000000-2EF7-4C89-A0F4-6BAD92CEBEA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2EF7-4C89-A0F4-6BAD92CEBEA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116.49</c:v>
                </c:pt>
                <c:pt idx="1">
                  <c:v>116.84</c:v>
                </c:pt>
                <c:pt idx="2">
                  <c:v>105.53</c:v>
                </c:pt>
                <c:pt idx="3">
                  <c:v>105.58</c:v>
                </c:pt>
                <c:pt idx="4">
                  <c:v>111.32</c:v>
                </c:pt>
              </c:numCache>
            </c:numRef>
          </c:val>
          <c:extLst>
            <c:ext xmlns:c16="http://schemas.microsoft.com/office/drawing/2014/chart" uri="{C3380CC4-5D6E-409C-BE32-E72D297353CC}">
              <c16:uniqueId val="{00000000-B684-42BA-A1B4-48B3DE7BA0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B684-42BA-A1B4-48B3DE7BA0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50.79</c:v>
                </c:pt>
                <c:pt idx="1">
                  <c:v>53.45</c:v>
                </c:pt>
                <c:pt idx="2">
                  <c:v>54.78</c:v>
                </c:pt>
                <c:pt idx="3">
                  <c:v>56.55</c:v>
                </c:pt>
                <c:pt idx="4">
                  <c:v>57.61</c:v>
                </c:pt>
              </c:numCache>
            </c:numRef>
          </c:val>
          <c:extLst>
            <c:ext xmlns:c16="http://schemas.microsoft.com/office/drawing/2014/chart" uri="{C3380CC4-5D6E-409C-BE32-E72D297353CC}">
              <c16:uniqueId val="{00000000-55EA-4AC0-9011-8DD5E09A401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55EA-4AC0-9011-8DD5E09A401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0.09</c:v>
                </c:pt>
                <c:pt idx="1">
                  <c:v>4.17</c:v>
                </c:pt>
                <c:pt idx="2">
                  <c:v>5.92</c:v>
                </c:pt>
                <c:pt idx="3">
                  <c:v>6.89</c:v>
                </c:pt>
                <c:pt idx="4">
                  <c:v>7.21</c:v>
                </c:pt>
              </c:numCache>
            </c:numRef>
          </c:val>
          <c:extLst>
            <c:ext xmlns:c16="http://schemas.microsoft.com/office/drawing/2014/chart" uri="{C3380CC4-5D6E-409C-BE32-E72D297353CC}">
              <c16:uniqueId val="{00000000-47BB-4142-9D69-0FAFBF9C2E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47BB-4142-9D69-0FAFBF9C2E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11-4DD2-9FBC-96E8C148CBA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1B11-4DD2-9FBC-96E8C148CBA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75.2</c:v>
                </c:pt>
                <c:pt idx="1">
                  <c:v>95.73</c:v>
                </c:pt>
                <c:pt idx="2">
                  <c:v>86.74</c:v>
                </c:pt>
                <c:pt idx="3">
                  <c:v>97.22</c:v>
                </c:pt>
                <c:pt idx="4">
                  <c:v>145.93</c:v>
                </c:pt>
              </c:numCache>
            </c:numRef>
          </c:val>
          <c:extLst>
            <c:ext xmlns:c16="http://schemas.microsoft.com/office/drawing/2014/chart" uri="{C3380CC4-5D6E-409C-BE32-E72D297353CC}">
              <c16:uniqueId val="{00000000-C687-40F3-A3A0-8DC1E23FAD4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C687-40F3-A3A0-8DC1E23FAD4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431.33</c:v>
                </c:pt>
                <c:pt idx="1">
                  <c:v>402.69</c:v>
                </c:pt>
                <c:pt idx="2">
                  <c:v>423.93</c:v>
                </c:pt>
                <c:pt idx="3">
                  <c:v>433.6</c:v>
                </c:pt>
                <c:pt idx="4">
                  <c:v>410.29</c:v>
                </c:pt>
              </c:numCache>
            </c:numRef>
          </c:val>
          <c:extLst>
            <c:ext xmlns:c16="http://schemas.microsoft.com/office/drawing/2014/chart" uri="{C3380CC4-5D6E-409C-BE32-E72D297353CC}">
              <c16:uniqueId val="{00000000-ACBD-4701-9A7C-04CBF45978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ACBD-4701-9A7C-04CBF45978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86.11</c:v>
                </c:pt>
                <c:pt idx="1">
                  <c:v>92.27</c:v>
                </c:pt>
                <c:pt idx="2">
                  <c:v>88.78</c:v>
                </c:pt>
                <c:pt idx="3">
                  <c:v>89.5</c:v>
                </c:pt>
                <c:pt idx="4">
                  <c:v>90.75</c:v>
                </c:pt>
              </c:numCache>
            </c:numRef>
          </c:val>
          <c:extLst>
            <c:ext xmlns:c16="http://schemas.microsoft.com/office/drawing/2014/chart" uri="{C3380CC4-5D6E-409C-BE32-E72D297353CC}">
              <c16:uniqueId val="{00000000-C9E8-49E5-A26C-43470AFB7F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C9E8-49E5-A26C-43470AFB7F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138.19</c:v>
                </c:pt>
                <c:pt idx="2">
                  <c:v>150</c:v>
                </c:pt>
                <c:pt idx="3">
                  <c:v>150</c:v>
                </c:pt>
                <c:pt idx="4">
                  <c:v>150</c:v>
                </c:pt>
              </c:numCache>
            </c:numRef>
          </c:val>
          <c:extLst>
            <c:ext xmlns:c16="http://schemas.microsoft.com/office/drawing/2014/chart" uri="{C3380CC4-5D6E-409C-BE32-E72D297353CC}">
              <c16:uniqueId val="{00000000-93F6-4C8D-A957-D2717053403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93F6-4C8D-A957-D2717053403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28" zoomScaleNormal="10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熊本県　山鹿市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48639</v>
      </c>
      <c r="AM8" s="41"/>
      <c r="AN8" s="41"/>
      <c r="AO8" s="41"/>
      <c r="AP8" s="41"/>
      <c r="AQ8" s="41"/>
      <c r="AR8" s="41"/>
      <c r="AS8" s="41"/>
      <c r="AT8" s="34">
        <f>データ!T6</f>
        <v>299.69</v>
      </c>
      <c r="AU8" s="34"/>
      <c r="AV8" s="34"/>
      <c r="AW8" s="34"/>
      <c r="AX8" s="34"/>
      <c r="AY8" s="34"/>
      <c r="AZ8" s="34"/>
      <c r="BA8" s="34"/>
      <c r="BB8" s="34">
        <f>データ!U6</f>
        <v>162.30000000000001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65.52</v>
      </c>
      <c r="J10" s="34"/>
      <c r="K10" s="34"/>
      <c r="L10" s="34"/>
      <c r="M10" s="34"/>
      <c r="N10" s="34"/>
      <c r="O10" s="34"/>
      <c r="P10" s="34">
        <f>データ!P6</f>
        <v>41.55</v>
      </c>
      <c r="Q10" s="34"/>
      <c r="R10" s="34"/>
      <c r="S10" s="34"/>
      <c r="T10" s="34"/>
      <c r="U10" s="34"/>
      <c r="V10" s="34"/>
      <c r="W10" s="34">
        <f>データ!Q6</f>
        <v>48.56</v>
      </c>
      <c r="X10" s="34"/>
      <c r="Y10" s="34"/>
      <c r="Z10" s="34"/>
      <c r="AA10" s="34"/>
      <c r="AB10" s="34"/>
      <c r="AC10" s="34"/>
      <c r="AD10" s="41">
        <f>データ!R6</f>
        <v>3255</v>
      </c>
      <c r="AE10" s="41"/>
      <c r="AF10" s="41"/>
      <c r="AG10" s="41"/>
      <c r="AH10" s="41"/>
      <c r="AI10" s="41"/>
      <c r="AJ10" s="41"/>
      <c r="AK10" s="2"/>
      <c r="AL10" s="41">
        <f>データ!V6</f>
        <v>20099</v>
      </c>
      <c r="AM10" s="41"/>
      <c r="AN10" s="41"/>
      <c r="AO10" s="41"/>
      <c r="AP10" s="41"/>
      <c r="AQ10" s="41"/>
      <c r="AR10" s="41"/>
      <c r="AS10" s="41"/>
      <c r="AT10" s="34">
        <f>データ!W6</f>
        <v>6.41</v>
      </c>
      <c r="AU10" s="34"/>
      <c r="AV10" s="34"/>
      <c r="AW10" s="34"/>
      <c r="AX10" s="34"/>
      <c r="AY10" s="34"/>
      <c r="AZ10" s="34"/>
      <c r="BA10" s="34"/>
      <c r="BB10" s="34">
        <f>データ!X6</f>
        <v>3135.57</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113</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yzWuco846oIoKUlBhZ54lMsoaoY4N0pEBOsF7OhQUCyUo+2pRUUev9j1U1JbKxxhe9aS81R7loUBguPAizf/Dw==" saltValue="BhiWAkjlJeN9/vbDZyaz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432083</v>
      </c>
      <c r="D6" s="19">
        <f t="shared" si="3"/>
        <v>46</v>
      </c>
      <c r="E6" s="19">
        <f t="shared" si="3"/>
        <v>17</v>
      </c>
      <c r="F6" s="19">
        <f t="shared" si="3"/>
        <v>1</v>
      </c>
      <c r="G6" s="19">
        <f t="shared" si="3"/>
        <v>0</v>
      </c>
      <c r="H6" s="19" t="str">
        <f t="shared" si="3"/>
        <v>熊本県　山鹿市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65.52</v>
      </c>
      <c r="P6" s="20">
        <f t="shared" si="3"/>
        <v>41.55</v>
      </c>
      <c r="Q6" s="20">
        <f t="shared" si="3"/>
        <v>48.56</v>
      </c>
      <c r="R6" s="20">
        <f t="shared" si="3"/>
        <v>3255</v>
      </c>
      <c r="S6" s="20">
        <f t="shared" si="3"/>
        <v>48639</v>
      </c>
      <c r="T6" s="20">
        <f t="shared" si="3"/>
        <v>299.69</v>
      </c>
      <c r="U6" s="20">
        <f t="shared" si="3"/>
        <v>162.30000000000001</v>
      </c>
      <c r="V6" s="20">
        <f t="shared" si="3"/>
        <v>20099</v>
      </c>
      <c r="W6" s="20">
        <f t="shared" si="3"/>
        <v>6.41</v>
      </c>
      <c r="X6" s="20">
        <f t="shared" si="3"/>
        <v>3135.57</v>
      </c>
      <c r="Y6" s="21">
        <f>IF(Y7="",NA(),Y7)</f>
        <v>116.49</v>
      </c>
      <c r="Z6" s="21">
        <f t="shared" ref="Z6:AH6" si="4">IF(Z7="",NA(),Z7)</f>
        <v>116.84</v>
      </c>
      <c r="AA6" s="21">
        <f t="shared" si="4"/>
        <v>105.53</v>
      </c>
      <c r="AB6" s="21">
        <f t="shared" si="4"/>
        <v>105.58</v>
      </c>
      <c r="AC6" s="21">
        <f t="shared" si="4"/>
        <v>111.32</v>
      </c>
      <c r="AD6" s="21">
        <f t="shared" si="4"/>
        <v>106.81</v>
      </c>
      <c r="AE6" s="21">
        <f t="shared" si="4"/>
        <v>106.5</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34.4</v>
      </c>
      <c r="AP6" s="21">
        <f t="shared" si="5"/>
        <v>18.36</v>
      </c>
      <c r="AQ6" s="21">
        <f t="shared" si="5"/>
        <v>18.010000000000002</v>
      </c>
      <c r="AR6" s="21">
        <f t="shared" si="5"/>
        <v>23.86</v>
      </c>
      <c r="AS6" s="21">
        <f t="shared" si="5"/>
        <v>18.41</v>
      </c>
      <c r="AT6" s="20" t="str">
        <f>IF(AT7="","",IF(AT7="-","【-】","【"&amp;SUBSTITUTE(TEXT(AT7,"#,##0.00"),"-","△")&amp;"】"))</f>
        <v>【3.03】</v>
      </c>
      <c r="AU6" s="21">
        <f>IF(AU7="",NA(),AU7)</f>
        <v>75.2</v>
      </c>
      <c r="AV6" s="21">
        <f t="shared" ref="AV6:BD6" si="6">IF(AV7="",NA(),AV7)</f>
        <v>95.73</v>
      </c>
      <c r="AW6" s="21">
        <f t="shared" si="6"/>
        <v>86.74</v>
      </c>
      <c r="AX6" s="21">
        <f t="shared" si="6"/>
        <v>97.22</v>
      </c>
      <c r="AY6" s="21">
        <f t="shared" si="6"/>
        <v>145.93</v>
      </c>
      <c r="AZ6" s="21">
        <f t="shared" si="6"/>
        <v>68.17</v>
      </c>
      <c r="BA6" s="21">
        <f t="shared" si="6"/>
        <v>55.6</v>
      </c>
      <c r="BB6" s="21">
        <f t="shared" si="6"/>
        <v>59.4</v>
      </c>
      <c r="BC6" s="21">
        <f t="shared" si="6"/>
        <v>68.27</v>
      </c>
      <c r="BD6" s="21">
        <f t="shared" si="6"/>
        <v>74.790000000000006</v>
      </c>
      <c r="BE6" s="20" t="str">
        <f>IF(BE7="","",IF(BE7="-","【-】","【"&amp;SUBSTITUTE(TEXT(BE7,"#,##0.00"),"-","△")&amp;"】"))</f>
        <v>【78.43】</v>
      </c>
      <c r="BF6" s="21">
        <f>IF(BF7="",NA(),BF7)</f>
        <v>431.33</v>
      </c>
      <c r="BG6" s="21">
        <f t="shared" ref="BG6:BO6" si="7">IF(BG7="",NA(),BG7)</f>
        <v>402.69</v>
      </c>
      <c r="BH6" s="21">
        <f t="shared" si="7"/>
        <v>423.93</v>
      </c>
      <c r="BI6" s="21">
        <f t="shared" si="7"/>
        <v>433.6</v>
      </c>
      <c r="BJ6" s="21">
        <f t="shared" si="7"/>
        <v>410.29</v>
      </c>
      <c r="BK6" s="21">
        <f t="shared" si="7"/>
        <v>789.44</v>
      </c>
      <c r="BL6" s="21">
        <f t="shared" si="7"/>
        <v>789.08</v>
      </c>
      <c r="BM6" s="21">
        <f t="shared" si="7"/>
        <v>747.84</v>
      </c>
      <c r="BN6" s="21">
        <f t="shared" si="7"/>
        <v>804.98</v>
      </c>
      <c r="BO6" s="21">
        <f t="shared" si="7"/>
        <v>767.56</v>
      </c>
      <c r="BP6" s="20" t="str">
        <f>IF(BP7="","",IF(BP7="-","【-】","【"&amp;SUBSTITUTE(TEXT(BP7,"#,##0.00"),"-","△")&amp;"】"))</f>
        <v>【630.82】</v>
      </c>
      <c r="BQ6" s="21">
        <f>IF(BQ7="",NA(),BQ7)</f>
        <v>86.11</v>
      </c>
      <c r="BR6" s="21">
        <f t="shared" ref="BR6:BZ6" si="8">IF(BR7="",NA(),BR7)</f>
        <v>92.27</v>
      </c>
      <c r="BS6" s="21">
        <f t="shared" si="8"/>
        <v>88.78</v>
      </c>
      <c r="BT6" s="21">
        <f t="shared" si="8"/>
        <v>89.5</v>
      </c>
      <c r="BU6" s="21">
        <f t="shared" si="8"/>
        <v>90.75</v>
      </c>
      <c r="BV6" s="21">
        <f t="shared" si="8"/>
        <v>87.29</v>
      </c>
      <c r="BW6" s="21">
        <f t="shared" si="8"/>
        <v>88.25</v>
      </c>
      <c r="BX6" s="21">
        <f t="shared" si="8"/>
        <v>90.17</v>
      </c>
      <c r="BY6" s="21">
        <f t="shared" si="8"/>
        <v>88.71</v>
      </c>
      <c r="BZ6" s="21">
        <f t="shared" si="8"/>
        <v>90.23</v>
      </c>
      <c r="CA6" s="20" t="str">
        <f>IF(CA7="","",IF(CA7="-","【-】","【"&amp;SUBSTITUTE(TEXT(CA7,"#,##0.00"),"-","△")&amp;"】"))</f>
        <v>【97.81】</v>
      </c>
      <c r="CB6" s="21">
        <f>IF(CB7="",NA(),CB7)</f>
        <v>150</v>
      </c>
      <c r="CC6" s="21">
        <f t="shared" ref="CC6:CK6" si="9">IF(CC7="",NA(),CC7)</f>
        <v>138.19</v>
      </c>
      <c r="CD6" s="21">
        <f t="shared" si="9"/>
        <v>150</v>
      </c>
      <c r="CE6" s="21">
        <f t="shared" si="9"/>
        <v>150</v>
      </c>
      <c r="CF6" s="21">
        <f t="shared" si="9"/>
        <v>150</v>
      </c>
      <c r="CG6" s="21">
        <f t="shared" si="9"/>
        <v>176.67</v>
      </c>
      <c r="CH6" s="21">
        <f t="shared" si="9"/>
        <v>176.37</v>
      </c>
      <c r="CI6" s="21">
        <f t="shared" si="9"/>
        <v>173.17</v>
      </c>
      <c r="CJ6" s="21">
        <f t="shared" si="9"/>
        <v>174.8</v>
      </c>
      <c r="CK6" s="21">
        <f t="shared" si="9"/>
        <v>170.2</v>
      </c>
      <c r="CL6" s="20" t="str">
        <f>IF(CL7="","",IF(CL7="-","【-】","【"&amp;SUBSTITUTE(TEXT(CL7,"#,##0.00"),"-","△")&amp;"】"))</f>
        <v>【138.75】</v>
      </c>
      <c r="CM6" s="21">
        <f>IF(CM7="",NA(),CM7)</f>
        <v>70.400000000000006</v>
      </c>
      <c r="CN6" s="21">
        <f t="shared" ref="CN6:CV6" si="10">IF(CN7="",NA(),CN7)</f>
        <v>72.95</v>
      </c>
      <c r="CO6" s="21">
        <f t="shared" si="10"/>
        <v>71.25</v>
      </c>
      <c r="CP6" s="21">
        <f t="shared" si="10"/>
        <v>69.17</v>
      </c>
      <c r="CQ6" s="21">
        <f t="shared" si="10"/>
        <v>70.650000000000006</v>
      </c>
      <c r="CR6" s="21">
        <f t="shared" si="10"/>
        <v>57.42</v>
      </c>
      <c r="CS6" s="21">
        <f t="shared" si="10"/>
        <v>56.72</v>
      </c>
      <c r="CT6" s="21">
        <f t="shared" si="10"/>
        <v>56.43</v>
      </c>
      <c r="CU6" s="21">
        <f t="shared" si="10"/>
        <v>55.82</v>
      </c>
      <c r="CV6" s="21">
        <f t="shared" si="10"/>
        <v>56.51</v>
      </c>
      <c r="CW6" s="20" t="str">
        <f>IF(CW7="","",IF(CW7="-","【-】","【"&amp;SUBSTITUTE(TEXT(CW7,"#,##0.00"),"-","△")&amp;"】"))</f>
        <v>【58.94】</v>
      </c>
      <c r="CX6" s="21">
        <f>IF(CX7="",NA(),CX7)</f>
        <v>79.31</v>
      </c>
      <c r="CY6" s="21">
        <f t="shared" ref="CY6:DG6" si="11">IF(CY7="",NA(),CY7)</f>
        <v>79.47</v>
      </c>
      <c r="CZ6" s="21">
        <f t="shared" si="11"/>
        <v>79.930000000000007</v>
      </c>
      <c r="DA6" s="21">
        <f t="shared" si="11"/>
        <v>80.489999999999995</v>
      </c>
      <c r="DB6" s="21">
        <f t="shared" si="11"/>
        <v>89.82</v>
      </c>
      <c r="DC6" s="21">
        <f t="shared" si="11"/>
        <v>90.42</v>
      </c>
      <c r="DD6" s="21">
        <f t="shared" si="11"/>
        <v>90.72</v>
      </c>
      <c r="DE6" s="21">
        <f t="shared" si="11"/>
        <v>91.07</v>
      </c>
      <c r="DF6" s="21">
        <f t="shared" si="11"/>
        <v>90.67</v>
      </c>
      <c r="DG6" s="21">
        <f t="shared" si="11"/>
        <v>90.62</v>
      </c>
      <c r="DH6" s="20" t="str">
        <f>IF(DH7="","",IF(DH7="-","【-】","【"&amp;SUBSTITUTE(TEXT(DH7,"#,##0.00"),"-","△")&amp;"】"))</f>
        <v>【95.91】</v>
      </c>
      <c r="DI6" s="21">
        <f>IF(DI7="",NA(),DI7)</f>
        <v>50.79</v>
      </c>
      <c r="DJ6" s="21">
        <f t="shared" ref="DJ6:DR6" si="12">IF(DJ7="",NA(),DJ7)</f>
        <v>53.45</v>
      </c>
      <c r="DK6" s="21">
        <f t="shared" si="12"/>
        <v>54.78</v>
      </c>
      <c r="DL6" s="21">
        <f t="shared" si="12"/>
        <v>56.55</v>
      </c>
      <c r="DM6" s="21">
        <f t="shared" si="12"/>
        <v>57.61</v>
      </c>
      <c r="DN6" s="21">
        <f t="shared" si="12"/>
        <v>29.23</v>
      </c>
      <c r="DO6" s="21">
        <f t="shared" si="12"/>
        <v>20.78</v>
      </c>
      <c r="DP6" s="21">
        <f t="shared" si="12"/>
        <v>23.54</v>
      </c>
      <c r="DQ6" s="21">
        <f t="shared" si="12"/>
        <v>25.86</v>
      </c>
      <c r="DR6" s="21">
        <f t="shared" si="12"/>
        <v>26.9</v>
      </c>
      <c r="DS6" s="20" t="str">
        <f>IF(DS7="","",IF(DS7="-","【-】","【"&amp;SUBSTITUTE(TEXT(DS7,"#,##0.00"),"-","△")&amp;"】"))</f>
        <v>【41.09】</v>
      </c>
      <c r="DT6" s="21">
        <f>IF(DT7="",NA(),DT7)</f>
        <v>0.09</v>
      </c>
      <c r="DU6" s="21">
        <f t="shared" ref="DU6:EC6" si="13">IF(DU7="",NA(),DU7)</f>
        <v>4.17</v>
      </c>
      <c r="DV6" s="21">
        <f t="shared" si="13"/>
        <v>5.92</v>
      </c>
      <c r="DW6" s="21">
        <f t="shared" si="13"/>
        <v>6.89</v>
      </c>
      <c r="DX6" s="21">
        <f t="shared" si="13"/>
        <v>7.21</v>
      </c>
      <c r="DY6" s="21">
        <f t="shared" si="13"/>
        <v>1.37</v>
      </c>
      <c r="DZ6" s="21">
        <f t="shared" si="13"/>
        <v>1.34</v>
      </c>
      <c r="EA6" s="21">
        <f t="shared" si="13"/>
        <v>1.5</v>
      </c>
      <c r="EB6" s="21">
        <f t="shared" si="13"/>
        <v>1.4</v>
      </c>
      <c r="EC6" s="21">
        <f t="shared" si="13"/>
        <v>2.08</v>
      </c>
      <c r="ED6" s="20" t="str">
        <f>IF(ED7="","",IF(ED7="-","【-】","【"&amp;SUBSTITUTE(TEXT(ED7,"#,##0.00"),"-","△")&amp;"】"))</f>
        <v>【8.68】</v>
      </c>
      <c r="EE6" s="21">
        <f>IF(EE7="",NA(),EE7)</f>
        <v>0.19</v>
      </c>
      <c r="EF6" s="21">
        <f t="shared" ref="EF6:EN6" si="14">IF(EF7="",NA(),EF7)</f>
        <v>0.14000000000000001</v>
      </c>
      <c r="EG6" s="20">
        <f t="shared" si="14"/>
        <v>0</v>
      </c>
      <c r="EH6" s="21">
        <f t="shared" si="14"/>
        <v>0.13</v>
      </c>
      <c r="EI6" s="21">
        <f t="shared" si="14"/>
        <v>0.17</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2">
      <c r="A7" s="14"/>
      <c r="B7" s="23">
        <v>2023</v>
      </c>
      <c r="C7" s="23">
        <v>432083</v>
      </c>
      <c r="D7" s="23">
        <v>46</v>
      </c>
      <c r="E7" s="23">
        <v>17</v>
      </c>
      <c r="F7" s="23">
        <v>1</v>
      </c>
      <c r="G7" s="23">
        <v>0</v>
      </c>
      <c r="H7" s="23" t="s">
        <v>96</v>
      </c>
      <c r="I7" s="23" t="s">
        <v>97</v>
      </c>
      <c r="J7" s="23" t="s">
        <v>98</v>
      </c>
      <c r="K7" s="23" t="s">
        <v>99</v>
      </c>
      <c r="L7" s="23" t="s">
        <v>100</v>
      </c>
      <c r="M7" s="23" t="s">
        <v>101</v>
      </c>
      <c r="N7" s="24" t="s">
        <v>102</v>
      </c>
      <c r="O7" s="24">
        <v>65.52</v>
      </c>
      <c r="P7" s="24">
        <v>41.55</v>
      </c>
      <c r="Q7" s="24">
        <v>48.56</v>
      </c>
      <c r="R7" s="24">
        <v>3255</v>
      </c>
      <c r="S7" s="24">
        <v>48639</v>
      </c>
      <c r="T7" s="24">
        <v>299.69</v>
      </c>
      <c r="U7" s="24">
        <v>162.30000000000001</v>
      </c>
      <c r="V7" s="24">
        <v>20099</v>
      </c>
      <c r="W7" s="24">
        <v>6.41</v>
      </c>
      <c r="X7" s="24">
        <v>3135.57</v>
      </c>
      <c r="Y7" s="24">
        <v>116.49</v>
      </c>
      <c r="Z7" s="24">
        <v>116.84</v>
      </c>
      <c r="AA7" s="24">
        <v>105.53</v>
      </c>
      <c r="AB7" s="24">
        <v>105.58</v>
      </c>
      <c r="AC7" s="24">
        <v>111.32</v>
      </c>
      <c r="AD7" s="24">
        <v>106.81</v>
      </c>
      <c r="AE7" s="24">
        <v>106.5</v>
      </c>
      <c r="AF7" s="24">
        <v>106.22</v>
      </c>
      <c r="AG7" s="24">
        <v>107.01</v>
      </c>
      <c r="AH7" s="24">
        <v>106.53</v>
      </c>
      <c r="AI7" s="24">
        <v>105.91</v>
      </c>
      <c r="AJ7" s="24">
        <v>0</v>
      </c>
      <c r="AK7" s="24">
        <v>0</v>
      </c>
      <c r="AL7" s="24">
        <v>0</v>
      </c>
      <c r="AM7" s="24">
        <v>0</v>
      </c>
      <c r="AN7" s="24">
        <v>0</v>
      </c>
      <c r="AO7" s="24">
        <v>34.4</v>
      </c>
      <c r="AP7" s="24">
        <v>18.36</v>
      </c>
      <c r="AQ7" s="24">
        <v>18.010000000000002</v>
      </c>
      <c r="AR7" s="24">
        <v>23.86</v>
      </c>
      <c r="AS7" s="24">
        <v>18.41</v>
      </c>
      <c r="AT7" s="24">
        <v>3.03</v>
      </c>
      <c r="AU7" s="24">
        <v>75.2</v>
      </c>
      <c r="AV7" s="24">
        <v>95.73</v>
      </c>
      <c r="AW7" s="24">
        <v>86.74</v>
      </c>
      <c r="AX7" s="24">
        <v>97.22</v>
      </c>
      <c r="AY7" s="24">
        <v>145.93</v>
      </c>
      <c r="AZ7" s="24">
        <v>68.17</v>
      </c>
      <c r="BA7" s="24">
        <v>55.6</v>
      </c>
      <c r="BB7" s="24">
        <v>59.4</v>
      </c>
      <c r="BC7" s="24">
        <v>68.27</v>
      </c>
      <c r="BD7" s="24">
        <v>74.790000000000006</v>
      </c>
      <c r="BE7" s="24">
        <v>78.430000000000007</v>
      </c>
      <c r="BF7" s="24">
        <v>431.33</v>
      </c>
      <c r="BG7" s="24">
        <v>402.69</v>
      </c>
      <c r="BH7" s="24">
        <v>423.93</v>
      </c>
      <c r="BI7" s="24">
        <v>433.6</v>
      </c>
      <c r="BJ7" s="24">
        <v>410.29</v>
      </c>
      <c r="BK7" s="24">
        <v>789.44</v>
      </c>
      <c r="BL7" s="24">
        <v>789.08</v>
      </c>
      <c r="BM7" s="24">
        <v>747.84</v>
      </c>
      <c r="BN7" s="24">
        <v>804.98</v>
      </c>
      <c r="BO7" s="24">
        <v>767.56</v>
      </c>
      <c r="BP7" s="24">
        <v>630.82000000000005</v>
      </c>
      <c r="BQ7" s="24">
        <v>86.11</v>
      </c>
      <c r="BR7" s="24">
        <v>92.27</v>
      </c>
      <c r="BS7" s="24">
        <v>88.78</v>
      </c>
      <c r="BT7" s="24">
        <v>89.5</v>
      </c>
      <c r="BU7" s="24">
        <v>90.75</v>
      </c>
      <c r="BV7" s="24">
        <v>87.29</v>
      </c>
      <c r="BW7" s="24">
        <v>88.25</v>
      </c>
      <c r="BX7" s="24">
        <v>90.17</v>
      </c>
      <c r="BY7" s="24">
        <v>88.71</v>
      </c>
      <c r="BZ7" s="24">
        <v>90.23</v>
      </c>
      <c r="CA7" s="24">
        <v>97.81</v>
      </c>
      <c r="CB7" s="24">
        <v>150</v>
      </c>
      <c r="CC7" s="24">
        <v>138.19</v>
      </c>
      <c r="CD7" s="24">
        <v>150</v>
      </c>
      <c r="CE7" s="24">
        <v>150</v>
      </c>
      <c r="CF7" s="24">
        <v>150</v>
      </c>
      <c r="CG7" s="24">
        <v>176.67</v>
      </c>
      <c r="CH7" s="24">
        <v>176.37</v>
      </c>
      <c r="CI7" s="24">
        <v>173.17</v>
      </c>
      <c r="CJ7" s="24">
        <v>174.8</v>
      </c>
      <c r="CK7" s="24">
        <v>170.2</v>
      </c>
      <c r="CL7" s="24">
        <v>138.75</v>
      </c>
      <c r="CM7" s="24">
        <v>70.400000000000006</v>
      </c>
      <c r="CN7" s="24">
        <v>72.95</v>
      </c>
      <c r="CO7" s="24">
        <v>71.25</v>
      </c>
      <c r="CP7" s="24">
        <v>69.17</v>
      </c>
      <c r="CQ7" s="24">
        <v>70.650000000000006</v>
      </c>
      <c r="CR7" s="24">
        <v>57.42</v>
      </c>
      <c r="CS7" s="24">
        <v>56.72</v>
      </c>
      <c r="CT7" s="24">
        <v>56.43</v>
      </c>
      <c r="CU7" s="24">
        <v>55.82</v>
      </c>
      <c r="CV7" s="24">
        <v>56.51</v>
      </c>
      <c r="CW7" s="24">
        <v>58.94</v>
      </c>
      <c r="CX7" s="24">
        <v>79.31</v>
      </c>
      <c r="CY7" s="24">
        <v>79.47</v>
      </c>
      <c r="CZ7" s="24">
        <v>79.930000000000007</v>
      </c>
      <c r="DA7" s="24">
        <v>80.489999999999995</v>
      </c>
      <c r="DB7" s="24">
        <v>89.82</v>
      </c>
      <c r="DC7" s="24">
        <v>90.42</v>
      </c>
      <c r="DD7" s="24">
        <v>90.72</v>
      </c>
      <c r="DE7" s="24">
        <v>91.07</v>
      </c>
      <c r="DF7" s="24">
        <v>90.67</v>
      </c>
      <c r="DG7" s="24">
        <v>90.62</v>
      </c>
      <c r="DH7" s="24">
        <v>95.91</v>
      </c>
      <c r="DI7" s="24">
        <v>50.79</v>
      </c>
      <c r="DJ7" s="24">
        <v>53.45</v>
      </c>
      <c r="DK7" s="24">
        <v>54.78</v>
      </c>
      <c r="DL7" s="24">
        <v>56.55</v>
      </c>
      <c r="DM7" s="24">
        <v>57.61</v>
      </c>
      <c r="DN7" s="24">
        <v>29.23</v>
      </c>
      <c r="DO7" s="24">
        <v>20.78</v>
      </c>
      <c r="DP7" s="24">
        <v>23.54</v>
      </c>
      <c r="DQ7" s="24">
        <v>25.86</v>
      </c>
      <c r="DR7" s="24">
        <v>26.9</v>
      </c>
      <c r="DS7" s="24">
        <v>41.09</v>
      </c>
      <c r="DT7" s="24">
        <v>0.09</v>
      </c>
      <c r="DU7" s="24">
        <v>4.17</v>
      </c>
      <c r="DV7" s="24">
        <v>5.92</v>
      </c>
      <c r="DW7" s="24">
        <v>6.89</v>
      </c>
      <c r="DX7" s="24">
        <v>7.21</v>
      </c>
      <c r="DY7" s="24">
        <v>1.37</v>
      </c>
      <c r="DZ7" s="24">
        <v>1.34</v>
      </c>
      <c r="EA7" s="24">
        <v>1.5</v>
      </c>
      <c r="EB7" s="24">
        <v>1.4</v>
      </c>
      <c r="EC7" s="24">
        <v>2.08</v>
      </c>
      <c r="ED7" s="24">
        <v>8.68</v>
      </c>
      <c r="EE7" s="24">
        <v>0.19</v>
      </c>
      <c r="EF7" s="24">
        <v>0.14000000000000001</v>
      </c>
      <c r="EG7" s="24">
        <v>0</v>
      </c>
      <c r="EH7" s="24">
        <v>0.13</v>
      </c>
      <c r="EI7" s="24">
        <v>0.17</v>
      </c>
      <c r="EJ7" s="24">
        <v>0.17</v>
      </c>
      <c r="EK7" s="24">
        <v>0.15</v>
      </c>
      <c r="EL7" s="24">
        <v>0.15</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2025-01-30T04:05:05Z</cp:lastPrinted>
  <dcterms:created xsi:type="dcterms:W3CDTF">2025-01-24T07:07:16Z</dcterms:created>
  <dcterms:modified xsi:type="dcterms:W3CDTF">2025-02-06T02:26:01Z</dcterms:modified>
  <cp:category/>
</cp:coreProperties>
</file>