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702\AppData\Local\Microsoft\Windows\INetCache\Content.Outlook\HOFJ3KBL\"/>
    </mc:Choice>
  </mc:AlternateContent>
  <workbookProtection workbookAlgorithmName="SHA-512" workbookHashValue="a3E1xa2eLpJPL6u5olT+zsEVZwDDn2KI0ehxiUF7IOlMaj30aXAPgIR+CXJjRgLjJdtLyt7zxWlvd2sOtY51Ew==" workbookSaltValue="67JtrNLNjvk8mQ8Sojauvg=="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<sst xmlns="http://schemas.openxmlformats.org/spreadsheetml/2006/main" count="231" uniqueCount="113">
  <si>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</si>
  <si>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</si>
  <si>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</si>
  <si>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</si>
  <si>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</si>
  <si>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</si>
  <si>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</si>
  <si>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</si>
  <si>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</si>
  <si>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</si>
  <si>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</si>
  <si>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</si>
  <si>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</si>
  <si>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</si>
  <si>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</si>
  <si>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</si>
  <si>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</si>
  <si>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</si>
  <si>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</si>
  <si>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</si>
  <si>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</si>
  <si>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</si>
  <si>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</si>
  <si>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</si>
  <si>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</si>
  <si>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</si>
  <si>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</si>
  <si>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</si>
  <si>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</si>
  <si>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</si>
  <si>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</si>
  <si>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</si>
  <si>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</si>
  <si>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</si>
  <si>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</si>
  <si>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</si>
  <si>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</si>
  <si>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</si>
  <si>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</si>
  <si>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</si>
  <si>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</si>
  <si>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</si>
  <si>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</si>
  <si>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</si>
  <si>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</si>
  <si>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</si>
  <si>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</si>
  <si>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</si>
  <si>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</si>
  <si>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</si>
  <si>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</si>
  <si>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</si>
  <si>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</si>
  <si>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</si>
  <si>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</si>
  <si>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</si>
  <si>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</si>
  <si>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</si>
  <si>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</si>
  <si>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</si>
  <si>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</si>
  <si>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</si>
  <si>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</si>
  <si>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</si>
  <si>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</si>
  <si>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</si>
  <si>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</si>
  <si>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</si>
  <si>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</si>
  <si>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</si>
  <si>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</si>
  <si>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</si>
  <si>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</si>
  <si>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</si>
  <si>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</si>
  <si>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</si>
  <si>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</si>
  <si>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</si>
  <si>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</si>
  <si>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</si>
  <si>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</si>
  <si>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</si>
  <si>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</si>
  <si>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</si>
  <si>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</si>
  <si>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</si>
  <si>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</si>
  <si>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</si>
  <si>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</si>
  <si>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</si>
  <si>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</si>
  <si>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</si>
  <si>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</si>
  <si>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大津菊陽水道企業団</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</si>
  <si>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</si>
  <si>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</si>
  <si>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</si>
  <si>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</si>
  <si>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</si>
  <si>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</si>
  <si>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</si>
  <si>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</si>
  <si>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</si>
  <si>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</si>
  <si>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</si>
  <si>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</si>
  <si>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</si>
  <si>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</si>
  <si>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</si>
  <si>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</si>
  <si>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「①経常収支比率」は前年度から 3.76ポイント上昇し、健全経営を堅持しています。
「②累積欠損金比率」はありません。
「③流動比率」は年度末時点での現金預金・未収金が増加したため、52.07ポイント上昇しています。
「④企業債残高対給水収益比率」は、前年度から7.46ポイント上昇の99.69％で全国平均・類似団体平均値よりも低く推移していますが、今後予定している施設更新事業の財源に企業債を活用するため、当該比率は上昇していく見込みです。
「⑤料金回収率」は 3.25ポイント減少したものの100％を超えており、事業費用は水道料金収入で賄われ、独立採算制が確保されています。
「⑥給水原価」は、全国平均・類似団体平均値よりも低いものの、4.73円増の 132.36円となりました。今後も給水原価の抑制に取り組みます。
「⑦施設利用率」は 73.39％で、年々下降傾向にあります。施設の統廃合等により改善を目指します。
「⑧有収率」は 1.84ポイント改善し、83.31％となりましたが全国平均・類似団体平均値よりも低く、引き続き有収率の向上に努めます。</t>
    <rPh sb="2" eb="8">
      <t>ケイジョウシュウシヒリツ</t>
    </rPh>
    <rPh sb="10" eb="13">
      <t>ゼンネンド</t>
    </rPh>
    <rPh sb="24" eb="26">
      <t>ジョウショウ</t>
    </rPh>
    <rPh sb="28" eb="32">
      <t>ケンゼンケイエイ</t>
    </rPh>
    <rPh sb="33" eb="35">
      <t>ケンジ</t>
    </rPh>
    <rPh sb="45" eb="47">
      <t>ルイセキ</t>
    </rPh>
    <rPh sb="47" eb="49">
      <t>ケッソン</t>
    </rPh>
    <rPh sb="49" eb="50">
      <t>キン</t>
    </rPh>
    <rPh sb="50" eb="52">
      <t>ヒリツ</t>
    </rPh>
    <rPh sb="64" eb="66">
      <t>リュウドウ</t>
    </rPh>
    <rPh sb="66" eb="68">
      <t>ヒリツ</t>
    </rPh>
    <rPh sb="70" eb="73">
      <t>ネンドマツ</t>
    </rPh>
    <rPh sb="73" eb="75">
      <t>ジテン</t>
    </rPh>
    <rPh sb="77" eb="81">
      <t>ゲンキンヨキン</t>
    </rPh>
    <rPh sb="82" eb="85">
      <t>ミシュウキン</t>
    </rPh>
    <rPh sb="86" eb="88">
      <t>ゾウカ</t>
    </rPh>
    <rPh sb="102" eb="104">
      <t>ジョウショウ</t>
    </rPh>
    <rPh sb="114" eb="117">
      <t>キギョウサイ</t>
    </rPh>
    <rPh sb="117" eb="119">
      <t>ザンダカ</t>
    </rPh>
    <rPh sb="119" eb="120">
      <t>タイ</t>
    </rPh>
    <rPh sb="120" eb="124">
      <t>キュウスイシュウエキ</t>
    </rPh>
    <rPh sb="124" eb="126">
      <t>ヒリツ</t>
    </rPh>
    <rPh sb="129" eb="132">
      <t>ゼンネンド</t>
    </rPh>
    <rPh sb="142" eb="144">
      <t>ジョウショウ</t>
    </rPh>
    <rPh sb="152" eb="156">
      <t>ゼンコクヘイキン</t>
    </rPh>
    <rPh sb="157" eb="161">
      <t>ルイジダンタイ</t>
    </rPh>
    <rPh sb="161" eb="163">
      <t>ヘイキン</t>
    </rPh>
    <rPh sb="163" eb="164">
      <t>チ</t>
    </rPh>
    <rPh sb="167" eb="168">
      <t>ヒク</t>
    </rPh>
    <rPh sb="169" eb="171">
      <t>スイイ</t>
    </rPh>
    <rPh sb="178" eb="180">
      <t>コンゴ</t>
    </rPh>
    <rPh sb="180" eb="182">
      <t>ヨテイ</t>
    </rPh>
    <rPh sb="186" eb="188">
      <t>シセツ</t>
    </rPh>
    <rPh sb="188" eb="190">
      <t>コウシン</t>
    </rPh>
    <rPh sb="190" eb="192">
      <t>ジギョウ</t>
    </rPh>
    <rPh sb="193" eb="195">
      <t>ザイゲン</t>
    </rPh>
    <rPh sb="196" eb="199">
      <t>キギョウサイ</t>
    </rPh>
    <rPh sb="200" eb="202">
      <t>カツヨウ</t>
    </rPh>
    <rPh sb="207" eb="209">
      <t>トウガイ</t>
    </rPh>
    <rPh sb="209" eb="211">
      <t>ヒリツ</t>
    </rPh>
    <rPh sb="212" eb="214">
      <t>ジョウショウ</t>
    </rPh>
    <rPh sb="218" eb="220">
      <t>ミコ</t>
    </rPh>
    <rPh sb="228" eb="233">
      <t>リョウキンカイシュウリツ</t>
    </rPh>
    <rPh sb="244" eb="246">
      <t>ゲンショウ</t>
    </rPh>
    <rPh sb="256" eb="257">
      <t>コ</t>
    </rPh>
    <rPh sb="262" eb="264">
      <t>ジギョウ</t>
    </rPh>
    <rPh sb="264" eb="266">
      <t>ヒヨウ</t>
    </rPh>
    <rPh sb="267" eb="271">
      <t>スイドウリョウキン</t>
    </rPh>
    <rPh sb="271" eb="273">
      <t>シュウニュウ</t>
    </rPh>
    <rPh sb="274" eb="275">
      <t>マカナ</t>
    </rPh>
    <rPh sb="278" eb="283">
      <t>ドクリツサイサンセイ</t>
    </rPh>
    <rPh sb="284" eb="286">
      <t>カクホ</t>
    </rPh>
    <rPh sb="297" eb="301">
      <t>キュウスイゲンカ</t>
    </rPh>
    <rPh sb="329" eb="330">
      <t>エン</t>
    </rPh>
    <rPh sb="330" eb="331">
      <t>ゾウ</t>
    </rPh>
    <rPh sb="339" eb="340">
      <t>エン</t>
    </rPh>
    <rPh sb="347" eb="349">
      <t>コンゴ</t>
    </rPh>
    <rPh sb="350" eb="354">
      <t>キュウスイゲンカ</t>
    </rPh>
    <rPh sb="355" eb="357">
      <t>ヨクセイ</t>
    </rPh>
    <rPh sb="358" eb="359">
      <t>ト</t>
    </rPh>
    <rPh sb="360" eb="361">
      <t>ク</t>
    </rPh>
    <rPh sb="369" eb="374">
      <t>シセツリヨウリツ</t>
    </rPh>
    <rPh sb="385" eb="387">
      <t>ネンネン</t>
    </rPh>
    <rPh sb="387" eb="389">
      <t>カコウ</t>
    </rPh>
    <rPh sb="389" eb="391">
      <t>ケイコウ</t>
    </rPh>
    <rPh sb="397" eb="399">
      <t>シセツ</t>
    </rPh>
    <rPh sb="400" eb="403">
      <t>トウハイゴウ</t>
    </rPh>
    <rPh sb="403" eb="404">
      <t>トウ</t>
    </rPh>
    <rPh sb="407" eb="409">
      <t>カイゼン</t>
    </rPh>
    <rPh sb="410" eb="412">
      <t>メザ</t>
    </rPh>
    <rPh sb="420" eb="423">
      <t>ユウシュウリツ</t>
    </rPh>
    <rPh sb="434" eb="436">
      <t>カイゼン</t>
    </rPh>
    <rPh sb="466" eb="467">
      <t>ヒク</t>
    </rPh>
    <rPh sb="469" eb="470">
      <t>ヒ</t>
    </rPh>
    <rPh sb="471" eb="472">
      <t>ツヅ</t>
    </rPh>
    <rPh sb="473" eb="476">
      <t>ユウシュウリツ</t>
    </rPh>
    <rPh sb="477" eb="479">
      <t>コウジョウ</t>
    </rPh>
    <rPh sb="480" eb="481">
      <t>ツト</t>
    </rPh>
    <phoneticPr fontId="4"/>
  </si>
  <si>
    <t>「①有形固定資産減価償却率」は、老朽化した配水池の更新事業により、全国平均・類似団体平均値よりも低く 44.12％となっています。
「②管路経年化率」は前年度よりも0.1ポイント減少し、7.71％です。
「③管路更新率」については、統計調査の作成時に入力ミス（未入力）があったため、本分析表では 0.0％と表示されています。なお、実際の数値は  0.84％で、前年度より 0.15ポイント上昇しました。
老朽化対策では、施設の長寿命化を図りながら効果的な更新の実施により、災害に強い水道を目指します。</t>
    <rPh sb="2" eb="8">
      <t>ユウケイコテイシサン</t>
    </rPh>
    <rPh sb="8" eb="13">
      <t>ゲンカショウキャクリツコジギョウヒヨウスイドウリョウキンシュウニュウマカナドクリツサイサンセイカクホキュウスイゲンカエンゾウエンコンゴキュウスイゲンカヨクセイトクシセツリヨウリツネンネンカコウケイコウシセツトウハイゴウトウカイゼンメザユウシュウリツカイゼンヒクヒツヅユウシュウリツコウジョウツト</t>
    </rPh>
    <rPh sb="16" eb="19">
      <t>ロウキュウカ</t>
    </rPh>
    <rPh sb="21" eb="24">
      <t>ハイスイチ</t>
    </rPh>
    <rPh sb="25" eb="27">
      <t>コウシン</t>
    </rPh>
    <rPh sb="27" eb="29">
      <t>ジギョウ</t>
    </rPh>
    <rPh sb="69" eb="75">
      <t>カンロケイネンカリツ</t>
    </rPh>
    <rPh sb="77" eb="80">
      <t>ゼンネンド</t>
    </rPh>
    <rPh sb="90" eb="92">
      <t>ゲンショウ</t>
    </rPh>
    <rPh sb="106" eb="111">
      <t>カンロコウシンリツ</t>
    </rPh>
    <rPh sb="127" eb="129">
      <t>ニュウリョク</t>
    </rPh>
    <rPh sb="132" eb="135">
      <t>ミニュウリョク</t>
    </rPh>
    <rPh sb="143" eb="144">
      <t>ホン</t>
    </rPh>
    <rPh sb="144" eb="147">
      <t>ブンセキヒョウ</t>
    </rPh>
    <rPh sb="155" eb="157">
      <t>ヒョウジ</t>
    </rPh>
    <rPh sb="167" eb="169">
      <t>ジッサイ</t>
    </rPh>
    <rPh sb="170" eb="172">
      <t>スウチ</t>
    </rPh>
    <rPh sb="182" eb="185">
      <t>ゼンネンド</t>
    </rPh>
    <rPh sb="196" eb="198">
      <t>ジョウショウ</t>
    </rPh>
    <rPh sb="205" eb="208">
      <t>ロウキュウカ</t>
    </rPh>
    <rPh sb="208" eb="210">
      <t>タイサク</t>
    </rPh>
    <rPh sb="213" eb="215">
      <t>シセツ</t>
    </rPh>
    <rPh sb="216" eb="220">
      <t>チョウジュミョウカ</t>
    </rPh>
    <rPh sb="221" eb="222">
      <t>ハカ</t>
    </rPh>
    <rPh sb="226" eb="229">
      <t>コウカテキ</t>
    </rPh>
    <rPh sb="230" eb="232">
      <t>コウシン</t>
    </rPh>
    <rPh sb="233" eb="235">
      <t>ジッシ</t>
    </rPh>
    <rPh sb="239" eb="241">
      <t>サイガイ</t>
    </rPh>
    <rPh sb="242" eb="243">
      <t>ツヨ</t>
    </rPh>
    <rPh sb="244" eb="246">
      <t>スイドウ</t>
    </rPh>
    <rPh sb="247" eb="249">
      <t>メザ</t>
    </rPh>
    <phoneticPr fontId="4"/>
  </si>
  <si>
    <t xml:space="preserve">「経営の健全化・効率性」の指標に関しては概ね例年どおりに推移していますが、デフレの影響から「給水原価」が上昇し「料金回収率」が下降しています。
当企業団の給水区域では、半導体関連企業の集積に伴う給水人口の増加や水需要の変化など、既存老朽施設の更新に加えて施設増強等への対応が課題となっています。
これら建設投資の財源は企業債（借金）に頼ることになるため、アセットマネジメント・経営戦略・水道ビジョンの改定等により事業計画や収支予測の把握・見直しを行いながら、安定的した事業運営に取り組みます。
</t>
    <rPh sb="1" eb="3">
      <t>ケイエイ</t>
    </rPh>
    <rPh sb="4" eb="7">
      <t>ケンゼンカ</t>
    </rPh>
    <rPh sb="8" eb="11">
      <t>コウリツセイ</t>
    </rPh>
    <rPh sb="13" eb="15">
      <t>シヒョウ</t>
    </rPh>
    <rPh sb="16" eb="17">
      <t>カン</t>
    </rPh>
    <rPh sb="20" eb="21">
      <t>オオム</t>
    </rPh>
    <rPh sb="22" eb="24">
      <t>レイネン</t>
    </rPh>
    <rPh sb="28" eb="30">
      <t>スイイ</t>
    </rPh>
    <rPh sb="41" eb="43">
      <t>エイキョウ</t>
    </rPh>
    <rPh sb="46" eb="50">
      <t>キュウスイゲンカ</t>
    </rPh>
    <rPh sb="52" eb="54">
      <t>ジョウショウ</t>
    </rPh>
    <rPh sb="56" eb="61">
      <t>リョウキンカイシュウリツ</t>
    </rPh>
    <rPh sb="63" eb="65">
      <t>カコウ</t>
    </rPh>
    <rPh sb="73" eb="74">
      <t>トウ</t>
    </rPh>
    <rPh sb="74" eb="77">
      <t>キギョウダン</t>
    </rPh>
    <rPh sb="98" eb="102">
      <t>キュウスイジンコウ</t>
    </rPh>
    <rPh sb="103" eb="105">
      <t>ゾウカ</t>
    </rPh>
    <rPh sb="110" eb="112">
      <t>ヘンカ</t>
    </rPh>
    <rPh sb="115" eb="117">
      <t>キソン</t>
    </rPh>
    <rPh sb="135" eb="137">
      <t>タイオウ</t>
    </rPh>
    <rPh sb="169" eb="170">
      <t>タヨ</t>
    </rPh>
    <rPh sb="190" eb="194">
      <t>ケイエイセンリャク</t>
    </rPh>
    <rPh sb="195" eb="197">
      <t>スイドウ</t>
    </rPh>
    <rPh sb="202" eb="204">
      <t>カイテイ</t>
    </rPh>
    <rPh sb="204" eb="205">
      <t>トウ</t>
    </rPh>
    <rPh sb="208" eb="212">
      <t>ジギョウケイカク</t>
    </rPh>
    <rPh sb="213" eb="215">
      <t>シュウシ</t>
    </rPh>
    <rPh sb="215" eb="217">
      <t>ヨソク</t>
    </rPh>
    <rPh sb="218" eb="220">
      <t>ハアク</t>
    </rPh>
    <rPh sb="221" eb="223">
      <t>ミナオ</t>
    </rPh>
    <rPh sb="225" eb="226">
      <t>オコナ</t>
    </rPh>
    <rPh sb="231" eb="234">
      <t>アンテイテキ</t>
    </rPh>
    <rPh sb="236" eb="240">
      <t>ジギョウウンエイ</t>
    </rPh>
    <rPh sb="241" eb="242">
      <t>ト</t>
    </rPh>
    <rPh sb="243" eb="244">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</si>
</sst>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0.63</c:v>
                </c:pt>
                <c:pt idx="1">
                  <c:v>0.62</c:v>
                </c:pt>
                <c:pt idx="2">
                  <c:v>0.93</c:v>
                </c:pt>
                <c:pt idx="3">
                  <c:v>0.69</c:v>
                </c:pt>
                <c:pt idx="4" formatCode="#,##0.00;&quot;△&quot;#,##0.00">
                  <c:v>0</c:v>
                </c:pt>
              </c:numCache>
            </c:numRef>
          </c:val>
          <c:extLst>
            <c:ext xmlns:c16="http://schemas.microsoft.com/office/drawing/2014/chart" uri="{C3380CC4-5D6E-409C-BE32-E72D297353CC}">
              <c16:uniqueId val="{00000000-8583-4421-9C66-E78C69FB5AA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8583-4421-9C66-E78C69FB5AA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86.32</c:v>
                </c:pt>
                <c:pt idx="1">
                  <c:v>83.43</c:v>
                </c:pt>
                <c:pt idx="2">
                  <c:v>82.3</c:v>
                </c:pt>
                <c:pt idx="3">
                  <c:v>74.86</c:v>
                </c:pt>
                <c:pt idx="4">
                  <c:v>73.39</c:v>
                </c:pt>
              </c:numCache>
            </c:numRef>
          </c:val>
          <c:extLst>
            <c:ext xmlns:c16="http://schemas.microsoft.com/office/drawing/2014/chart" uri="{C3380CC4-5D6E-409C-BE32-E72D297353CC}">
              <c16:uniqueId val="{00000000-0C66-4DCA-9526-4727A2FCBA0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0C66-4DCA-9526-4727A2FCBA0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77.260000000000005</c:v>
                </c:pt>
                <c:pt idx="1">
                  <c:v>79.7</c:v>
                </c:pt>
                <c:pt idx="2">
                  <c:v>80.89</c:v>
                </c:pt>
                <c:pt idx="3">
                  <c:v>81.47</c:v>
                </c:pt>
                <c:pt idx="4">
                  <c:v>83.31</c:v>
                </c:pt>
              </c:numCache>
            </c:numRef>
          </c:val>
          <c:extLst>
            <c:ext xmlns:c16="http://schemas.microsoft.com/office/drawing/2014/chart" uri="{C3380CC4-5D6E-409C-BE32-E72D297353CC}">
              <c16:uniqueId val="{00000000-E91C-4BD8-B0E6-7B00F965C0A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E91C-4BD8-B0E6-7B00F965C0A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137.08000000000001</c:v>
                </c:pt>
                <c:pt idx="1">
                  <c:v>130.06</c:v>
                </c:pt>
                <c:pt idx="2">
                  <c:v>130.06</c:v>
                </c:pt>
                <c:pt idx="3">
                  <c:v>126.24</c:v>
                </c:pt>
                <c:pt idx="4">
                  <c:v>130</c:v>
                </c:pt>
              </c:numCache>
            </c:numRef>
          </c:val>
          <c:extLst>
            <c:ext xmlns:c16="http://schemas.microsoft.com/office/drawing/2014/chart" uri="{C3380CC4-5D6E-409C-BE32-E72D297353CC}">
              <c16:uniqueId val="{00000000-8351-49E2-A22B-4FDB2281B07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8351-49E2-A22B-4FDB2281B07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43.27</c:v>
                </c:pt>
                <c:pt idx="1">
                  <c:v>43.82</c:v>
                </c:pt>
                <c:pt idx="2">
                  <c:v>43.68</c:v>
                </c:pt>
                <c:pt idx="3">
                  <c:v>43.36</c:v>
                </c:pt>
                <c:pt idx="4">
                  <c:v>44.12</c:v>
                </c:pt>
              </c:numCache>
            </c:numRef>
          </c:val>
          <c:extLst>
            <c:ext xmlns:c16="http://schemas.microsoft.com/office/drawing/2014/chart" uri="{C3380CC4-5D6E-409C-BE32-E72D297353CC}">
              <c16:uniqueId val="{00000000-247E-4152-A49F-45163ACFC26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247E-4152-A49F-45163ACFC26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6.79</c:v>
                </c:pt>
                <c:pt idx="1">
                  <c:v>6.88</c:v>
                </c:pt>
                <c:pt idx="2">
                  <c:v>7.33</c:v>
                </c:pt>
                <c:pt idx="3">
                  <c:v>7.81</c:v>
                </c:pt>
                <c:pt idx="4">
                  <c:v>7.71</c:v>
                </c:pt>
              </c:numCache>
            </c:numRef>
          </c:val>
          <c:extLst>
            <c:ext xmlns:c16="http://schemas.microsoft.com/office/drawing/2014/chart" uri="{C3380CC4-5D6E-409C-BE32-E72D297353CC}">
              <c16:uniqueId val="{00000000-AA69-4804-8F30-F007A5CAEBA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AA69-4804-8F30-F007A5CAEBA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8D-4FDB-A430-5CB1407B649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238D-4FDB-A430-5CB1407B649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381.3</c:v>
                </c:pt>
                <c:pt idx="1">
                  <c:v>304.64999999999998</c:v>
                </c:pt>
                <c:pt idx="2">
                  <c:v>398.22</c:v>
                </c:pt>
                <c:pt idx="3">
                  <c:v>481.29</c:v>
                </c:pt>
                <c:pt idx="4">
                  <c:v>533.36</c:v>
                </c:pt>
              </c:numCache>
            </c:numRef>
          </c:val>
          <c:extLst>
            <c:ext xmlns:c16="http://schemas.microsoft.com/office/drawing/2014/chart" uri="{C3380CC4-5D6E-409C-BE32-E72D297353CC}">
              <c16:uniqueId val="{00000000-CC44-454D-BD52-F9F475B76E5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CC44-454D-BD52-F9F475B76E5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16.45</c:v>
                </c:pt>
                <c:pt idx="1">
                  <c:v>16.559999999999999</c:v>
                </c:pt>
                <c:pt idx="2">
                  <c:v>46.21</c:v>
                </c:pt>
                <c:pt idx="3">
                  <c:v>92.23</c:v>
                </c:pt>
                <c:pt idx="4">
                  <c:v>99.69</c:v>
                </c:pt>
              </c:numCache>
            </c:numRef>
          </c:val>
          <c:extLst>
            <c:ext xmlns:c16="http://schemas.microsoft.com/office/drawing/2014/chart" uri="{C3380CC4-5D6E-409C-BE32-E72D297353CC}">
              <c16:uniqueId val="{00000000-CAEA-4059-85ED-809C58B67E9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CAEA-4059-85ED-809C58B67E9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121.38</c:v>
                </c:pt>
                <c:pt idx="1">
                  <c:v>118.29</c:v>
                </c:pt>
                <c:pt idx="2">
                  <c:v>119.07</c:v>
                </c:pt>
                <c:pt idx="3">
                  <c:v>111.75</c:v>
                </c:pt>
                <c:pt idx="4">
                  <c:v>108.5</c:v>
                </c:pt>
              </c:numCache>
            </c:numRef>
          </c:val>
          <c:extLst>
            <c:ext xmlns:c16="http://schemas.microsoft.com/office/drawing/2014/chart" uri="{C3380CC4-5D6E-409C-BE32-E72D297353CC}">
              <c16:uniqueId val="{00000000-A6D1-4201-A6E0-9984A82A0E7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A6D1-4201-A6E0-9984A82A0E7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117.88</c:v>
                </c:pt>
                <c:pt idx="1">
                  <c:v>114.27</c:v>
                </c:pt>
                <c:pt idx="2">
                  <c:v>119.63</c:v>
                </c:pt>
                <c:pt idx="3">
                  <c:v>127.63</c:v>
                </c:pt>
                <c:pt idx="4">
                  <c:v>132.36000000000001</c:v>
                </c:pt>
              </c:numCache>
            </c:numRef>
          </c:val>
          <c:extLst>
            <c:ext xmlns:c16="http://schemas.microsoft.com/office/drawing/2014/chart" uri="{C3380CC4-5D6E-409C-BE32-E72D297353CC}">
              <c16:uniqueId val="{00000000-07E0-41F4-B8FD-54395A5F6D4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07E0-41F4-B8FD-54395A5F6D4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熊本県　大津菊陽水道企業団</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自治体職員</v>
      </c>
      <c r="AE8" s="43"/>
      <c r="AF8" s="43"/>
      <c r="AG8" s="43"/>
      <c r="AH8" s="43"/>
      <c r="AI8" s="43"/>
      <c r="AJ8" s="43"/>
      <c r="AK8" s="2"/>
      <c r="AL8" s="44" t="str">
        <f>データ!$R$6</f>
        <v>-</v>
      </c>
      <c r="AM8" s="44"/>
      <c r="AN8" s="44"/>
      <c r="AO8" s="44"/>
      <c r="AP8" s="44"/>
      <c r="AQ8" s="44"/>
      <c r="AR8" s="44"/>
      <c r="AS8" s="44"/>
      <c r="AT8" s="45" t="str">
        <f>データ!$S$6</f>
        <v>-</v>
      </c>
      <c r="AU8" s="46"/>
      <c r="AV8" s="46"/>
      <c r="AW8" s="46"/>
      <c r="AX8" s="46"/>
      <c r="AY8" s="46"/>
      <c r="AZ8" s="46"/>
      <c r="BA8" s="46"/>
      <c r="BB8" s="47" t="str">
        <f>データ!$T$6</f>
        <v>-</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89.69</v>
      </c>
      <c r="J10" s="46"/>
      <c r="K10" s="46"/>
      <c r="L10" s="46"/>
      <c r="M10" s="46"/>
      <c r="N10" s="46"/>
      <c r="O10" s="80"/>
      <c r="P10" s="47">
        <f>データ!$P$6</f>
        <v>99.78</v>
      </c>
      <c r="Q10" s="47"/>
      <c r="R10" s="47"/>
      <c r="S10" s="47"/>
      <c r="T10" s="47"/>
      <c r="U10" s="47"/>
      <c r="V10" s="47"/>
      <c r="W10" s="44">
        <f>データ!$Q$6</f>
        <v>2670</v>
      </c>
      <c r="X10" s="44"/>
      <c r="Y10" s="44"/>
      <c r="Z10" s="44"/>
      <c r="AA10" s="44"/>
      <c r="AB10" s="44"/>
      <c r="AC10" s="44"/>
      <c r="AD10" s="2"/>
      <c r="AE10" s="2"/>
      <c r="AF10" s="2"/>
      <c r="AG10" s="2"/>
      <c r="AH10" s="2"/>
      <c r="AI10" s="2"/>
      <c r="AJ10" s="2"/>
      <c r="AK10" s="2"/>
      <c r="AL10" s="44">
        <f>データ!$U$6</f>
        <v>79577</v>
      </c>
      <c r="AM10" s="44"/>
      <c r="AN10" s="44"/>
      <c r="AO10" s="44"/>
      <c r="AP10" s="44"/>
      <c r="AQ10" s="44"/>
      <c r="AR10" s="44"/>
      <c r="AS10" s="44"/>
      <c r="AT10" s="45">
        <f>データ!$V$6</f>
        <v>56.69</v>
      </c>
      <c r="AU10" s="46"/>
      <c r="AV10" s="46"/>
      <c r="AW10" s="46"/>
      <c r="AX10" s="46"/>
      <c r="AY10" s="46"/>
      <c r="AZ10" s="46"/>
      <c r="BA10" s="46"/>
      <c r="BB10" s="47">
        <f>データ!$W$6</f>
        <v>1403.72</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5QVS1+tK+O3kwhWvbmbbxlGyum3ID2KOKgY4Uj61am5oPWCETm4LoFh+pydzG4Uc3OjDufSsN+2gGRpQxmSm/w==" saltValue="/HAil9eS0ZQAxSX1anKpH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438715</v>
      </c>
      <c r="D6" s="20">
        <f t="shared" si="3"/>
        <v>46</v>
      </c>
      <c r="E6" s="20">
        <f t="shared" si="3"/>
        <v>1</v>
      </c>
      <c r="F6" s="20">
        <f t="shared" si="3"/>
        <v>0</v>
      </c>
      <c r="G6" s="20">
        <f t="shared" si="3"/>
        <v>1</v>
      </c>
      <c r="H6" s="20" t="str">
        <f t="shared" si="3"/>
        <v>熊本県　大津菊陽水道企業団</v>
      </c>
      <c r="I6" s="20" t="str">
        <f t="shared" si="3"/>
        <v>法適用</v>
      </c>
      <c r="J6" s="20" t="str">
        <f t="shared" si="3"/>
        <v>水道事業</v>
      </c>
      <c r="K6" s="20" t="str">
        <f t="shared" si="3"/>
        <v>末端給水事業</v>
      </c>
      <c r="L6" s="20" t="str">
        <f t="shared" si="3"/>
        <v>A4</v>
      </c>
      <c r="M6" s="20" t="str">
        <f t="shared" si="3"/>
        <v>自治体職員</v>
      </c>
      <c r="N6" s="21" t="str">
        <f t="shared" si="3"/>
        <v>-</v>
      </c>
      <c r="O6" s="21">
        <f t="shared" si="3"/>
        <v>89.69</v>
      </c>
      <c r="P6" s="21">
        <f t="shared" si="3"/>
        <v>99.78</v>
      </c>
      <c r="Q6" s="21">
        <f t="shared" si="3"/>
        <v>2670</v>
      </c>
      <c r="R6" s="21" t="str">
        <f t="shared" si="3"/>
        <v>-</v>
      </c>
      <c r="S6" s="21" t="str">
        <f t="shared" si="3"/>
        <v>-</v>
      </c>
      <c r="T6" s="21" t="str">
        <f t="shared" si="3"/>
        <v>-</v>
      </c>
      <c r="U6" s="21">
        <f t="shared" si="3"/>
        <v>79577</v>
      </c>
      <c r="V6" s="21">
        <f t="shared" si="3"/>
        <v>56.69</v>
      </c>
      <c r="W6" s="21">
        <f t="shared" si="3"/>
        <v>1403.72</v>
      </c>
      <c r="X6" s="22">
        <f>IF(X7="",NA(),X7)</f>
        <v>137.08000000000001</v>
      </c>
      <c r="Y6" s="22">
        <f t="shared" ref="Y6:AG6" si="4">IF(Y7="",NA(),Y7)</f>
        <v>130.06</v>
      </c>
      <c r="Z6" s="22">
        <f t="shared" si="4"/>
        <v>130.06</v>
      </c>
      <c r="AA6" s="22">
        <f t="shared" si="4"/>
        <v>126.24</v>
      </c>
      <c r="AB6" s="22">
        <f t="shared" si="4"/>
        <v>130</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381.3</v>
      </c>
      <c r="AU6" s="22">
        <f t="shared" ref="AU6:BC6" si="6">IF(AU7="",NA(),AU7)</f>
        <v>304.64999999999998</v>
      </c>
      <c r="AV6" s="22">
        <f t="shared" si="6"/>
        <v>398.22</v>
      </c>
      <c r="AW6" s="22">
        <f t="shared" si="6"/>
        <v>481.29</v>
      </c>
      <c r="AX6" s="22">
        <f t="shared" si="6"/>
        <v>533.36</v>
      </c>
      <c r="AY6" s="22">
        <f t="shared" si="6"/>
        <v>360.86</v>
      </c>
      <c r="AZ6" s="22">
        <f t="shared" si="6"/>
        <v>350.79</v>
      </c>
      <c r="BA6" s="22">
        <f t="shared" si="6"/>
        <v>354.57</v>
      </c>
      <c r="BB6" s="22">
        <f t="shared" si="6"/>
        <v>357.74</v>
      </c>
      <c r="BC6" s="22">
        <f t="shared" si="6"/>
        <v>344.88</v>
      </c>
      <c r="BD6" s="21" t="str">
        <f>IF(BD7="","",IF(BD7="-","【-】","【"&amp;SUBSTITUTE(TEXT(BD7,"#,##0.00"),"-","△")&amp;"】"))</f>
        <v>【243.36】</v>
      </c>
      <c r="BE6" s="22">
        <f>IF(BE7="",NA(),BE7)</f>
        <v>16.45</v>
      </c>
      <c r="BF6" s="22">
        <f t="shared" ref="BF6:BN6" si="7">IF(BF7="",NA(),BF7)</f>
        <v>16.559999999999999</v>
      </c>
      <c r="BG6" s="22">
        <f t="shared" si="7"/>
        <v>46.21</v>
      </c>
      <c r="BH6" s="22">
        <f t="shared" si="7"/>
        <v>92.23</v>
      </c>
      <c r="BI6" s="22">
        <f t="shared" si="7"/>
        <v>99.69</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121.38</v>
      </c>
      <c r="BQ6" s="22">
        <f t="shared" ref="BQ6:BY6" si="8">IF(BQ7="",NA(),BQ7)</f>
        <v>118.29</v>
      </c>
      <c r="BR6" s="22">
        <f t="shared" si="8"/>
        <v>119.07</v>
      </c>
      <c r="BS6" s="22">
        <f t="shared" si="8"/>
        <v>111.75</v>
      </c>
      <c r="BT6" s="22">
        <f t="shared" si="8"/>
        <v>108.5</v>
      </c>
      <c r="BU6" s="22">
        <f t="shared" si="8"/>
        <v>103.32</v>
      </c>
      <c r="BV6" s="22">
        <f t="shared" si="8"/>
        <v>100.85</v>
      </c>
      <c r="BW6" s="22">
        <f t="shared" si="8"/>
        <v>103.79</v>
      </c>
      <c r="BX6" s="22">
        <f t="shared" si="8"/>
        <v>98.3</v>
      </c>
      <c r="BY6" s="22">
        <f t="shared" si="8"/>
        <v>98.89</v>
      </c>
      <c r="BZ6" s="21" t="str">
        <f>IF(BZ7="","",IF(BZ7="-","【-】","【"&amp;SUBSTITUTE(TEXT(BZ7,"#,##0.00"),"-","△")&amp;"】"))</f>
        <v>【97.82】</v>
      </c>
      <c r="CA6" s="22">
        <f>IF(CA7="",NA(),CA7)</f>
        <v>117.88</v>
      </c>
      <c r="CB6" s="22">
        <f t="shared" ref="CB6:CJ6" si="9">IF(CB7="",NA(),CB7)</f>
        <v>114.27</v>
      </c>
      <c r="CC6" s="22">
        <f t="shared" si="9"/>
        <v>119.63</v>
      </c>
      <c r="CD6" s="22">
        <f t="shared" si="9"/>
        <v>127.63</v>
      </c>
      <c r="CE6" s="22">
        <f t="shared" si="9"/>
        <v>132.36000000000001</v>
      </c>
      <c r="CF6" s="22">
        <f t="shared" si="9"/>
        <v>168.56</v>
      </c>
      <c r="CG6" s="22">
        <f t="shared" si="9"/>
        <v>167.1</v>
      </c>
      <c r="CH6" s="22">
        <f t="shared" si="9"/>
        <v>167.86</v>
      </c>
      <c r="CI6" s="22">
        <f t="shared" si="9"/>
        <v>173.68</v>
      </c>
      <c r="CJ6" s="22">
        <f t="shared" si="9"/>
        <v>174.52</v>
      </c>
      <c r="CK6" s="21" t="str">
        <f>IF(CK7="","",IF(CK7="-","【-】","【"&amp;SUBSTITUTE(TEXT(CK7,"#,##0.00"),"-","△")&amp;"】"))</f>
        <v>【177.56】</v>
      </c>
      <c r="CL6" s="22">
        <f>IF(CL7="",NA(),CL7)</f>
        <v>86.32</v>
      </c>
      <c r="CM6" s="22">
        <f t="shared" ref="CM6:CU6" si="10">IF(CM7="",NA(),CM7)</f>
        <v>83.43</v>
      </c>
      <c r="CN6" s="22">
        <f t="shared" si="10"/>
        <v>82.3</v>
      </c>
      <c r="CO6" s="22">
        <f t="shared" si="10"/>
        <v>74.86</v>
      </c>
      <c r="CP6" s="22">
        <f t="shared" si="10"/>
        <v>73.39</v>
      </c>
      <c r="CQ6" s="22">
        <f t="shared" si="10"/>
        <v>59.51</v>
      </c>
      <c r="CR6" s="22">
        <f t="shared" si="10"/>
        <v>59.91</v>
      </c>
      <c r="CS6" s="22">
        <f t="shared" si="10"/>
        <v>59.4</v>
      </c>
      <c r="CT6" s="22">
        <f t="shared" si="10"/>
        <v>59.24</v>
      </c>
      <c r="CU6" s="22">
        <f t="shared" si="10"/>
        <v>58.77</v>
      </c>
      <c r="CV6" s="21" t="str">
        <f>IF(CV7="","",IF(CV7="-","【-】","【"&amp;SUBSTITUTE(TEXT(CV7,"#,##0.00"),"-","△")&amp;"】"))</f>
        <v>【59.81】</v>
      </c>
      <c r="CW6" s="22">
        <f>IF(CW7="",NA(),CW7)</f>
        <v>77.260000000000005</v>
      </c>
      <c r="CX6" s="22">
        <f t="shared" ref="CX6:DF6" si="11">IF(CX7="",NA(),CX7)</f>
        <v>79.7</v>
      </c>
      <c r="CY6" s="22">
        <f t="shared" si="11"/>
        <v>80.89</v>
      </c>
      <c r="CZ6" s="22">
        <f t="shared" si="11"/>
        <v>81.47</v>
      </c>
      <c r="DA6" s="22">
        <f t="shared" si="11"/>
        <v>83.31</v>
      </c>
      <c r="DB6" s="22">
        <f t="shared" si="11"/>
        <v>87.08</v>
      </c>
      <c r="DC6" s="22">
        <f t="shared" si="11"/>
        <v>87.26</v>
      </c>
      <c r="DD6" s="22">
        <f t="shared" si="11"/>
        <v>87.57</v>
      </c>
      <c r="DE6" s="22">
        <f t="shared" si="11"/>
        <v>87.26</v>
      </c>
      <c r="DF6" s="22">
        <f t="shared" si="11"/>
        <v>86.95</v>
      </c>
      <c r="DG6" s="21" t="str">
        <f>IF(DG7="","",IF(DG7="-","【-】","【"&amp;SUBSTITUTE(TEXT(DG7,"#,##0.00"),"-","△")&amp;"】"))</f>
        <v>【89.42】</v>
      </c>
      <c r="DH6" s="22">
        <f>IF(DH7="",NA(),DH7)</f>
        <v>43.27</v>
      </c>
      <c r="DI6" s="22">
        <f t="shared" ref="DI6:DQ6" si="12">IF(DI7="",NA(),DI7)</f>
        <v>43.82</v>
      </c>
      <c r="DJ6" s="22">
        <f t="shared" si="12"/>
        <v>43.68</v>
      </c>
      <c r="DK6" s="22">
        <f t="shared" si="12"/>
        <v>43.36</v>
      </c>
      <c r="DL6" s="22">
        <f t="shared" si="12"/>
        <v>44.12</v>
      </c>
      <c r="DM6" s="22">
        <f t="shared" si="12"/>
        <v>48.55</v>
      </c>
      <c r="DN6" s="22">
        <f t="shared" si="12"/>
        <v>49.2</v>
      </c>
      <c r="DO6" s="22">
        <f t="shared" si="12"/>
        <v>50.01</v>
      </c>
      <c r="DP6" s="22">
        <f t="shared" si="12"/>
        <v>50.99</v>
      </c>
      <c r="DQ6" s="22">
        <f t="shared" si="12"/>
        <v>51.79</v>
      </c>
      <c r="DR6" s="21" t="str">
        <f>IF(DR7="","",IF(DR7="-","【-】","【"&amp;SUBSTITUTE(TEXT(DR7,"#,##0.00"),"-","△")&amp;"】"))</f>
        <v>【52.02】</v>
      </c>
      <c r="DS6" s="22">
        <f>IF(DS7="",NA(),DS7)</f>
        <v>6.79</v>
      </c>
      <c r="DT6" s="22">
        <f t="shared" ref="DT6:EB6" si="13">IF(DT7="",NA(),DT7)</f>
        <v>6.88</v>
      </c>
      <c r="DU6" s="22">
        <f t="shared" si="13"/>
        <v>7.33</v>
      </c>
      <c r="DV6" s="22">
        <f t="shared" si="13"/>
        <v>7.81</v>
      </c>
      <c r="DW6" s="22">
        <f t="shared" si="13"/>
        <v>7.71</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0.63</v>
      </c>
      <c r="EE6" s="22">
        <f t="shared" ref="EE6:EM6" si="14">IF(EE7="",NA(),EE7)</f>
        <v>0.62</v>
      </c>
      <c r="EF6" s="22">
        <f t="shared" si="14"/>
        <v>0.93</v>
      </c>
      <c r="EG6" s="22">
        <f t="shared" si="14"/>
        <v>0.69</v>
      </c>
      <c r="EH6" s="21">
        <f t="shared" si="14"/>
        <v>0</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438715</v>
      </c>
      <c r="D7" s="24">
        <v>46</v>
      </c>
      <c r="E7" s="24">
        <v>1</v>
      </c>
      <c r="F7" s="24">
        <v>0</v>
      </c>
      <c r="G7" s="24">
        <v>1</v>
      </c>
      <c r="H7" s="24" t="s">
        <v>93</v>
      </c>
      <c r="I7" s="24" t="s">
        <v>94</v>
      </c>
      <c r="J7" s="24" t="s">
        <v>95</v>
      </c>
      <c r="K7" s="24" t="s">
        <v>96</v>
      </c>
      <c r="L7" s="24" t="s">
        <v>97</v>
      </c>
      <c r="M7" s="24" t="s">
        <v>98</v>
      </c>
      <c r="N7" s="25" t="s">
        <v>99</v>
      </c>
      <c r="O7" s="25">
        <v>89.69</v>
      </c>
      <c r="P7" s="25">
        <v>99.78</v>
      </c>
      <c r="Q7" s="25">
        <v>2670</v>
      </c>
      <c r="R7" s="25" t="s">
        <v>99</v>
      </c>
      <c r="S7" s="25" t="s">
        <v>99</v>
      </c>
      <c r="T7" s="25" t="s">
        <v>99</v>
      </c>
      <c r="U7" s="25">
        <v>79577</v>
      </c>
      <c r="V7" s="25">
        <v>56.69</v>
      </c>
      <c r="W7" s="25">
        <v>1403.72</v>
      </c>
      <c r="X7" s="25">
        <v>137.08000000000001</v>
      </c>
      <c r="Y7" s="25">
        <v>130.06</v>
      </c>
      <c r="Z7" s="25">
        <v>130.06</v>
      </c>
      <c r="AA7" s="25">
        <v>126.24</v>
      </c>
      <c r="AB7" s="25">
        <v>130</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381.3</v>
      </c>
      <c r="AU7" s="25">
        <v>304.64999999999998</v>
      </c>
      <c r="AV7" s="25">
        <v>398.22</v>
      </c>
      <c r="AW7" s="25">
        <v>481.29</v>
      </c>
      <c r="AX7" s="25">
        <v>533.36</v>
      </c>
      <c r="AY7" s="25">
        <v>360.86</v>
      </c>
      <c r="AZ7" s="25">
        <v>350.79</v>
      </c>
      <c r="BA7" s="25">
        <v>354.57</v>
      </c>
      <c r="BB7" s="25">
        <v>357.74</v>
      </c>
      <c r="BC7" s="25">
        <v>344.88</v>
      </c>
      <c r="BD7" s="25">
        <v>243.36</v>
      </c>
      <c r="BE7" s="25">
        <v>16.45</v>
      </c>
      <c r="BF7" s="25">
        <v>16.559999999999999</v>
      </c>
      <c r="BG7" s="25">
        <v>46.21</v>
      </c>
      <c r="BH7" s="25">
        <v>92.23</v>
      </c>
      <c r="BI7" s="25">
        <v>99.69</v>
      </c>
      <c r="BJ7" s="25">
        <v>309.27999999999997</v>
      </c>
      <c r="BK7" s="25">
        <v>322.92</v>
      </c>
      <c r="BL7" s="25">
        <v>303.45999999999998</v>
      </c>
      <c r="BM7" s="25">
        <v>307.27999999999997</v>
      </c>
      <c r="BN7" s="25">
        <v>304.02</v>
      </c>
      <c r="BO7" s="25">
        <v>265.93</v>
      </c>
      <c r="BP7" s="25">
        <v>121.38</v>
      </c>
      <c r="BQ7" s="25">
        <v>118.29</v>
      </c>
      <c r="BR7" s="25">
        <v>119.07</v>
      </c>
      <c r="BS7" s="25">
        <v>111.75</v>
      </c>
      <c r="BT7" s="25">
        <v>108.5</v>
      </c>
      <c r="BU7" s="25">
        <v>103.32</v>
      </c>
      <c r="BV7" s="25">
        <v>100.85</v>
      </c>
      <c r="BW7" s="25">
        <v>103.79</v>
      </c>
      <c r="BX7" s="25">
        <v>98.3</v>
      </c>
      <c r="BY7" s="25">
        <v>98.89</v>
      </c>
      <c r="BZ7" s="25">
        <v>97.82</v>
      </c>
      <c r="CA7" s="25">
        <v>117.88</v>
      </c>
      <c r="CB7" s="25">
        <v>114.27</v>
      </c>
      <c r="CC7" s="25">
        <v>119.63</v>
      </c>
      <c r="CD7" s="25">
        <v>127.63</v>
      </c>
      <c r="CE7" s="25">
        <v>132.36000000000001</v>
      </c>
      <c r="CF7" s="25">
        <v>168.56</v>
      </c>
      <c r="CG7" s="25">
        <v>167.1</v>
      </c>
      <c r="CH7" s="25">
        <v>167.86</v>
      </c>
      <c r="CI7" s="25">
        <v>173.68</v>
      </c>
      <c r="CJ7" s="25">
        <v>174.52</v>
      </c>
      <c r="CK7" s="25">
        <v>177.56</v>
      </c>
      <c r="CL7" s="25">
        <v>86.32</v>
      </c>
      <c r="CM7" s="25">
        <v>83.43</v>
      </c>
      <c r="CN7" s="25">
        <v>82.3</v>
      </c>
      <c r="CO7" s="25">
        <v>74.86</v>
      </c>
      <c r="CP7" s="25">
        <v>73.39</v>
      </c>
      <c r="CQ7" s="25">
        <v>59.51</v>
      </c>
      <c r="CR7" s="25">
        <v>59.91</v>
      </c>
      <c r="CS7" s="25">
        <v>59.4</v>
      </c>
      <c r="CT7" s="25">
        <v>59.24</v>
      </c>
      <c r="CU7" s="25">
        <v>58.77</v>
      </c>
      <c r="CV7" s="25">
        <v>59.81</v>
      </c>
      <c r="CW7" s="25">
        <v>77.260000000000005</v>
      </c>
      <c r="CX7" s="25">
        <v>79.7</v>
      </c>
      <c r="CY7" s="25">
        <v>80.89</v>
      </c>
      <c r="CZ7" s="25">
        <v>81.47</v>
      </c>
      <c r="DA7" s="25">
        <v>83.31</v>
      </c>
      <c r="DB7" s="25">
        <v>87.08</v>
      </c>
      <c r="DC7" s="25">
        <v>87.26</v>
      </c>
      <c r="DD7" s="25">
        <v>87.57</v>
      </c>
      <c r="DE7" s="25">
        <v>87.26</v>
      </c>
      <c r="DF7" s="25">
        <v>86.95</v>
      </c>
      <c r="DG7" s="25">
        <v>89.42</v>
      </c>
      <c r="DH7" s="25">
        <v>43.27</v>
      </c>
      <c r="DI7" s="25">
        <v>43.82</v>
      </c>
      <c r="DJ7" s="25">
        <v>43.68</v>
      </c>
      <c r="DK7" s="25">
        <v>43.36</v>
      </c>
      <c r="DL7" s="25">
        <v>44.12</v>
      </c>
      <c r="DM7" s="25">
        <v>48.55</v>
      </c>
      <c r="DN7" s="25">
        <v>49.2</v>
      </c>
      <c r="DO7" s="25">
        <v>50.01</v>
      </c>
      <c r="DP7" s="25">
        <v>50.99</v>
      </c>
      <c r="DQ7" s="25">
        <v>51.79</v>
      </c>
      <c r="DR7" s="25">
        <v>52.02</v>
      </c>
      <c r="DS7" s="25">
        <v>6.79</v>
      </c>
      <c r="DT7" s="25">
        <v>6.88</v>
      </c>
      <c r="DU7" s="25">
        <v>7.33</v>
      </c>
      <c r="DV7" s="25">
        <v>7.81</v>
      </c>
      <c r="DW7" s="25">
        <v>7.71</v>
      </c>
      <c r="DX7" s="25">
        <v>17.11</v>
      </c>
      <c r="DY7" s="25">
        <v>18.329999999999998</v>
      </c>
      <c r="DZ7" s="25">
        <v>20.27</v>
      </c>
      <c r="EA7" s="25">
        <v>21.69</v>
      </c>
      <c r="EB7" s="25">
        <v>23.19</v>
      </c>
      <c r="EC7" s="25">
        <v>25.37</v>
      </c>
      <c r="ED7" s="25">
        <v>0.63</v>
      </c>
      <c r="EE7" s="25">
        <v>0.62</v>
      </c>
      <c r="EF7" s="25">
        <v>0.93</v>
      </c>
      <c r="EG7" s="25">
        <v>0.69</v>
      </c>
      <c r="EH7" s="25">
        <v>0</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DATEVALUE($B7-C11&amp;"/1/"&amp;C12)</f>
        <v>37257</v>
      </c>
      <c r="D10" s="29">
        <f>DATEVALUE($B7-D11&amp;"/1/"&amp;D12)</f>
        <v>37622</v>
      </c>
      <c r="E10" s="29">
        <f>DATEVALUE($B7-E11&amp;"/1/"&amp;E12)</f>
        <v>37987</v>
      </c>
      <c r="F10" s="29">
        <f>DATEVALUE($B7-F11&amp;"/1/"&amp;F12)</f>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user702</cp:lastModifiedBy>
  <cp:lastPrinted>2025-01-22T02:58:06Z</cp:lastPrinted>
  <dcterms:created xsi:type="dcterms:W3CDTF">2024-12-11T05:06:20Z</dcterms:created>
  <dcterms:modified xsi:type="dcterms:W3CDTF">2025-01-24T00:52:37Z</dcterms:modified>
  <cp:category/>
</cp:coreProperties>
</file>