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34 芦北町\水道\"/>
    </mc:Choice>
  </mc:AlternateContent>
  <workbookProtection workbookAlgorithmName="SHA-512" workbookHashValue="XoFwQZ2HHl9uw+toHzSjHdjfCq+VVZF3ByacEKQyO3vpGTa98rnVP/k6EtMnN8tbnGrYNreq8C+0u7BKZYjoFA==" workbookSaltValue="Rt6saInI5NrsiQNWV/PXOw==" workbookSpinCount="100000" lockStructure="1"/>
  <bookViews>
    <workbookView xWindow="0" yWindow="0" windowWidth="28800" windowHeight="123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W10" i="4" s="1"/>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E85" i="4"/>
  <c r="BB10" i="4"/>
  <c r="AT10" i="4"/>
  <c r="AL10" i="4"/>
  <c r="I10" i="4"/>
  <c r="B10" i="4"/>
  <c r="AT8" i="4"/>
  <c r="AD8" i="4"/>
  <c r="W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<sst xmlns="http://schemas.openxmlformats.org/spreadsheetml/2006/main" count="228" uniqueCount="113">
  <si>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</si>
  <si>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</si>
  <si>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</si>
  <si>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</si>
  <si>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</si>
  <si>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</si>
  <si>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</si>
  <si>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</si>
  <si>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</si>
  <si>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</si>
  <si>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</si>
  <si>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</si>
  <si>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</si>
  <si>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</si>
  <si>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</si>
  <si>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</si>
  <si>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</si>
  <si>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</si>
  <si>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</si>
  <si>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</si>
  <si>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</si>
  <si>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</si>
  <si>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</si>
  <si>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</si>
  <si>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</si>
  <si>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</si>
  <si>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</si>
  <si>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</si>
  <si>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</si>
  <si>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</si>
  <si>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</si>
  <si>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</si>
  <si>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</si>
  <si>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</si>
  <si>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</si>
  <si>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</si>
  <si>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</si>
  <si>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</si>
  <si>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</si>
  <si>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</si>
  <si>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</si>
  <si>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</si>
  <si>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</si>
  <si>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</si>
  <si>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</si>
  <si>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</si>
  <si>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</si>
  <si>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</si>
  <si>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</si>
  <si>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</si>
  <si>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</si>
  <si>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</si>
  <si>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</si>
  <si>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</si>
  <si>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</si>
  <si>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</si>
  <si>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</si>
  <si>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</si>
  <si>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</si>
  <si>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</si>
  <si>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</si>
  <si>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</si>
  <si>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</si>
  <si>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</si>
  <si>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</si>
  <si>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</si>
  <si>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</si>
  <si>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</si>
  <si>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</si>
  <si>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</si>
  <si>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</si>
  <si>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</si>
  <si>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</si>
  <si>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</si>
  <si>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</si>
  <si>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</si>
  <si>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</si>
  <si>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</si>
  <si>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</si>
  <si>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</si>
  <si>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</si>
  <si>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</si>
  <si>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</si>
  <si>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</si>
  <si>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</si>
  <si>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</si>
  <si>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</si>
  <si>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</si>
  <si>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</si>
  <si>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</si>
  <si>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</si>
  <si>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</si>
  <si>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</si>
  <si>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</si>
  <si>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</si>
  <si>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</si>
  <si>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</si>
  <si>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</si>
  <si>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</si>
  <si>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</si>
  <si>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</si>
  <si>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</si>
  <si>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</si>
  <si>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</si>
  <si>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</si>
  <si>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</si>
  <si>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</si>
  <si>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</si>
  <si>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</si>
  <si>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</si>
  <si>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本決算の経営面の数値は、令和2年7月豪雨災害からの復旧復興を経て、災害以前の状況へ改善し、有収率を除けば、良好な決算状況であると考えます。
①経常収支比率は前年度比2.69ポイント増の113.46％で、類似団体平均値（以下、平均値）を上回っており、良好な値を示しています。
②累積欠損金は発生していません。
③流動比率は平均値を上回っており、短期債務に対する支払い能力及び長期健全性が保たれています。
④企業債残高対給水収益比率は、企業債の借入について抑制しており、減少傾向にあります。
⑤料金回収率は、前年度から2.85ポイント増加し、平均値を上回っており、配水管の更新等に充てる財源を確保しています。
⑥給水原価は、前年度から3.54円減少の147.62円で、良質な地下水に恵まれており、平均値より低く抑えられています。
⑦施設利用率は、平均値を上回っており、今後も効率的な運用に努めます。
⑧有収率は、前年度から0.95ポイント減少し、平均値を大きく下回っているため、今後も最重要事業として、漏水調査及び老朽管の更新を行っていくことで有収率の向上を目指します。</t>
    <rPh sb="73" eb="75">
      <t>ケイジョウ</t>
    </rPh>
    <rPh sb="75" eb="77">
      <t>シュウシ</t>
    </rPh>
    <rPh sb="77" eb="79">
      <t>ヒリツ</t>
    </rPh>
    <rPh sb="80" eb="84">
      <t>ゼンネンドヒ</t>
    </rPh>
    <rPh sb="92" eb="93">
      <t>ゾウ</t>
    </rPh>
    <rPh sb="103" eb="105">
      <t>ルイジ</t>
    </rPh>
    <rPh sb="105" eb="107">
      <t>ダンタイ</t>
    </rPh>
    <rPh sb="107" eb="110">
      <t>ヘイキンチ</t>
    </rPh>
    <rPh sb="111" eb="113">
      <t>イカ</t>
    </rPh>
    <rPh sb="114" eb="117">
      <t>ヘイキンチ</t>
    </rPh>
    <rPh sb="119" eb="121">
      <t>ウワマワ</t>
    </rPh>
    <rPh sb="126" eb="128">
      <t>リョウコウ</t>
    </rPh>
    <rPh sb="129" eb="130">
      <t>アタイ</t>
    </rPh>
    <rPh sb="131" eb="132">
      <t>シメ</t>
    </rPh>
    <rPh sb="140" eb="142">
      <t>ルイセキ</t>
    </rPh>
    <rPh sb="142" eb="144">
      <t>ケッソン</t>
    </rPh>
    <rPh sb="144" eb="145">
      <t>キン</t>
    </rPh>
    <rPh sb="157" eb="159">
      <t>リュウドウ</t>
    </rPh>
    <rPh sb="159" eb="161">
      <t>ヒリツ</t>
    </rPh>
    <rPh sb="162" eb="165">
      <t>ヘイキンチ</t>
    </rPh>
    <rPh sb="166" eb="168">
      <t>ウワマワ</t>
    </rPh>
    <rPh sb="173" eb="175">
      <t>タンキ</t>
    </rPh>
    <rPh sb="175" eb="177">
      <t>サイム</t>
    </rPh>
    <rPh sb="178" eb="179">
      <t>タイ</t>
    </rPh>
    <rPh sb="181" eb="183">
      <t>シハラ</t>
    </rPh>
    <rPh sb="184" eb="186">
      <t>ノウリョク</t>
    </rPh>
    <rPh sb="186" eb="187">
      <t>オヨ</t>
    </rPh>
    <rPh sb="188" eb="190">
      <t>チョウキ</t>
    </rPh>
    <rPh sb="190" eb="193">
      <t>ケンゼンセイ</t>
    </rPh>
    <rPh sb="194" eb="195">
      <t>タモ</t>
    </rPh>
    <rPh sb="204" eb="206">
      <t>キギョウ</t>
    </rPh>
    <rPh sb="206" eb="207">
      <t>サイ</t>
    </rPh>
    <rPh sb="207" eb="209">
      <t>ザンダカ</t>
    </rPh>
    <rPh sb="209" eb="210">
      <t>タイ</t>
    </rPh>
    <rPh sb="210" eb="212">
      <t>キュウスイ</t>
    </rPh>
    <rPh sb="212" eb="214">
      <t>シュウエキ</t>
    </rPh>
    <rPh sb="214" eb="216">
      <t>ヒリツ</t>
    </rPh>
    <rPh sb="247" eb="249">
      <t>リョウキン</t>
    </rPh>
    <rPh sb="249" eb="251">
      <t>カイシュウ</t>
    </rPh>
    <rPh sb="251" eb="252">
      <t>リツ</t>
    </rPh>
    <rPh sb="254" eb="257">
      <t>ゼンネンド</t>
    </rPh>
    <rPh sb="271" eb="274">
      <t>ヘイキンチ</t>
    </rPh>
    <rPh sb="275" eb="277">
      <t>ウワマワ</t>
    </rPh>
    <rPh sb="282" eb="285">
      <t>ハイスイカン</t>
    </rPh>
    <rPh sb="286" eb="288">
      <t>コウシン</t>
    </rPh>
    <rPh sb="288" eb="289">
      <t>トウ</t>
    </rPh>
    <rPh sb="290" eb="291">
      <t>ア</t>
    </rPh>
    <rPh sb="293" eb="295">
      <t>ザイゲン</t>
    </rPh>
    <rPh sb="296" eb="298">
      <t>カクホ</t>
    </rPh>
    <rPh sb="306" eb="308">
      <t>キュウスイ</t>
    </rPh>
    <rPh sb="308" eb="310">
      <t>ゲンカ</t>
    </rPh>
    <rPh sb="312" eb="315">
      <t>ゼンネンド</t>
    </rPh>
    <rPh sb="321" eb="322">
      <t>エン</t>
    </rPh>
    <rPh sb="322" eb="324">
      <t>ゲンショウ</t>
    </rPh>
    <rPh sb="331" eb="332">
      <t>エン</t>
    </rPh>
    <rPh sb="334" eb="336">
      <t>リョウシツ</t>
    </rPh>
    <rPh sb="337" eb="340">
      <t>チカスイ</t>
    </rPh>
    <rPh sb="341" eb="342">
      <t>メグ</t>
    </rPh>
    <rPh sb="348" eb="351">
      <t>ヘイキンチ</t>
    </rPh>
    <rPh sb="353" eb="354">
      <t>ヒク</t>
    </rPh>
    <rPh sb="355" eb="356">
      <t>オサ</t>
    </rPh>
    <rPh sb="366" eb="368">
      <t>シセツ</t>
    </rPh>
    <rPh sb="368" eb="370">
      <t>リヨウ</t>
    </rPh>
    <rPh sb="370" eb="371">
      <t>リツ</t>
    </rPh>
    <rPh sb="373" eb="376">
      <t>ヘイキンチ</t>
    </rPh>
    <rPh sb="377" eb="379">
      <t>ウワマワ</t>
    </rPh>
    <rPh sb="384" eb="386">
      <t>コンゴ</t>
    </rPh>
    <rPh sb="387" eb="389">
      <t>コウリツ</t>
    </rPh>
    <rPh sb="389" eb="390">
      <t>テキ</t>
    </rPh>
    <rPh sb="391" eb="393">
      <t>ウンヨウ</t>
    </rPh>
    <rPh sb="394" eb="395">
      <t>ツト</t>
    </rPh>
    <rPh sb="401" eb="404">
      <t>ユウシュウリツ</t>
    </rPh>
    <rPh sb="406" eb="409">
      <t>ゼンネンド</t>
    </rPh>
    <rPh sb="419" eb="421">
      <t>ゲンショウ</t>
    </rPh>
    <rPh sb="423" eb="426">
      <t>ヘイキンチ</t>
    </rPh>
    <rPh sb="427" eb="428">
      <t>オオ</t>
    </rPh>
    <rPh sb="430" eb="432">
      <t>シタマワ</t>
    </rPh>
    <rPh sb="439" eb="441">
      <t>コンゴ</t>
    </rPh>
    <rPh sb="442" eb="445">
      <t>サイジュウヨウ</t>
    </rPh>
    <rPh sb="445" eb="447">
      <t>ジギョウ</t>
    </rPh>
    <rPh sb="451" eb="453">
      <t>ロウスイ</t>
    </rPh>
    <rPh sb="453" eb="455">
      <t>チョウサ</t>
    </rPh>
    <rPh sb="455" eb="456">
      <t>オヨ</t>
    </rPh>
    <rPh sb="457" eb="459">
      <t>ロウキュウ</t>
    </rPh>
    <rPh sb="459" eb="460">
      <t>カン</t>
    </rPh>
    <rPh sb="461" eb="463">
      <t>コウシン</t>
    </rPh>
    <rPh sb="464" eb="465">
      <t>オコナ</t>
    </rPh>
    <rPh sb="472" eb="475">
      <t>ユウシュウリツ</t>
    </rPh>
    <rPh sb="476" eb="478">
      <t>コウジョウ</t>
    </rPh>
    <rPh sb="479" eb="481">
      <t>メザ</t>
    </rPh>
    <phoneticPr fontId="4"/>
  </si>
  <si>
    <t>①有形固定資産減価償却率は平均値を下回っているものの、耐用年数に近い資産も多く、施設の更新の必要性が高いといえます。
②管路経年化率は前年度から2.8ポイント増加し、管路の老朽化が深刻であり、このことが有収率の低下に繋がっています。
③管路更新率は平均値を上回っていますが、計画に基づき更新を行い、さらなる向上を図っていきます。</t>
    <rPh sb="1" eb="3">
      <t>ユウケイ</t>
    </rPh>
    <rPh sb="3" eb="5">
      <t>コテイ</t>
    </rPh>
    <rPh sb="5" eb="7">
      <t>シサン</t>
    </rPh>
    <rPh sb="7" eb="9">
      <t>ゲンカ</t>
    </rPh>
    <rPh sb="9" eb="11">
      <t>ショウキャク</t>
    </rPh>
    <rPh sb="11" eb="12">
      <t>リツ</t>
    </rPh>
    <rPh sb="13" eb="16">
      <t>ヘイキンチ</t>
    </rPh>
    <rPh sb="17" eb="19">
      <t>シタマワ</t>
    </rPh>
    <rPh sb="27" eb="29">
      <t>タイヨウ</t>
    </rPh>
    <rPh sb="29" eb="31">
      <t>ネンスウ</t>
    </rPh>
    <rPh sb="32" eb="33">
      <t>チカ</t>
    </rPh>
    <rPh sb="34" eb="36">
      <t>シサン</t>
    </rPh>
    <rPh sb="37" eb="38">
      <t>オオ</t>
    </rPh>
    <rPh sb="40" eb="42">
      <t>シセツ</t>
    </rPh>
    <rPh sb="43" eb="45">
      <t>コウシン</t>
    </rPh>
    <rPh sb="46" eb="48">
      <t>ヒツヨウ</t>
    </rPh>
    <rPh sb="48" eb="49">
      <t>セイ</t>
    </rPh>
    <rPh sb="50" eb="51">
      <t>タカ</t>
    </rPh>
    <rPh sb="67" eb="70">
      <t>ゼンネンド</t>
    </rPh>
    <rPh sb="79" eb="81">
      <t>ゾウカ</t>
    </rPh>
    <rPh sb="111" eb="113">
      <t>カンロ</t>
    </rPh>
    <rPh sb="113" eb="115">
      <t>コウシン</t>
    </rPh>
    <rPh sb="115" eb="116">
      <t>リツ</t>
    </rPh>
    <rPh sb="126" eb="127">
      <t>アタイ</t>
    </rPh>
    <phoneticPr fontId="4"/>
  </si>
  <si>
    <t>　全体的に決算による経営状況はおおむね良好でありますが、有収率の向上など、将来にわたり強靭な水道を築いていくための課題は多岐にわたります。
　今後は、平成30年度に策定した経営戦略の数値を毎年精査しながら、課題解決に努めてまいります。
　また、強靭な水道となるよう、近隣市町や県とも情報交換を図りながら互いに連携し、様々な事業に取り組んで参りたいと思います。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</si>
</sst>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1.29</c:v>
                </c:pt>
                <c:pt idx="1">
                  <c:v>0.18</c:v>
                </c:pt>
                <c:pt idx="2">
                  <c:v>0.73</c:v>
                </c:pt>
                <c:pt idx="3">
                  <c:v>0.79</c:v>
                </c:pt>
                <c:pt idx="4">
                  <c:v>0.85</c:v>
                </c:pt>
              </c:numCache>
            </c:numRef>
          </c:val>
          <c:extLst>
            <c:ext xmlns:c16="http://schemas.microsoft.com/office/drawing/2014/chart" uri="{C3380CC4-5D6E-409C-BE32-E72D297353CC}">
              <c16:uniqueId val="{00000000-38B7-4DD3-B757-0BC5439F8F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38B7-4DD3-B757-0BC5439F8F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68.88</c:v>
                </c:pt>
                <c:pt idx="1">
                  <c:v>70.73</c:v>
                </c:pt>
                <c:pt idx="2">
                  <c:v>66.44</c:v>
                </c:pt>
                <c:pt idx="3">
                  <c:v>65.459999999999994</c:v>
                </c:pt>
                <c:pt idx="4">
                  <c:v>64.81</c:v>
                </c:pt>
              </c:numCache>
            </c:numRef>
          </c:val>
          <c:extLst>
            <c:ext xmlns:c16="http://schemas.microsoft.com/office/drawing/2014/chart" uri="{C3380CC4-5D6E-409C-BE32-E72D297353CC}">
              <c16:uniqueId val="{00000000-2167-4888-ABE6-00AC0C66B4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2167-4888-ABE6-00AC0C66B4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76.52</c:v>
                </c:pt>
                <c:pt idx="1">
                  <c:v>73.180000000000007</c:v>
                </c:pt>
                <c:pt idx="2">
                  <c:v>74.989999999999995</c:v>
                </c:pt>
                <c:pt idx="3">
                  <c:v>75.150000000000006</c:v>
                </c:pt>
                <c:pt idx="4">
                  <c:v>74.2</c:v>
                </c:pt>
              </c:numCache>
            </c:numRef>
          </c:val>
          <c:extLst>
            <c:ext xmlns:c16="http://schemas.microsoft.com/office/drawing/2014/chart" uri="{C3380CC4-5D6E-409C-BE32-E72D297353CC}">
              <c16:uniqueId val="{00000000-91F8-4270-BFD8-31098D8A40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91F8-4270-BFD8-31098D8A40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120.08</c:v>
                </c:pt>
                <c:pt idx="1">
                  <c:v>106.68</c:v>
                </c:pt>
                <c:pt idx="2">
                  <c:v>114.81</c:v>
                </c:pt>
                <c:pt idx="3">
                  <c:v>110.77</c:v>
                </c:pt>
                <c:pt idx="4">
                  <c:v>113.46</c:v>
                </c:pt>
              </c:numCache>
            </c:numRef>
          </c:val>
          <c:extLst>
            <c:ext xmlns:c16="http://schemas.microsoft.com/office/drawing/2014/chart" uri="{C3380CC4-5D6E-409C-BE32-E72D297353CC}">
              <c16:uniqueId val="{00000000-D1DB-4E25-8C29-846DBAF379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D1DB-4E25-8C29-846DBAF379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36.06</c:v>
                </c:pt>
                <c:pt idx="1">
                  <c:v>38.25</c:v>
                </c:pt>
                <c:pt idx="2">
                  <c:v>40.49</c:v>
                </c:pt>
                <c:pt idx="3">
                  <c:v>41.16</c:v>
                </c:pt>
                <c:pt idx="4">
                  <c:v>43.24</c:v>
                </c:pt>
              </c:numCache>
            </c:numRef>
          </c:val>
          <c:extLst>
            <c:ext xmlns:c16="http://schemas.microsoft.com/office/drawing/2014/chart" uri="{C3380CC4-5D6E-409C-BE32-E72D297353CC}">
              <c16:uniqueId val="{00000000-75BC-417E-A6C1-D2E5A2F7EB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75BC-417E-A6C1-D2E5A2F7EB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13.85</c:v>
                </c:pt>
                <c:pt idx="1">
                  <c:v>14.26</c:v>
                </c:pt>
                <c:pt idx="2">
                  <c:v>18.18</c:v>
                </c:pt>
                <c:pt idx="3">
                  <c:v>23.78</c:v>
                </c:pt>
                <c:pt idx="4">
                  <c:v>26.58</c:v>
                </c:pt>
              </c:numCache>
            </c:numRef>
          </c:val>
          <c:extLst>
            <c:ext xmlns:c16="http://schemas.microsoft.com/office/drawing/2014/chart" uri="{C3380CC4-5D6E-409C-BE32-E72D297353CC}">
              <c16:uniqueId val="{00000000-D52D-4B3B-8390-4D855E259F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D52D-4B3B-8390-4D855E259F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CF-4863-B523-CD7A749F69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51CF-4863-B523-CD7A749F69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731.53</c:v>
                </c:pt>
                <c:pt idx="1">
                  <c:v>693.45</c:v>
                </c:pt>
                <c:pt idx="2">
                  <c:v>716.79</c:v>
                </c:pt>
                <c:pt idx="3">
                  <c:v>696.29</c:v>
                </c:pt>
                <c:pt idx="4">
                  <c:v>724.77</c:v>
                </c:pt>
              </c:numCache>
            </c:numRef>
          </c:val>
          <c:extLst>
            <c:ext xmlns:c16="http://schemas.microsoft.com/office/drawing/2014/chart" uri="{C3380CC4-5D6E-409C-BE32-E72D297353CC}">
              <c16:uniqueId val="{00000000-C45D-4867-B371-1FE92FA0E8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C45D-4867-B371-1FE92FA0E8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390.88</c:v>
                </c:pt>
                <c:pt idx="1">
                  <c:v>458.28</c:v>
                </c:pt>
                <c:pt idx="2">
                  <c:v>373.45</c:v>
                </c:pt>
                <c:pt idx="3">
                  <c:v>357.58</c:v>
                </c:pt>
                <c:pt idx="4">
                  <c:v>342.76</c:v>
                </c:pt>
              </c:numCache>
            </c:numRef>
          </c:val>
          <c:extLst>
            <c:ext xmlns:c16="http://schemas.microsoft.com/office/drawing/2014/chart" uri="{C3380CC4-5D6E-409C-BE32-E72D297353CC}">
              <c16:uniqueId val="{00000000-CE87-4183-8D7F-F40AB0F176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CE87-4183-8D7F-F40AB0F176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116.3</c:v>
                </c:pt>
                <c:pt idx="1">
                  <c:v>80.89</c:v>
                </c:pt>
                <c:pt idx="2">
                  <c:v>111.42</c:v>
                </c:pt>
                <c:pt idx="3">
                  <c:v>107.04</c:v>
                </c:pt>
                <c:pt idx="4">
                  <c:v>109.89</c:v>
                </c:pt>
              </c:numCache>
            </c:numRef>
          </c:val>
          <c:extLst>
            <c:ext xmlns:c16="http://schemas.microsoft.com/office/drawing/2014/chart" uri="{C3380CC4-5D6E-409C-BE32-E72D297353CC}">
              <c16:uniqueId val="{00000000-27F6-4C94-8BAE-8518B6C636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27F6-4C94-8BAE-8518B6C636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138.52000000000001</c:v>
                </c:pt>
                <c:pt idx="1">
                  <c:v>165.2</c:v>
                </c:pt>
                <c:pt idx="2">
                  <c:v>145.15</c:v>
                </c:pt>
                <c:pt idx="3">
                  <c:v>151.16</c:v>
                </c:pt>
                <c:pt idx="4">
                  <c:v>147.62</c:v>
                </c:pt>
              </c:numCache>
            </c:numRef>
          </c:val>
          <c:extLst>
            <c:ext xmlns:c16="http://schemas.microsoft.com/office/drawing/2014/chart" uri="{C3380CC4-5D6E-409C-BE32-E72D297353CC}">
              <c16:uniqueId val="{00000000-871C-4B49-93E2-468D574C51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871C-4B49-93E2-468D574C51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芦北町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15284</v>
      </c>
      <c r="AM8" s="44"/>
      <c r="AN8" s="44"/>
      <c r="AO8" s="44"/>
      <c r="AP8" s="44"/>
      <c r="AQ8" s="44"/>
      <c r="AR8" s="44"/>
      <c r="AS8" s="44"/>
      <c r="AT8" s="45">
        <f>データ!$S$6</f>
        <v>234.01</v>
      </c>
      <c r="AU8" s="46"/>
      <c r="AV8" s="46"/>
      <c r="AW8" s="46"/>
      <c r="AX8" s="46"/>
      <c r="AY8" s="46"/>
      <c r="AZ8" s="46"/>
      <c r="BA8" s="46"/>
      <c r="BB8" s="47">
        <f>データ!$T$6</f>
        <v>65.31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71.900000000000006</v>
      </c>
      <c r="J10" s="46"/>
      <c r="K10" s="46"/>
      <c r="L10" s="46"/>
      <c r="M10" s="46"/>
      <c r="N10" s="46"/>
      <c r="O10" s="80"/>
      <c r="P10" s="47">
        <f>データ!$P$6</f>
        <v>69.430000000000007</v>
      </c>
      <c r="Q10" s="47"/>
      <c r="R10" s="47"/>
      <c r="S10" s="47"/>
      <c r="T10" s="47"/>
      <c r="U10" s="47"/>
      <c r="V10" s="47"/>
      <c r="W10" s="44">
        <f>データ!$Q$6</f>
        <v>3300</v>
      </c>
      <c r="X10" s="44"/>
      <c r="Y10" s="44"/>
      <c r="Z10" s="44"/>
      <c r="AA10" s="44"/>
      <c r="AB10" s="44"/>
      <c r="AC10" s="44"/>
      <c r="AD10" s="2"/>
      <c r="AE10" s="2"/>
      <c r="AF10" s="2"/>
      <c r="AG10" s="2"/>
      <c r="AH10" s="2"/>
      <c r="AI10" s="2"/>
      <c r="AJ10" s="2"/>
      <c r="AK10" s="2"/>
      <c r="AL10" s="44">
        <f>データ!$U$6</f>
        <v>10511</v>
      </c>
      <c r="AM10" s="44"/>
      <c r="AN10" s="44"/>
      <c r="AO10" s="44"/>
      <c r="AP10" s="44"/>
      <c r="AQ10" s="44"/>
      <c r="AR10" s="44"/>
      <c r="AS10" s="44"/>
      <c r="AT10" s="45">
        <f>データ!$V$6</f>
        <v>102.4</v>
      </c>
      <c r="AU10" s="46"/>
      <c r="AV10" s="46"/>
      <c r="AW10" s="46"/>
      <c r="AX10" s="46"/>
      <c r="AY10" s="46"/>
      <c r="AZ10" s="46"/>
      <c r="BA10" s="46"/>
      <c r="BB10" s="47">
        <f>データ!$W$6</f>
        <v>102.65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sJKJqNB1Qj1TC3GH8VfqR17NEJmCxRzGGsNyne8iipAcKVPG6m/URnvjqTFKSQ0LzP+5VMR1yRLaGPcvy5mPg==" saltValue="DPJc4a/s2WrwnRJXBz67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434825</v>
      </c>
      <c r="D6" s="20">
        <f t="shared" si="3"/>
        <v>46</v>
      </c>
      <c r="E6" s="20">
        <f t="shared" si="3"/>
        <v>1</v>
      </c>
      <c r="F6" s="20">
        <f t="shared" si="3"/>
        <v>0</v>
      </c>
      <c r="G6" s="20">
        <f t="shared" si="3"/>
        <v>1</v>
      </c>
      <c r="H6" s="20" t="str">
        <f t="shared" si="3"/>
        <v>熊本県　芦北町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71.900000000000006</v>
      </c>
      <c r="P6" s="21">
        <f t="shared" si="3"/>
        <v>69.430000000000007</v>
      </c>
      <c r="Q6" s="21">
        <f t="shared" si="3"/>
        <v>3300</v>
      </c>
      <c r="R6" s="21">
        <f t="shared" si="3"/>
        <v>15284</v>
      </c>
      <c r="S6" s="21">
        <f t="shared" si="3"/>
        <v>234.01</v>
      </c>
      <c r="T6" s="21">
        <f t="shared" si="3"/>
        <v>65.31</v>
      </c>
      <c r="U6" s="21">
        <f t="shared" si="3"/>
        <v>10511</v>
      </c>
      <c r="V6" s="21">
        <f t="shared" si="3"/>
        <v>102.4</v>
      </c>
      <c r="W6" s="21">
        <f t="shared" si="3"/>
        <v>102.65</v>
      </c>
      <c r="X6" s="22">
        <f>IF(X7="",NA(),X7)</f>
        <v>120.08</v>
      </c>
      <c r="Y6" s="22">
        <f t="shared" ref="Y6:AG6" si="4">IF(Y7="",NA(),Y7)</f>
        <v>106.68</v>
      </c>
      <c r="Z6" s="22">
        <f t="shared" si="4"/>
        <v>114.81</v>
      </c>
      <c r="AA6" s="22">
        <f t="shared" si="4"/>
        <v>110.77</v>
      </c>
      <c r="AB6" s="22">
        <f t="shared" si="4"/>
        <v>113.46</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731.53</v>
      </c>
      <c r="AU6" s="22">
        <f t="shared" ref="AU6:BC6" si="6">IF(AU7="",NA(),AU7)</f>
        <v>693.45</v>
      </c>
      <c r="AV6" s="22">
        <f t="shared" si="6"/>
        <v>716.79</v>
      </c>
      <c r="AW6" s="22">
        <f t="shared" si="6"/>
        <v>696.29</v>
      </c>
      <c r="AX6" s="22">
        <f t="shared" si="6"/>
        <v>724.77</v>
      </c>
      <c r="AY6" s="22">
        <f t="shared" si="6"/>
        <v>362.93</v>
      </c>
      <c r="AZ6" s="22">
        <f t="shared" si="6"/>
        <v>371.81</v>
      </c>
      <c r="BA6" s="22">
        <f t="shared" si="6"/>
        <v>384.23</v>
      </c>
      <c r="BB6" s="22">
        <f t="shared" si="6"/>
        <v>364.3</v>
      </c>
      <c r="BC6" s="22">
        <f t="shared" si="6"/>
        <v>378.87</v>
      </c>
      <c r="BD6" s="21" t="str">
        <f>IF(BD7="","",IF(BD7="-","【-】","【"&amp;SUBSTITUTE(TEXT(BD7,"#,##0.00"),"-","△")&amp;"】"))</f>
        <v>【243.36】</v>
      </c>
      <c r="BE6" s="22">
        <f>IF(BE7="",NA(),BE7)</f>
        <v>390.88</v>
      </c>
      <c r="BF6" s="22">
        <f t="shared" ref="BF6:BN6" si="7">IF(BF7="",NA(),BF7)</f>
        <v>458.28</v>
      </c>
      <c r="BG6" s="22">
        <f t="shared" si="7"/>
        <v>373.45</v>
      </c>
      <c r="BH6" s="22">
        <f t="shared" si="7"/>
        <v>357.58</v>
      </c>
      <c r="BI6" s="22">
        <f t="shared" si="7"/>
        <v>342.76</v>
      </c>
      <c r="BJ6" s="22">
        <f t="shared" si="7"/>
        <v>439.05</v>
      </c>
      <c r="BK6" s="22">
        <f t="shared" si="7"/>
        <v>465.85</v>
      </c>
      <c r="BL6" s="22">
        <f t="shared" si="7"/>
        <v>439.43</v>
      </c>
      <c r="BM6" s="22">
        <f t="shared" si="7"/>
        <v>438.41</v>
      </c>
      <c r="BN6" s="22">
        <f t="shared" si="7"/>
        <v>430.23</v>
      </c>
      <c r="BO6" s="21" t="str">
        <f>IF(BO7="","",IF(BO7="-","【-】","【"&amp;SUBSTITUTE(TEXT(BO7,"#,##0.00"),"-","△")&amp;"】"))</f>
        <v>【265.93】</v>
      </c>
      <c r="BP6" s="22">
        <f>IF(BP7="",NA(),BP7)</f>
        <v>116.3</v>
      </c>
      <c r="BQ6" s="22">
        <f t="shared" ref="BQ6:BY6" si="8">IF(BQ7="",NA(),BQ7)</f>
        <v>80.89</v>
      </c>
      <c r="BR6" s="22">
        <f t="shared" si="8"/>
        <v>111.42</v>
      </c>
      <c r="BS6" s="22">
        <f t="shared" si="8"/>
        <v>107.04</v>
      </c>
      <c r="BT6" s="22">
        <f t="shared" si="8"/>
        <v>109.89</v>
      </c>
      <c r="BU6" s="22">
        <f t="shared" si="8"/>
        <v>95.26</v>
      </c>
      <c r="BV6" s="22">
        <f t="shared" si="8"/>
        <v>92.39</v>
      </c>
      <c r="BW6" s="22">
        <f t="shared" si="8"/>
        <v>94.41</v>
      </c>
      <c r="BX6" s="22">
        <f t="shared" si="8"/>
        <v>90.96</v>
      </c>
      <c r="BY6" s="22">
        <f t="shared" si="8"/>
        <v>90.66</v>
      </c>
      <c r="BZ6" s="21" t="str">
        <f>IF(BZ7="","",IF(BZ7="-","【-】","【"&amp;SUBSTITUTE(TEXT(BZ7,"#,##0.00"),"-","△")&amp;"】"))</f>
        <v>【97.82】</v>
      </c>
      <c r="CA6" s="22">
        <f>IF(CA7="",NA(),CA7)</f>
        <v>138.52000000000001</v>
      </c>
      <c r="CB6" s="22">
        <f t="shared" ref="CB6:CJ6" si="9">IF(CB7="",NA(),CB7)</f>
        <v>165.2</v>
      </c>
      <c r="CC6" s="22">
        <f t="shared" si="9"/>
        <v>145.15</v>
      </c>
      <c r="CD6" s="22">
        <f t="shared" si="9"/>
        <v>151.16</v>
      </c>
      <c r="CE6" s="22">
        <f t="shared" si="9"/>
        <v>147.62</v>
      </c>
      <c r="CF6" s="22">
        <f t="shared" si="9"/>
        <v>192.82</v>
      </c>
      <c r="CG6" s="22">
        <f t="shared" si="9"/>
        <v>192.98</v>
      </c>
      <c r="CH6" s="22">
        <f t="shared" si="9"/>
        <v>192.13</v>
      </c>
      <c r="CI6" s="22">
        <f t="shared" si="9"/>
        <v>197.04</v>
      </c>
      <c r="CJ6" s="22">
        <f t="shared" si="9"/>
        <v>199.33</v>
      </c>
      <c r="CK6" s="21" t="str">
        <f>IF(CK7="","",IF(CK7="-","【-】","【"&amp;SUBSTITUTE(TEXT(CK7,"#,##0.00"),"-","△")&amp;"】"))</f>
        <v>【177.56】</v>
      </c>
      <c r="CL6" s="22">
        <f>IF(CL7="",NA(),CL7)</f>
        <v>68.88</v>
      </c>
      <c r="CM6" s="22">
        <f t="shared" ref="CM6:CU6" si="10">IF(CM7="",NA(),CM7)</f>
        <v>70.73</v>
      </c>
      <c r="CN6" s="22">
        <f t="shared" si="10"/>
        <v>66.44</v>
      </c>
      <c r="CO6" s="22">
        <f t="shared" si="10"/>
        <v>65.459999999999994</v>
      </c>
      <c r="CP6" s="22">
        <f t="shared" si="10"/>
        <v>64.81</v>
      </c>
      <c r="CQ6" s="22">
        <f t="shared" si="10"/>
        <v>54.05</v>
      </c>
      <c r="CR6" s="22">
        <f t="shared" si="10"/>
        <v>54.43</v>
      </c>
      <c r="CS6" s="22">
        <f t="shared" si="10"/>
        <v>53.87</v>
      </c>
      <c r="CT6" s="22">
        <f t="shared" si="10"/>
        <v>54.49</v>
      </c>
      <c r="CU6" s="22">
        <f t="shared" si="10"/>
        <v>54.8</v>
      </c>
      <c r="CV6" s="21" t="str">
        <f>IF(CV7="","",IF(CV7="-","【-】","【"&amp;SUBSTITUTE(TEXT(CV7,"#,##0.00"),"-","△")&amp;"】"))</f>
        <v>【59.81】</v>
      </c>
      <c r="CW6" s="22">
        <f>IF(CW7="",NA(),CW7)</f>
        <v>76.52</v>
      </c>
      <c r="CX6" s="22">
        <f t="shared" ref="CX6:DF6" si="11">IF(CX7="",NA(),CX7)</f>
        <v>73.180000000000007</v>
      </c>
      <c r="CY6" s="22">
        <f t="shared" si="11"/>
        <v>74.989999999999995</v>
      </c>
      <c r="CZ6" s="22">
        <f t="shared" si="11"/>
        <v>75.150000000000006</v>
      </c>
      <c r="DA6" s="22">
        <f t="shared" si="11"/>
        <v>74.2</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36.06</v>
      </c>
      <c r="DI6" s="22">
        <f t="shared" ref="DI6:DQ6" si="12">IF(DI7="",NA(),DI7)</f>
        <v>38.25</v>
      </c>
      <c r="DJ6" s="22">
        <f t="shared" si="12"/>
        <v>40.49</v>
      </c>
      <c r="DK6" s="22">
        <f t="shared" si="12"/>
        <v>41.16</v>
      </c>
      <c r="DL6" s="22">
        <f t="shared" si="12"/>
        <v>43.24</v>
      </c>
      <c r="DM6" s="22">
        <f t="shared" si="12"/>
        <v>49.12</v>
      </c>
      <c r="DN6" s="22">
        <f t="shared" si="12"/>
        <v>49.39</v>
      </c>
      <c r="DO6" s="22">
        <f t="shared" si="12"/>
        <v>50.75</v>
      </c>
      <c r="DP6" s="22">
        <f t="shared" si="12"/>
        <v>51.72</v>
      </c>
      <c r="DQ6" s="22">
        <f t="shared" si="12"/>
        <v>52.27</v>
      </c>
      <c r="DR6" s="21" t="str">
        <f>IF(DR7="","",IF(DR7="-","【-】","【"&amp;SUBSTITUTE(TEXT(DR7,"#,##0.00"),"-","△")&amp;"】"))</f>
        <v>【52.02】</v>
      </c>
      <c r="DS6" s="22">
        <f>IF(DS7="",NA(),DS7)</f>
        <v>13.85</v>
      </c>
      <c r="DT6" s="22">
        <f t="shared" ref="DT6:EB6" si="13">IF(DT7="",NA(),DT7)</f>
        <v>14.26</v>
      </c>
      <c r="DU6" s="22">
        <f t="shared" si="13"/>
        <v>18.18</v>
      </c>
      <c r="DV6" s="22">
        <f t="shared" si="13"/>
        <v>23.78</v>
      </c>
      <c r="DW6" s="22">
        <f t="shared" si="13"/>
        <v>26.58</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1.29</v>
      </c>
      <c r="EE6" s="22">
        <f t="shared" ref="EE6:EM6" si="14">IF(EE7="",NA(),EE7)</f>
        <v>0.18</v>
      </c>
      <c r="EF6" s="22">
        <f t="shared" si="14"/>
        <v>0.73</v>
      </c>
      <c r="EG6" s="22">
        <f t="shared" si="14"/>
        <v>0.79</v>
      </c>
      <c r="EH6" s="22">
        <f t="shared" si="14"/>
        <v>0.85</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434825</v>
      </c>
      <c r="D7" s="24">
        <v>46</v>
      </c>
      <c r="E7" s="24">
        <v>1</v>
      </c>
      <c r="F7" s="24">
        <v>0</v>
      </c>
      <c r="G7" s="24">
        <v>1</v>
      </c>
      <c r="H7" s="24" t="s">
        <v>93</v>
      </c>
      <c r="I7" s="24" t="s">
        <v>94</v>
      </c>
      <c r="J7" s="24" t="s">
        <v>95</v>
      </c>
      <c r="K7" s="24" t="s">
        <v>96</v>
      </c>
      <c r="L7" s="24" t="s">
        <v>97</v>
      </c>
      <c r="M7" s="24" t="s">
        <v>98</v>
      </c>
      <c r="N7" s="25" t="s">
        <v>99</v>
      </c>
      <c r="O7" s="25">
        <v>71.900000000000006</v>
      </c>
      <c r="P7" s="25">
        <v>69.430000000000007</v>
      </c>
      <c r="Q7" s="25">
        <v>3300</v>
      </c>
      <c r="R7" s="25">
        <v>15284</v>
      </c>
      <c r="S7" s="25">
        <v>234.01</v>
      </c>
      <c r="T7" s="25">
        <v>65.31</v>
      </c>
      <c r="U7" s="25">
        <v>10511</v>
      </c>
      <c r="V7" s="25">
        <v>102.4</v>
      </c>
      <c r="W7" s="25">
        <v>102.65</v>
      </c>
      <c r="X7" s="25">
        <v>120.08</v>
      </c>
      <c r="Y7" s="25">
        <v>106.68</v>
      </c>
      <c r="Z7" s="25">
        <v>114.81</v>
      </c>
      <c r="AA7" s="25">
        <v>110.77</v>
      </c>
      <c r="AB7" s="25">
        <v>113.46</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731.53</v>
      </c>
      <c r="AU7" s="25">
        <v>693.45</v>
      </c>
      <c r="AV7" s="25">
        <v>716.79</v>
      </c>
      <c r="AW7" s="25">
        <v>696.29</v>
      </c>
      <c r="AX7" s="25">
        <v>724.77</v>
      </c>
      <c r="AY7" s="25">
        <v>362.93</v>
      </c>
      <c r="AZ7" s="25">
        <v>371.81</v>
      </c>
      <c r="BA7" s="25">
        <v>384.23</v>
      </c>
      <c r="BB7" s="25">
        <v>364.3</v>
      </c>
      <c r="BC7" s="25">
        <v>378.87</v>
      </c>
      <c r="BD7" s="25">
        <v>243.36</v>
      </c>
      <c r="BE7" s="25">
        <v>390.88</v>
      </c>
      <c r="BF7" s="25">
        <v>458.28</v>
      </c>
      <c r="BG7" s="25">
        <v>373.45</v>
      </c>
      <c r="BH7" s="25">
        <v>357.58</v>
      </c>
      <c r="BI7" s="25">
        <v>342.76</v>
      </c>
      <c r="BJ7" s="25">
        <v>439.05</v>
      </c>
      <c r="BK7" s="25">
        <v>465.85</v>
      </c>
      <c r="BL7" s="25">
        <v>439.43</v>
      </c>
      <c r="BM7" s="25">
        <v>438.41</v>
      </c>
      <c r="BN7" s="25">
        <v>430.23</v>
      </c>
      <c r="BO7" s="25">
        <v>265.93</v>
      </c>
      <c r="BP7" s="25">
        <v>116.3</v>
      </c>
      <c r="BQ7" s="25">
        <v>80.89</v>
      </c>
      <c r="BR7" s="25">
        <v>111.42</v>
      </c>
      <c r="BS7" s="25">
        <v>107.04</v>
      </c>
      <c r="BT7" s="25">
        <v>109.89</v>
      </c>
      <c r="BU7" s="25">
        <v>95.26</v>
      </c>
      <c r="BV7" s="25">
        <v>92.39</v>
      </c>
      <c r="BW7" s="25">
        <v>94.41</v>
      </c>
      <c r="BX7" s="25">
        <v>90.96</v>
      </c>
      <c r="BY7" s="25">
        <v>90.66</v>
      </c>
      <c r="BZ7" s="25">
        <v>97.82</v>
      </c>
      <c r="CA7" s="25">
        <v>138.52000000000001</v>
      </c>
      <c r="CB7" s="25">
        <v>165.2</v>
      </c>
      <c r="CC7" s="25">
        <v>145.15</v>
      </c>
      <c r="CD7" s="25">
        <v>151.16</v>
      </c>
      <c r="CE7" s="25">
        <v>147.62</v>
      </c>
      <c r="CF7" s="25">
        <v>192.82</v>
      </c>
      <c r="CG7" s="25">
        <v>192.98</v>
      </c>
      <c r="CH7" s="25">
        <v>192.13</v>
      </c>
      <c r="CI7" s="25">
        <v>197.04</v>
      </c>
      <c r="CJ7" s="25">
        <v>199.33</v>
      </c>
      <c r="CK7" s="25">
        <v>177.56</v>
      </c>
      <c r="CL7" s="25">
        <v>68.88</v>
      </c>
      <c r="CM7" s="25">
        <v>70.73</v>
      </c>
      <c r="CN7" s="25">
        <v>66.44</v>
      </c>
      <c r="CO7" s="25">
        <v>65.459999999999994</v>
      </c>
      <c r="CP7" s="25">
        <v>64.81</v>
      </c>
      <c r="CQ7" s="25">
        <v>54.05</v>
      </c>
      <c r="CR7" s="25">
        <v>54.43</v>
      </c>
      <c r="CS7" s="25">
        <v>53.87</v>
      </c>
      <c r="CT7" s="25">
        <v>54.49</v>
      </c>
      <c r="CU7" s="25">
        <v>54.8</v>
      </c>
      <c r="CV7" s="25">
        <v>59.81</v>
      </c>
      <c r="CW7" s="25">
        <v>76.52</v>
      </c>
      <c r="CX7" s="25">
        <v>73.180000000000007</v>
      </c>
      <c r="CY7" s="25">
        <v>74.989999999999995</v>
      </c>
      <c r="CZ7" s="25">
        <v>75.150000000000006</v>
      </c>
      <c r="DA7" s="25">
        <v>74.2</v>
      </c>
      <c r="DB7" s="25">
        <v>80.510000000000005</v>
      </c>
      <c r="DC7" s="25">
        <v>79.44</v>
      </c>
      <c r="DD7" s="25">
        <v>79.489999999999995</v>
      </c>
      <c r="DE7" s="25">
        <v>78.8</v>
      </c>
      <c r="DF7" s="25">
        <v>77.98</v>
      </c>
      <c r="DG7" s="25">
        <v>89.42</v>
      </c>
      <c r="DH7" s="25">
        <v>36.06</v>
      </c>
      <c r="DI7" s="25">
        <v>38.25</v>
      </c>
      <c r="DJ7" s="25">
        <v>40.49</v>
      </c>
      <c r="DK7" s="25">
        <v>41.16</v>
      </c>
      <c r="DL7" s="25">
        <v>43.24</v>
      </c>
      <c r="DM7" s="25">
        <v>49.12</v>
      </c>
      <c r="DN7" s="25">
        <v>49.39</v>
      </c>
      <c r="DO7" s="25">
        <v>50.75</v>
      </c>
      <c r="DP7" s="25">
        <v>51.72</v>
      </c>
      <c r="DQ7" s="25">
        <v>52.27</v>
      </c>
      <c r="DR7" s="25">
        <v>52.02</v>
      </c>
      <c r="DS7" s="25">
        <v>13.85</v>
      </c>
      <c r="DT7" s="25">
        <v>14.26</v>
      </c>
      <c r="DU7" s="25">
        <v>18.18</v>
      </c>
      <c r="DV7" s="25">
        <v>23.78</v>
      </c>
      <c r="DW7" s="25">
        <v>26.58</v>
      </c>
      <c r="DX7" s="25">
        <v>16.760000000000002</v>
      </c>
      <c r="DY7" s="25">
        <v>18.57</v>
      </c>
      <c r="DZ7" s="25">
        <v>21.14</v>
      </c>
      <c r="EA7" s="25">
        <v>22.12</v>
      </c>
      <c r="EB7" s="25">
        <v>25.67</v>
      </c>
      <c r="EC7" s="25">
        <v>25.37</v>
      </c>
      <c r="ED7" s="25">
        <v>1.29</v>
      </c>
      <c r="EE7" s="25">
        <v>0.18</v>
      </c>
      <c r="EF7" s="25">
        <v>0.73</v>
      </c>
      <c r="EG7" s="25">
        <v>0.79</v>
      </c>
      <c r="EH7" s="25">
        <v>0.85</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2025-02-05T05:24:26Z</cp:lastPrinted>
  <dcterms:created xsi:type="dcterms:W3CDTF">2025-01-24T06:55:45Z</dcterms:created>
  <dcterms:modified xsi:type="dcterms:W3CDTF">2025-02-05T05:24:27Z</dcterms:modified>
  <cp:category/>
</cp:coreProperties>
</file>