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Z:\14 公営企業関係\R06\250121 公営企業に係る経営比較分析表（令和5年度決算）の分析等について（依頼）\"/>
    </mc:Choice>
  </mc:AlternateContent>
  <xr:revisionPtr revIDLastSave="0" documentId="8_{70AF2C28-3FAC-4663-A08A-8638128EEA4D}" xr6:coauthVersionLast="36" xr6:coauthVersionMax="36" xr10:uidLastSave="{00000000-0000-0000-0000-000000000000}"/>
  <workbookProtection workbookAlgorithmName="SHA-512" workbookHashValue="huxg/hZ+YI7x0Cht0+dgbtCeBhanT1kqS43aOUVI2oIRgAiKWhlPMI5M7YVw5Tz+DtrezNCpw5NRqXZm0nzswA==" workbookSaltValue="kA35TP50hWt5lc/YU3uM8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F85" i="4"/>
  <c r="E85" i="4"/>
  <c r="BB10" i="4"/>
  <c r="AT10" i="4"/>
  <c r="AL10" i="4"/>
  <c r="W10" i="4"/>
  <c r="P10"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<sst xmlns="http://schemas.openxmlformats.org/spreadsheetml/2006/main" count="228" uniqueCount="114">
  <si>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</si>
  <si>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</si>
  <si>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</si>
  <si>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</si>
  <si>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</si>
  <si>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</si>
  <si>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</si>
  <si>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</si>
  <si>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</si>
  <si>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</si>
  <si>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</si>
  <si>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</si>
  <si>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</si>
  <si>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</si>
  <si>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</si>
  <si>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</si>
  <si>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</si>
  <si>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</si>
  <si>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</si>
  <si>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</si>
  <si>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</si>
  <si>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</si>
  <si>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</si>
  <si>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</si>
  <si>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</si>
  <si>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</si>
  <si>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</si>
  <si>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</si>
  <si>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</si>
  <si>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</si>
  <si>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</si>
  <si>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</si>
  <si>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</si>
  <si>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</si>
  <si>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</si>
  <si>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</si>
  <si>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</si>
  <si>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</si>
  <si>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</si>
  <si>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</si>
  <si>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</si>
  <si>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</si>
  <si>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</si>
  <si>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</si>
  <si>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</si>
  <si>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</si>
  <si>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</si>
  <si>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</si>
  <si>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</si>
  <si>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</si>
  <si>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</si>
  <si>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</si>
  <si>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</si>
  <si>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</si>
  <si>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</si>
  <si>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</si>
  <si>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</si>
  <si>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</si>
  <si>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</si>
  <si>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</si>
  <si>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</si>
  <si>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</si>
  <si>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</si>
  <si>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</si>
  <si>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</si>
  <si>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</si>
  <si>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</si>
  <si>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</si>
  <si>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</si>
  <si>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</si>
  <si>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</si>
  <si>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</si>
  <si>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</si>
  <si>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</si>
  <si>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</si>
  <si>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</si>
  <si>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</si>
  <si>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</si>
  <si>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</si>
  <si>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</si>
  <si>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</si>
  <si>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</si>
  <si>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</si>
  <si>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</si>
  <si>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</si>
  <si>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</si>
  <si>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</si>
  <si>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</si>
  <si>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</si>
  <si>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</si>
  <si>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</si>
  <si>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</si>
  <si>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</si>
  <si>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</si>
  <si>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</si>
  <si>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</si>
  <si>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</si>
  <si>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</si>
  <si>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</si>
  <si>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</si>
  <si>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</si>
  <si>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</si>
  <si>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</si>
  <si>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</si>
  <si>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</si>
  <si>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</si>
  <si>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</si>
  <si>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</si>
  <si>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</si>
  <si>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</si>
  <si>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</si>
  <si>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①有形固定資産減価償却率は、償却資産の老朽化が進んでいることから計画的に施設の更新を実施していきます。
②管路経年化率③管路更新率ともに、全国値、類似団体平均値を下回っています。今後も、耐用年数を経過した優先度の高い管路から更新を進めていきます。
</t>
    <rPh sb="1" eb="3">
      <t>ユウケイ</t>
    </rPh>
    <rPh sb="3" eb="5">
      <t>コテイ</t>
    </rPh>
    <rPh sb="5" eb="7">
      <t>シサン</t>
    </rPh>
    <rPh sb="7" eb="9">
      <t>ゲンカ</t>
    </rPh>
    <rPh sb="9" eb="11">
      <t>ショウキャク</t>
    </rPh>
    <rPh sb="11" eb="12">
      <t>リツ</t>
    </rPh>
    <rPh sb="14" eb="16">
      <t>ショウキャク</t>
    </rPh>
    <rPh sb="16" eb="18">
      <t>シサン</t>
    </rPh>
    <rPh sb="19" eb="22">
      <t>ロウキュウカ</t>
    </rPh>
    <rPh sb="23" eb="24">
      <t>スス</t>
    </rPh>
    <rPh sb="32" eb="35">
      <t>ケイカクテキ</t>
    </rPh>
    <rPh sb="36" eb="38">
      <t>シセツ</t>
    </rPh>
    <rPh sb="39" eb="41">
      <t>コウシン</t>
    </rPh>
    <rPh sb="42" eb="44">
      <t>ジッシ</t>
    </rPh>
    <rPh sb="53" eb="55">
      <t>カンロ</t>
    </rPh>
    <rPh sb="55" eb="58">
      <t>ケイネンカ</t>
    </rPh>
    <rPh sb="58" eb="59">
      <t>リツ</t>
    </rPh>
    <rPh sb="60" eb="62">
      <t>カンロ</t>
    </rPh>
    <rPh sb="62" eb="64">
      <t>コウシン</t>
    </rPh>
    <rPh sb="64" eb="65">
      <t>リツ</t>
    </rPh>
    <rPh sb="69" eb="71">
      <t>ゼンコク</t>
    </rPh>
    <rPh sb="71" eb="72">
      <t>チ</t>
    </rPh>
    <rPh sb="73" eb="75">
      <t>ルイジ</t>
    </rPh>
    <rPh sb="75" eb="77">
      <t>ダンタイ</t>
    </rPh>
    <rPh sb="77" eb="80">
      <t>ヘイキンチ</t>
    </rPh>
    <rPh sb="81" eb="83">
      <t>シタマワ</t>
    </rPh>
    <rPh sb="89" eb="91">
      <t>コンゴ</t>
    </rPh>
    <rPh sb="93" eb="95">
      <t>タイヨウ</t>
    </rPh>
    <rPh sb="95" eb="97">
      <t>ネンスウ</t>
    </rPh>
    <rPh sb="98" eb="100">
      <t>ケイカ</t>
    </rPh>
    <rPh sb="102" eb="105">
      <t>ユウセンド</t>
    </rPh>
    <rPh sb="106" eb="107">
      <t>タカ</t>
    </rPh>
    <rPh sb="108" eb="110">
      <t>カンロ</t>
    </rPh>
    <rPh sb="112" eb="114">
      <t>コウシン</t>
    </rPh>
    <rPh sb="115" eb="116">
      <t>スス</t>
    </rPh>
    <phoneticPr fontId="4"/>
  </si>
  <si>
    <t>①経常収支比率は100％を上回っているが、これは会計の見直しにより長期前受金戻入れが加わったためであり、現金収入の無い利益のため一時的な傾向と見込まれます。
②累積欠損金比率はありません。
③流動比率は、全国平均及び類似団体平均値を下回っていますが、現金等がある状況を示す指標が100％以上となっていることから健全性は保たれています。
④企業債残高対給水収益比率は、全国平均及び類似団体平均値を大きく上回っています。今後は、適正な料金水準による自己資金の確保に努め、企業債残高を適正な水準とするよう留意する必要があります。
⑤料金回収率は例年100％を下回っているが、今回は物価高騰対策のひとつとして実施した水道料金の減額の影響であり、減額相当分は一般会計から補助金として収入しています。
⑥給水原価は、類似団体平均値よりも低い水準を維持しています。今後は、料金水準の適正化や維持管理費等の削減を図ります。
⑦施設利用率は、全国平均及び類似団体平均値より下回った状況にあるため、施設の規模適正化による効率的な施設整備を行います。
⑧有収率は、類似団体平均値を上回っているものの、前年度より比率が減少している。今後も優先度の高い管路から計画的に更新を進めていき、漏水対策に取り組んでいきます。</t>
    <rPh sb="212" eb="214">
      <t>テキセイ</t>
    </rPh>
    <rPh sb="215" eb="217">
      <t>リョウキン</t>
    </rPh>
    <rPh sb="217" eb="219">
      <t>スイジュン</t>
    </rPh>
    <rPh sb="222" eb="224">
      <t>ジコ</t>
    </rPh>
    <rPh sb="224" eb="226">
      <t>シキン</t>
    </rPh>
    <rPh sb="269" eb="271">
      <t>レイネン</t>
    </rPh>
    <rPh sb="284" eb="286">
      <t>コンカイ</t>
    </rPh>
    <rPh sb="356" eb="359">
      <t>ヘイキンチ</t>
    </rPh>
    <rPh sb="405" eb="407">
      <t>シセツ</t>
    </rPh>
    <rPh sb="407" eb="409">
      <t>リヨウ</t>
    </rPh>
    <rPh sb="409" eb="410">
      <t>リツ</t>
    </rPh>
    <rPh sb="412" eb="414">
      <t>ゼンコク</t>
    </rPh>
    <rPh sb="414" eb="416">
      <t>ヘイキン</t>
    </rPh>
    <rPh sb="416" eb="417">
      <t>オヨ</t>
    </rPh>
    <rPh sb="418" eb="420">
      <t>ルイジ</t>
    </rPh>
    <rPh sb="420" eb="422">
      <t>ダンタイ</t>
    </rPh>
    <rPh sb="422" eb="425">
      <t>ヘイキンチ</t>
    </rPh>
    <rPh sb="427" eb="429">
      <t>シタマワ</t>
    </rPh>
    <rPh sb="431" eb="433">
      <t>ジョウキョウ</t>
    </rPh>
    <rPh sb="439" eb="441">
      <t>シセツ</t>
    </rPh>
    <rPh sb="442" eb="444">
      <t>キボ</t>
    </rPh>
    <rPh sb="444" eb="447">
      <t>テキセイカ</t>
    </rPh>
    <rPh sb="450" eb="452">
      <t>コウリツ</t>
    </rPh>
    <rPh sb="452" eb="453">
      <t>テキ</t>
    </rPh>
    <rPh sb="454" eb="456">
      <t>シセツ</t>
    </rPh>
    <rPh sb="456" eb="458">
      <t>セイビ</t>
    </rPh>
    <rPh sb="459" eb="460">
      <t>オコナ</t>
    </rPh>
    <rPh sb="471" eb="473">
      <t>ルイジ</t>
    </rPh>
    <rPh sb="473" eb="475">
      <t>ダンタイ</t>
    </rPh>
    <rPh sb="475" eb="478">
      <t>ヘイキンチ</t>
    </rPh>
    <rPh sb="479" eb="481">
      <t>ウワマワ</t>
    </rPh>
    <rPh sb="489" eb="492">
      <t>ゼンネンド</t>
    </rPh>
    <rPh sb="494" eb="496">
      <t>ヒリツ</t>
    </rPh>
    <rPh sb="497" eb="499">
      <t>ゲンショウ</t>
    </rPh>
    <rPh sb="504" eb="506">
      <t>コンゴ</t>
    </rPh>
    <rPh sb="507" eb="510">
      <t>ユウセンド</t>
    </rPh>
    <rPh sb="511" eb="512">
      <t>タカ</t>
    </rPh>
    <rPh sb="513" eb="515">
      <t>カンロ</t>
    </rPh>
    <rPh sb="517" eb="520">
      <t>ケイカクテキ</t>
    </rPh>
    <rPh sb="521" eb="523">
      <t>コウシン</t>
    </rPh>
    <rPh sb="524" eb="525">
      <t>スス</t>
    </rPh>
    <rPh sb="530" eb="532">
      <t>ロウスイ</t>
    </rPh>
    <rPh sb="532" eb="534">
      <t>タイサク</t>
    </rPh>
    <rPh sb="535" eb="536">
      <t>ト</t>
    </rPh>
    <rPh sb="537" eb="538">
      <t>ク</t>
    </rPh>
    <phoneticPr fontId="4"/>
  </si>
  <si>
    <t>　今後も本町の復興事業、耐用年数を経過した老朽管や施設の更新により建設改良費の増加が見込まれることから、経営状況の悪化が懸念されます。
　「益城町水道事業経営戦略」に基づき経営健全化と財源確保につとめ、合理的かつ計画的な施設・管路の更新に取り組んでいきます。</t>
    <rPh sb="1" eb="3">
      <t>コンゴ</t>
    </rPh>
    <rPh sb="7" eb="9">
      <t>フッコウ</t>
    </rPh>
    <rPh sb="9" eb="11">
      <t>ジギョウ</t>
    </rPh>
    <rPh sb="12" eb="14">
      <t>タイヨウ</t>
    </rPh>
    <rPh sb="14" eb="16">
      <t>ネンスウ</t>
    </rPh>
    <rPh sb="17" eb="19">
      <t>ケイカ</t>
    </rPh>
    <rPh sb="21" eb="23">
      <t>ロウキュウ</t>
    </rPh>
    <rPh sb="23" eb="24">
      <t>カン</t>
    </rPh>
    <rPh sb="25" eb="27">
      <t>シセツ</t>
    </rPh>
    <rPh sb="28" eb="30">
      <t>コウシン</t>
    </rPh>
    <rPh sb="33" eb="35">
      <t>ケンセツ</t>
    </rPh>
    <rPh sb="35" eb="37">
      <t>カイリョウ</t>
    </rPh>
    <rPh sb="37" eb="38">
      <t>ヒ</t>
    </rPh>
    <rPh sb="39" eb="41">
      <t>ゾウカ</t>
    </rPh>
    <rPh sb="42" eb="44">
      <t>ミコ</t>
    </rPh>
    <rPh sb="52" eb="54">
      <t>ケイエイ</t>
    </rPh>
    <rPh sb="54" eb="56">
      <t>ジョウキョウ</t>
    </rPh>
    <rPh sb="57" eb="59">
      <t>アッカ</t>
    </rPh>
    <rPh sb="60" eb="62">
      <t>ケネン</t>
    </rPh>
    <rPh sb="70" eb="73">
      <t>マシキマチ</t>
    </rPh>
    <rPh sb="73" eb="75">
      <t>スイドウ</t>
    </rPh>
    <rPh sb="75" eb="77">
      <t>ジギョウ</t>
    </rPh>
    <rPh sb="77" eb="79">
      <t>ケイエイ</t>
    </rPh>
    <rPh sb="79" eb="81">
      <t>センリャク</t>
    </rPh>
    <rPh sb="83" eb="84">
      <t>モト</t>
    </rPh>
    <rPh sb="86" eb="88">
      <t>ケイエイ</t>
    </rPh>
    <rPh sb="88" eb="91">
      <t>ケンゼンカ</t>
    </rPh>
    <rPh sb="92" eb="94">
      <t>ザイゲン</t>
    </rPh>
    <rPh sb="94" eb="96">
      <t>カクホ</t>
    </rPh>
    <rPh sb="101" eb="104">
      <t>ゴウリテキ</t>
    </rPh>
    <rPh sb="106" eb="109">
      <t>ケイカクテキ</t>
    </rPh>
    <rPh sb="110" eb="112">
      <t>シセツ</t>
    </rPh>
    <rPh sb="113" eb="115">
      <t>カンロ</t>
    </rPh>
    <rPh sb="116" eb="118">
      <t>コウシン</t>
    </rPh>
    <rPh sb="119" eb="120">
      <t>ト</t>
    </rPh>
    <rPh sb="121" eb="12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</si>
</sst>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0.47</c:v>
                </c:pt>
                <c:pt idx="1">
                  <c:v>0.46</c:v>
                </c:pt>
                <c:pt idx="2">
                  <c:v>0.53</c:v>
                </c:pt>
                <c:pt idx="3">
                  <c:v>0.36</c:v>
                </c:pt>
                <c:pt idx="4">
                  <c:v>0.27</c:v>
                </c:pt>
              </c:numCache>
            </c:numRef>
          </c:val>
          <c:extLst>
            <c:ext xmlns:c16="http://schemas.microsoft.com/office/drawing/2014/chart" uri="{C3380CC4-5D6E-409C-BE32-E72D297353CC}">
              <c16:uniqueId val="{00000000-36F2-40B3-B6FC-343D823DAFF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36F2-40B3-B6FC-343D823DAFF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45.79</c:v>
                </c:pt>
                <c:pt idx="1">
                  <c:v>47.66</c:v>
                </c:pt>
                <c:pt idx="2">
                  <c:v>44.97</c:v>
                </c:pt>
                <c:pt idx="3">
                  <c:v>46.27</c:v>
                </c:pt>
                <c:pt idx="4">
                  <c:v>49.35</c:v>
                </c:pt>
              </c:numCache>
            </c:numRef>
          </c:val>
          <c:extLst>
            <c:ext xmlns:c16="http://schemas.microsoft.com/office/drawing/2014/chart" uri="{C3380CC4-5D6E-409C-BE32-E72D297353CC}">
              <c16:uniqueId val="{00000000-EA24-4ED8-B275-F5ADC40F62D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EA24-4ED8-B275-F5ADC40F62D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92.56</c:v>
                </c:pt>
                <c:pt idx="1">
                  <c:v>91.57</c:v>
                </c:pt>
                <c:pt idx="2">
                  <c:v>96.31</c:v>
                </c:pt>
                <c:pt idx="3">
                  <c:v>92.8</c:v>
                </c:pt>
                <c:pt idx="4">
                  <c:v>87.79</c:v>
                </c:pt>
              </c:numCache>
            </c:numRef>
          </c:val>
          <c:extLst>
            <c:ext xmlns:c16="http://schemas.microsoft.com/office/drawing/2014/chart" uri="{C3380CC4-5D6E-409C-BE32-E72D297353CC}">
              <c16:uniqueId val="{00000000-BD2C-4449-ABA6-41C56ABBE29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BD2C-4449-ABA6-41C56ABBE29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99.59</c:v>
                </c:pt>
                <c:pt idx="1">
                  <c:v>102.56</c:v>
                </c:pt>
                <c:pt idx="2">
                  <c:v>100.83</c:v>
                </c:pt>
                <c:pt idx="3">
                  <c:v>100.59</c:v>
                </c:pt>
                <c:pt idx="4">
                  <c:v>110.34</c:v>
                </c:pt>
              </c:numCache>
            </c:numRef>
          </c:val>
          <c:extLst>
            <c:ext xmlns:c16="http://schemas.microsoft.com/office/drawing/2014/chart" uri="{C3380CC4-5D6E-409C-BE32-E72D297353CC}">
              <c16:uniqueId val="{00000000-DC7A-474F-8D55-0EE03F2EAE9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DC7A-474F-8D55-0EE03F2EAE9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47.93</c:v>
                </c:pt>
                <c:pt idx="1">
                  <c:v>49.31</c:v>
                </c:pt>
                <c:pt idx="2">
                  <c:v>51.05</c:v>
                </c:pt>
                <c:pt idx="3">
                  <c:v>51.43</c:v>
                </c:pt>
                <c:pt idx="4">
                  <c:v>51.16</c:v>
                </c:pt>
              </c:numCache>
            </c:numRef>
          </c:val>
          <c:extLst>
            <c:ext xmlns:c16="http://schemas.microsoft.com/office/drawing/2014/chart" uri="{C3380CC4-5D6E-409C-BE32-E72D297353CC}">
              <c16:uniqueId val="{00000000-A7F4-4FAA-8870-15A1534D96C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A7F4-4FAA-8870-15A1534D96C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25.84</c:v>
                </c:pt>
                <c:pt idx="1">
                  <c:v>27.29</c:v>
                </c:pt>
                <c:pt idx="2">
                  <c:v>13.95</c:v>
                </c:pt>
                <c:pt idx="3">
                  <c:v>17.98</c:v>
                </c:pt>
                <c:pt idx="4">
                  <c:v>18.2</c:v>
                </c:pt>
              </c:numCache>
            </c:numRef>
          </c:val>
          <c:extLst>
            <c:ext xmlns:c16="http://schemas.microsoft.com/office/drawing/2014/chart" uri="{C3380CC4-5D6E-409C-BE32-E72D297353CC}">
              <c16:uniqueId val="{00000000-DBBD-4ADE-8290-3A8C5DA5FD2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DBBD-4ADE-8290-3A8C5DA5FD2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FC-455A-A632-D057ABCA47B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63FC-455A-A632-D057ABCA47B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349.44</c:v>
                </c:pt>
                <c:pt idx="1">
                  <c:v>332.33</c:v>
                </c:pt>
                <c:pt idx="2">
                  <c:v>320.33999999999997</c:v>
                </c:pt>
                <c:pt idx="3">
                  <c:v>247.39</c:v>
                </c:pt>
                <c:pt idx="4">
                  <c:v>223.03</c:v>
                </c:pt>
              </c:numCache>
            </c:numRef>
          </c:val>
          <c:extLst>
            <c:ext xmlns:c16="http://schemas.microsoft.com/office/drawing/2014/chart" uri="{C3380CC4-5D6E-409C-BE32-E72D297353CC}">
              <c16:uniqueId val="{00000000-7775-407E-81A5-1173BD5BC73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7775-407E-81A5-1173BD5BC73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683.14</c:v>
                </c:pt>
                <c:pt idx="1">
                  <c:v>619.39</c:v>
                </c:pt>
                <c:pt idx="2">
                  <c:v>603.21</c:v>
                </c:pt>
                <c:pt idx="3">
                  <c:v>600.96</c:v>
                </c:pt>
                <c:pt idx="4">
                  <c:v>675.3</c:v>
                </c:pt>
              </c:numCache>
            </c:numRef>
          </c:val>
          <c:extLst>
            <c:ext xmlns:c16="http://schemas.microsoft.com/office/drawing/2014/chart" uri="{C3380CC4-5D6E-409C-BE32-E72D297353CC}">
              <c16:uniqueId val="{00000000-0469-4E18-B930-CE851A549D1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0469-4E18-B930-CE851A549D1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91.71</c:v>
                </c:pt>
                <c:pt idx="1">
                  <c:v>93.12</c:v>
                </c:pt>
                <c:pt idx="2">
                  <c:v>92.29</c:v>
                </c:pt>
                <c:pt idx="3">
                  <c:v>91.71</c:v>
                </c:pt>
                <c:pt idx="4">
                  <c:v>87.82</c:v>
                </c:pt>
              </c:numCache>
            </c:numRef>
          </c:val>
          <c:extLst>
            <c:ext xmlns:c16="http://schemas.microsoft.com/office/drawing/2014/chart" uri="{C3380CC4-5D6E-409C-BE32-E72D297353CC}">
              <c16:uniqueId val="{00000000-439E-4F73-BF11-84F335B6FF4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439E-4F73-BF11-84F335B6FF4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142.41</c:v>
                </c:pt>
                <c:pt idx="1">
                  <c:v>144.66999999999999</c:v>
                </c:pt>
                <c:pt idx="2">
                  <c:v>145.66999999999999</c:v>
                </c:pt>
                <c:pt idx="3">
                  <c:v>147.22999999999999</c:v>
                </c:pt>
                <c:pt idx="4">
                  <c:v>132.69999999999999</c:v>
                </c:pt>
              </c:numCache>
            </c:numRef>
          </c:val>
          <c:extLst>
            <c:ext xmlns:c16="http://schemas.microsoft.com/office/drawing/2014/chart" uri="{C3380CC4-5D6E-409C-BE32-E72D297353CC}">
              <c16:uniqueId val="{00000000-A3E9-4184-8B82-4D63133A11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A3E9-4184-8B82-4D63133A11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益城町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34041</v>
      </c>
      <c r="AM8" s="44"/>
      <c r="AN8" s="44"/>
      <c r="AO8" s="44"/>
      <c r="AP8" s="44"/>
      <c r="AQ8" s="44"/>
      <c r="AR8" s="44"/>
      <c r="AS8" s="44"/>
      <c r="AT8" s="45">
        <f>データ!$S$6</f>
        <v>65.680000000000007</v>
      </c>
      <c r="AU8" s="46"/>
      <c r="AV8" s="46"/>
      <c r="AW8" s="46"/>
      <c r="AX8" s="46"/>
      <c r="AY8" s="46"/>
      <c r="AZ8" s="46"/>
      <c r="BA8" s="46"/>
      <c r="BB8" s="47">
        <f>データ!$T$6</f>
        <v>518.29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57.91</v>
      </c>
      <c r="J10" s="46"/>
      <c r="K10" s="46"/>
      <c r="L10" s="46"/>
      <c r="M10" s="46"/>
      <c r="N10" s="46"/>
      <c r="O10" s="80"/>
      <c r="P10" s="47">
        <f>データ!$P$6</f>
        <v>96.66</v>
      </c>
      <c r="Q10" s="47"/>
      <c r="R10" s="47"/>
      <c r="S10" s="47"/>
      <c r="T10" s="47"/>
      <c r="U10" s="47"/>
      <c r="V10" s="47"/>
      <c r="W10" s="44">
        <f>データ!$Q$6</f>
        <v>2780</v>
      </c>
      <c r="X10" s="44"/>
      <c r="Y10" s="44"/>
      <c r="Z10" s="44"/>
      <c r="AA10" s="44"/>
      <c r="AB10" s="44"/>
      <c r="AC10" s="44"/>
      <c r="AD10" s="2"/>
      <c r="AE10" s="2"/>
      <c r="AF10" s="2"/>
      <c r="AG10" s="2"/>
      <c r="AH10" s="2"/>
      <c r="AI10" s="2"/>
      <c r="AJ10" s="2"/>
      <c r="AK10" s="2"/>
      <c r="AL10" s="44">
        <f>データ!$U$6</f>
        <v>32859</v>
      </c>
      <c r="AM10" s="44"/>
      <c r="AN10" s="44"/>
      <c r="AO10" s="44"/>
      <c r="AP10" s="44"/>
      <c r="AQ10" s="44"/>
      <c r="AR10" s="44"/>
      <c r="AS10" s="44"/>
      <c r="AT10" s="45">
        <f>データ!$V$6</f>
        <v>20.53</v>
      </c>
      <c r="AU10" s="46"/>
      <c r="AV10" s="46"/>
      <c r="AW10" s="46"/>
      <c r="AX10" s="46"/>
      <c r="AY10" s="46"/>
      <c r="AZ10" s="46"/>
      <c r="BA10" s="46"/>
      <c r="BB10" s="47">
        <f>データ!$W$6</f>
        <v>1600.54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tGHzOMRCJy6DmnT+SJBKPUKSIeYRWuZTDl/zg+muwbF2j8qGSqHbyg+WIHjKkZMT/+NCPZ5JOXVnUdbYC5ytQ==" saltValue="V40ZgDNvVzRlDlnlTK6G3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434434</v>
      </c>
      <c r="D6" s="20">
        <f t="shared" si="3"/>
        <v>46</v>
      </c>
      <c r="E6" s="20">
        <f t="shared" si="3"/>
        <v>1</v>
      </c>
      <c r="F6" s="20">
        <f t="shared" si="3"/>
        <v>0</v>
      </c>
      <c r="G6" s="20">
        <f t="shared" si="3"/>
        <v>1</v>
      </c>
      <c r="H6" s="20" t="str">
        <f t="shared" si="3"/>
        <v>熊本県　益城町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57.91</v>
      </c>
      <c r="P6" s="21">
        <f t="shared" si="3"/>
        <v>96.66</v>
      </c>
      <c r="Q6" s="21">
        <f t="shared" si="3"/>
        <v>2780</v>
      </c>
      <c r="R6" s="21">
        <f t="shared" si="3"/>
        <v>34041</v>
      </c>
      <c r="S6" s="21">
        <f t="shared" si="3"/>
        <v>65.680000000000007</v>
      </c>
      <c r="T6" s="21">
        <f t="shared" si="3"/>
        <v>518.29</v>
      </c>
      <c r="U6" s="21">
        <f t="shared" si="3"/>
        <v>32859</v>
      </c>
      <c r="V6" s="21">
        <f t="shared" si="3"/>
        <v>20.53</v>
      </c>
      <c r="W6" s="21">
        <f t="shared" si="3"/>
        <v>1600.54</v>
      </c>
      <c r="X6" s="22">
        <f>IF(X7="",NA(),X7)</f>
        <v>99.59</v>
      </c>
      <c r="Y6" s="22">
        <f t="shared" ref="Y6:AG6" si="4">IF(Y7="",NA(),Y7)</f>
        <v>102.56</v>
      </c>
      <c r="Z6" s="22">
        <f t="shared" si="4"/>
        <v>100.83</v>
      </c>
      <c r="AA6" s="22">
        <f t="shared" si="4"/>
        <v>100.59</v>
      </c>
      <c r="AB6" s="22">
        <f t="shared" si="4"/>
        <v>110.34</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349.44</v>
      </c>
      <c r="AU6" s="22">
        <f t="shared" ref="AU6:BC6" si="6">IF(AU7="",NA(),AU7)</f>
        <v>332.33</v>
      </c>
      <c r="AV6" s="22">
        <f t="shared" si="6"/>
        <v>320.33999999999997</v>
      </c>
      <c r="AW6" s="22">
        <f t="shared" si="6"/>
        <v>247.39</v>
      </c>
      <c r="AX6" s="22">
        <f t="shared" si="6"/>
        <v>223.03</v>
      </c>
      <c r="AY6" s="22">
        <f t="shared" si="6"/>
        <v>365.18</v>
      </c>
      <c r="AZ6" s="22">
        <f t="shared" si="6"/>
        <v>327.77</v>
      </c>
      <c r="BA6" s="22">
        <f t="shared" si="6"/>
        <v>338.02</v>
      </c>
      <c r="BB6" s="22">
        <f t="shared" si="6"/>
        <v>345.94</v>
      </c>
      <c r="BC6" s="22">
        <f t="shared" si="6"/>
        <v>329.7</v>
      </c>
      <c r="BD6" s="21" t="str">
        <f>IF(BD7="","",IF(BD7="-","【-】","【"&amp;SUBSTITUTE(TEXT(BD7,"#,##0.00"),"-","△")&amp;"】"))</f>
        <v>【243.36】</v>
      </c>
      <c r="BE6" s="22">
        <f>IF(BE7="",NA(),BE7)</f>
        <v>683.14</v>
      </c>
      <c r="BF6" s="22">
        <f t="shared" ref="BF6:BN6" si="7">IF(BF7="",NA(),BF7)</f>
        <v>619.39</v>
      </c>
      <c r="BG6" s="22">
        <f t="shared" si="7"/>
        <v>603.21</v>
      </c>
      <c r="BH6" s="22">
        <f t="shared" si="7"/>
        <v>600.96</v>
      </c>
      <c r="BI6" s="22">
        <f t="shared" si="7"/>
        <v>675.3</v>
      </c>
      <c r="BJ6" s="22">
        <f t="shared" si="7"/>
        <v>371.65</v>
      </c>
      <c r="BK6" s="22">
        <f t="shared" si="7"/>
        <v>397.1</v>
      </c>
      <c r="BL6" s="22">
        <f t="shared" si="7"/>
        <v>379.91</v>
      </c>
      <c r="BM6" s="22">
        <f t="shared" si="7"/>
        <v>386.61</v>
      </c>
      <c r="BN6" s="22">
        <f t="shared" si="7"/>
        <v>381.56</v>
      </c>
      <c r="BO6" s="21" t="str">
        <f>IF(BO7="","",IF(BO7="-","【-】","【"&amp;SUBSTITUTE(TEXT(BO7,"#,##0.00"),"-","△")&amp;"】"))</f>
        <v>【265.93】</v>
      </c>
      <c r="BP6" s="22">
        <f>IF(BP7="",NA(),BP7)</f>
        <v>91.71</v>
      </c>
      <c r="BQ6" s="22">
        <f t="shared" ref="BQ6:BY6" si="8">IF(BQ7="",NA(),BQ7)</f>
        <v>93.12</v>
      </c>
      <c r="BR6" s="22">
        <f t="shared" si="8"/>
        <v>92.29</v>
      </c>
      <c r="BS6" s="22">
        <f t="shared" si="8"/>
        <v>91.71</v>
      </c>
      <c r="BT6" s="22">
        <f t="shared" si="8"/>
        <v>87.82</v>
      </c>
      <c r="BU6" s="22">
        <f t="shared" si="8"/>
        <v>98.77</v>
      </c>
      <c r="BV6" s="22">
        <f t="shared" si="8"/>
        <v>95.79</v>
      </c>
      <c r="BW6" s="22">
        <f t="shared" si="8"/>
        <v>98.3</v>
      </c>
      <c r="BX6" s="22">
        <f t="shared" si="8"/>
        <v>93.82</v>
      </c>
      <c r="BY6" s="22">
        <f t="shared" si="8"/>
        <v>95.04</v>
      </c>
      <c r="BZ6" s="21" t="str">
        <f>IF(BZ7="","",IF(BZ7="-","【-】","【"&amp;SUBSTITUTE(TEXT(BZ7,"#,##0.00"),"-","△")&amp;"】"))</f>
        <v>【97.82】</v>
      </c>
      <c r="CA6" s="22">
        <f>IF(CA7="",NA(),CA7)</f>
        <v>142.41</v>
      </c>
      <c r="CB6" s="22">
        <f t="shared" ref="CB6:CJ6" si="9">IF(CB7="",NA(),CB7)</f>
        <v>144.66999999999999</v>
      </c>
      <c r="CC6" s="22">
        <f t="shared" si="9"/>
        <v>145.66999999999999</v>
      </c>
      <c r="CD6" s="22">
        <f t="shared" si="9"/>
        <v>147.22999999999999</v>
      </c>
      <c r="CE6" s="22">
        <f t="shared" si="9"/>
        <v>132.69999999999999</v>
      </c>
      <c r="CF6" s="22">
        <f t="shared" si="9"/>
        <v>173.67</v>
      </c>
      <c r="CG6" s="22">
        <f t="shared" si="9"/>
        <v>171.13</v>
      </c>
      <c r="CH6" s="22">
        <f t="shared" si="9"/>
        <v>173.7</v>
      </c>
      <c r="CI6" s="22">
        <f t="shared" si="9"/>
        <v>178.94</v>
      </c>
      <c r="CJ6" s="22">
        <f t="shared" si="9"/>
        <v>180.19</v>
      </c>
      <c r="CK6" s="21" t="str">
        <f>IF(CK7="","",IF(CK7="-","【-】","【"&amp;SUBSTITUTE(TEXT(CK7,"#,##0.00"),"-","△")&amp;"】"))</f>
        <v>【177.56】</v>
      </c>
      <c r="CL6" s="22">
        <f>IF(CL7="",NA(),CL7)</f>
        <v>45.79</v>
      </c>
      <c r="CM6" s="22">
        <f t="shared" ref="CM6:CU6" si="10">IF(CM7="",NA(),CM7)</f>
        <v>47.66</v>
      </c>
      <c r="CN6" s="22">
        <f t="shared" si="10"/>
        <v>44.97</v>
      </c>
      <c r="CO6" s="22">
        <f t="shared" si="10"/>
        <v>46.27</v>
      </c>
      <c r="CP6" s="22">
        <f t="shared" si="10"/>
        <v>49.35</v>
      </c>
      <c r="CQ6" s="22">
        <f t="shared" si="10"/>
        <v>59.67</v>
      </c>
      <c r="CR6" s="22">
        <f t="shared" si="10"/>
        <v>60.12</v>
      </c>
      <c r="CS6" s="22">
        <f t="shared" si="10"/>
        <v>60.34</v>
      </c>
      <c r="CT6" s="22">
        <f t="shared" si="10"/>
        <v>59.54</v>
      </c>
      <c r="CU6" s="22">
        <f t="shared" si="10"/>
        <v>59.26</v>
      </c>
      <c r="CV6" s="21" t="str">
        <f>IF(CV7="","",IF(CV7="-","【-】","【"&amp;SUBSTITUTE(TEXT(CV7,"#,##0.00"),"-","△")&amp;"】"))</f>
        <v>【59.81】</v>
      </c>
      <c r="CW6" s="22">
        <f>IF(CW7="",NA(),CW7)</f>
        <v>92.56</v>
      </c>
      <c r="CX6" s="22">
        <f t="shared" ref="CX6:DF6" si="11">IF(CX7="",NA(),CX7)</f>
        <v>91.57</v>
      </c>
      <c r="CY6" s="22">
        <f t="shared" si="11"/>
        <v>96.31</v>
      </c>
      <c r="CZ6" s="22">
        <f t="shared" si="11"/>
        <v>92.8</v>
      </c>
      <c r="DA6" s="22">
        <f t="shared" si="11"/>
        <v>87.79</v>
      </c>
      <c r="DB6" s="22">
        <f t="shared" si="11"/>
        <v>84.6</v>
      </c>
      <c r="DC6" s="22">
        <f t="shared" si="11"/>
        <v>84.24</v>
      </c>
      <c r="DD6" s="22">
        <f t="shared" si="11"/>
        <v>84.19</v>
      </c>
      <c r="DE6" s="22">
        <f t="shared" si="11"/>
        <v>83.93</v>
      </c>
      <c r="DF6" s="22">
        <f t="shared" si="11"/>
        <v>83.84</v>
      </c>
      <c r="DG6" s="21" t="str">
        <f>IF(DG7="","",IF(DG7="-","【-】","【"&amp;SUBSTITUTE(TEXT(DG7,"#,##0.00"),"-","△")&amp;"】"))</f>
        <v>【89.42】</v>
      </c>
      <c r="DH6" s="22">
        <f>IF(DH7="",NA(),DH7)</f>
        <v>47.93</v>
      </c>
      <c r="DI6" s="22">
        <f t="shared" ref="DI6:DQ6" si="12">IF(DI7="",NA(),DI7)</f>
        <v>49.31</v>
      </c>
      <c r="DJ6" s="22">
        <f t="shared" si="12"/>
        <v>51.05</v>
      </c>
      <c r="DK6" s="22">
        <f t="shared" si="12"/>
        <v>51.43</v>
      </c>
      <c r="DL6" s="22">
        <f t="shared" si="12"/>
        <v>51.16</v>
      </c>
      <c r="DM6" s="22">
        <f t="shared" si="12"/>
        <v>48.17</v>
      </c>
      <c r="DN6" s="22">
        <f t="shared" si="12"/>
        <v>48.83</v>
      </c>
      <c r="DO6" s="22">
        <f t="shared" si="12"/>
        <v>49.96</v>
      </c>
      <c r="DP6" s="22">
        <f t="shared" si="12"/>
        <v>50.82</v>
      </c>
      <c r="DQ6" s="22">
        <f t="shared" si="12"/>
        <v>51.82</v>
      </c>
      <c r="DR6" s="21" t="str">
        <f>IF(DR7="","",IF(DR7="-","【-】","【"&amp;SUBSTITUTE(TEXT(DR7,"#,##0.00"),"-","△")&amp;"】"))</f>
        <v>【52.02】</v>
      </c>
      <c r="DS6" s="22">
        <f>IF(DS7="",NA(),DS7)</f>
        <v>25.84</v>
      </c>
      <c r="DT6" s="22">
        <f t="shared" ref="DT6:EB6" si="13">IF(DT7="",NA(),DT7)</f>
        <v>27.29</v>
      </c>
      <c r="DU6" s="22">
        <f t="shared" si="13"/>
        <v>13.95</v>
      </c>
      <c r="DV6" s="22">
        <f t="shared" si="13"/>
        <v>17.98</v>
      </c>
      <c r="DW6" s="22">
        <f t="shared" si="13"/>
        <v>18.2</v>
      </c>
      <c r="DX6" s="22">
        <f t="shared" si="13"/>
        <v>17.12</v>
      </c>
      <c r="DY6" s="22">
        <f t="shared" si="13"/>
        <v>18.18</v>
      </c>
      <c r="DZ6" s="22">
        <f t="shared" si="13"/>
        <v>19.32</v>
      </c>
      <c r="EA6" s="22">
        <f t="shared" si="13"/>
        <v>21.16</v>
      </c>
      <c r="EB6" s="22">
        <f t="shared" si="13"/>
        <v>22.72</v>
      </c>
      <c r="EC6" s="21" t="str">
        <f>IF(EC7="","",IF(EC7="-","【-】","【"&amp;SUBSTITUTE(TEXT(EC7,"#,##0.00"),"-","△")&amp;"】"))</f>
        <v>【25.37】</v>
      </c>
      <c r="ED6" s="22">
        <f>IF(ED7="",NA(),ED7)</f>
        <v>0.47</v>
      </c>
      <c r="EE6" s="22">
        <f t="shared" ref="EE6:EM6" si="14">IF(EE7="",NA(),EE7)</f>
        <v>0.46</v>
      </c>
      <c r="EF6" s="22">
        <f t="shared" si="14"/>
        <v>0.53</v>
      </c>
      <c r="EG6" s="22">
        <f t="shared" si="14"/>
        <v>0.36</v>
      </c>
      <c r="EH6" s="22">
        <f t="shared" si="14"/>
        <v>0.27</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434434</v>
      </c>
      <c r="D7" s="24">
        <v>46</v>
      </c>
      <c r="E7" s="24">
        <v>1</v>
      </c>
      <c r="F7" s="24">
        <v>0</v>
      </c>
      <c r="G7" s="24">
        <v>1</v>
      </c>
      <c r="H7" s="24" t="s">
        <v>93</v>
      </c>
      <c r="I7" s="24" t="s">
        <v>94</v>
      </c>
      <c r="J7" s="24" t="s">
        <v>95</v>
      </c>
      <c r="K7" s="24" t="s">
        <v>96</v>
      </c>
      <c r="L7" s="24" t="s">
        <v>97</v>
      </c>
      <c r="M7" s="24" t="s">
        <v>98</v>
      </c>
      <c r="N7" s="25" t="s">
        <v>99</v>
      </c>
      <c r="O7" s="25">
        <v>57.91</v>
      </c>
      <c r="P7" s="25">
        <v>96.66</v>
      </c>
      <c r="Q7" s="25">
        <v>2780</v>
      </c>
      <c r="R7" s="25">
        <v>34041</v>
      </c>
      <c r="S7" s="25">
        <v>65.680000000000007</v>
      </c>
      <c r="T7" s="25">
        <v>518.29</v>
      </c>
      <c r="U7" s="25">
        <v>32859</v>
      </c>
      <c r="V7" s="25">
        <v>20.53</v>
      </c>
      <c r="W7" s="25">
        <v>1600.54</v>
      </c>
      <c r="X7" s="25">
        <v>99.59</v>
      </c>
      <c r="Y7" s="25">
        <v>102.56</v>
      </c>
      <c r="Z7" s="25">
        <v>100.83</v>
      </c>
      <c r="AA7" s="25">
        <v>100.59</v>
      </c>
      <c r="AB7" s="25">
        <v>110.34</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349.44</v>
      </c>
      <c r="AU7" s="25">
        <v>332.33</v>
      </c>
      <c r="AV7" s="25">
        <v>320.33999999999997</v>
      </c>
      <c r="AW7" s="25">
        <v>247.39</v>
      </c>
      <c r="AX7" s="25">
        <v>223.03</v>
      </c>
      <c r="AY7" s="25">
        <v>365.18</v>
      </c>
      <c r="AZ7" s="25">
        <v>327.77</v>
      </c>
      <c r="BA7" s="25">
        <v>338.02</v>
      </c>
      <c r="BB7" s="25">
        <v>345.94</v>
      </c>
      <c r="BC7" s="25">
        <v>329.7</v>
      </c>
      <c r="BD7" s="25">
        <v>243.36</v>
      </c>
      <c r="BE7" s="25">
        <v>683.14</v>
      </c>
      <c r="BF7" s="25">
        <v>619.39</v>
      </c>
      <c r="BG7" s="25">
        <v>603.21</v>
      </c>
      <c r="BH7" s="25">
        <v>600.96</v>
      </c>
      <c r="BI7" s="25">
        <v>675.3</v>
      </c>
      <c r="BJ7" s="25">
        <v>371.65</v>
      </c>
      <c r="BK7" s="25">
        <v>397.1</v>
      </c>
      <c r="BL7" s="25">
        <v>379.91</v>
      </c>
      <c r="BM7" s="25">
        <v>386.61</v>
      </c>
      <c r="BN7" s="25">
        <v>381.56</v>
      </c>
      <c r="BO7" s="25">
        <v>265.93</v>
      </c>
      <c r="BP7" s="25">
        <v>91.71</v>
      </c>
      <c r="BQ7" s="25">
        <v>93.12</v>
      </c>
      <c r="BR7" s="25">
        <v>92.29</v>
      </c>
      <c r="BS7" s="25">
        <v>91.71</v>
      </c>
      <c r="BT7" s="25">
        <v>87.82</v>
      </c>
      <c r="BU7" s="25">
        <v>98.77</v>
      </c>
      <c r="BV7" s="25">
        <v>95.79</v>
      </c>
      <c r="BW7" s="25">
        <v>98.3</v>
      </c>
      <c r="BX7" s="25">
        <v>93.82</v>
      </c>
      <c r="BY7" s="25">
        <v>95.04</v>
      </c>
      <c r="BZ7" s="25">
        <v>97.82</v>
      </c>
      <c r="CA7" s="25">
        <v>142.41</v>
      </c>
      <c r="CB7" s="25">
        <v>144.66999999999999</v>
      </c>
      <c r="CC7" s="25">
        <v>145.66999999999999</v>
      </c>
      <c r="CD7" s="25">
        <v>147.22999999999999</v>
      </c>
      <c r="CE7" s="25">
        <v>132.69999999999999</v>
      </c>
      <c r="CF7" s="25">
        <v>173.67</v>
      </c>
      <c r="CG7" s="25">
        <v>171.13</v>
      </c>
      <c r="CH7" s="25">
        <v>173.7</v>
      </c>
      <c r="CI7" s="25">
        <v>178.94</v>
      </c>
      <c r="CJ7" s="25">
        <v>180.19</v>
      </c>
      <c r="CK7" s="25">
        <v>177.56</v>
      </c>
      <c r="CL7" s="25">
        <v>45.79</v>
      </c>
      <c r="CM7" s="25">
        <v>47.66</v>
      </c>
      <c r="CN7" s="25">
        <v>44.97</v>
      </c>
      <c r="CO7" s="25">
        <v>46.27</v>
      </c>
      <c r="CP7" s="25">
        <v>49.35</v>
      </c>
      <c r="CQ7" s="25">
        <v>59.67</v>
      </c>
      <c r="CR7" s="25">
        <v>60.12</v>
      </c>
      <c r="CS7" s="25">
        <v>60.34</v>
      </c>
      <c r="CT7" s="25">
        <v>59.54</v>
      </c>
      <c r="CU7" s="25">
        <v>59.26</v>
      </c>
      <c r="CV7" s="25">
        <v>59.81</v>
      </c>
      <c r="CW7" s="25">
        <v>92.56</v>
      </c>
      <c r="CX7" s="25">
        <v>91.57</v>
      </c>
      <c r="CY7" s="25">
        <v>96.31</v>
      </c>
      <c r="CZ7" s="25">
        <v>92.8</v>
      </c>
      <c r="DA7" s="25">
        <v>87.79</v>
      </c>
      <c r="DB7" s="25">
        <v>84.6</v>
      </c>
      <c r="DC7" s="25">
        <v>84.24</v>
      </c>
      <c r="DD7" s="25">
        <v>84.19</v>
      </c>
      <c r="DE7" s="25">
        <v>83.93</v>
      </c>
      <c r="DF7" s="25">
        <v>83.84</v>
      </c>
      <c r="DG7" s="25">
        <v>89.42</v>
      </c>
      <c r="DH7" s="25">
        <v>47.93</v>
      </c>
      <c r="DI7" s="25">
        <v>49.31</v>
      </c>
      <c r="DJ7" s="25">
        <v>51.05</v>
      </c>
      <c r="DK7" s="25">
        <v>51.43</v>
      </c>
      <c r="DL7" s="25">
        <v>51.16</v>
      </c>
      <c r="DM7" s="25">
        <v>48.17</v>
      </c>
      <c r="DN7" s="25">
        <v>48.83</v>
      </c>
      <c r="DO7" s="25">
        <v>49.96</v>
      </c>
      <c r="DP7" s="25">
        <v>50.82</v>
      </c>
      <c r="DQ7" s="25">
        <v>51.82</v>
      </c>
      <c r="DR7" s="25">
        <v>52.02</v>
      </c>
      <c r="DS7" s="25">
        <v>25.84</v>
      </c>
      <c r="DT7" s="25">
        <v>27.29</v>
      </c>
      <c r="DU7" s="25">
        <v>13.95</v>
      </c>
      <c r="DV7" s="25">
        <v>17.98</v>
      </c>
      <c r="DW7" s="25">
        <v>18.2</v>
      </c>
      <c r="DX7" s="25">
        <v>17.12</v>
      </c>
      <c r="DY7" s="25">
        <v>18.18</v>
      </c>
      <c r="DZ7" s="25">
        <v>19.32</v>
      </c>
      <c r="EA7" s="25">
        <v>21.16</v>
      </c>
      <c r="EB7" s="25">
        <v>22.72</v>
      </c>
      <c r="EC7" s="25">
        <v>25.37</v>
      </c>
      <c r="ED7" s="25">
        <v>0.47</v>
      </c>
      <c r="EE7" s="25">
        <v>0.46</v>
      </c>
      <c r="EF7" s="25">
        <v>0.53</v>
      </c>
      <c r="EG7" s="25">
        <v>0.36</v>
      </c>
      <c r="EH7" s="25">
        <v>0.27</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109</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坂本 由美</cp:lastModifiedBy>
  <cp:lastPrinted>2025-01-30T02:38:48Z</cp:lastPrinted>
  <dcterms:created xsi:type="dcterms:W3CDTF">2025-01-24T06:55:43Z</dcterms:created>
  <dcterms:modified xsi:type="dcterms:W3CDTF">2025-02-04T02:50:07Z</dcterms:modified>
  <cp:category/>
</cp:coreProperties>
</file>