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n301\AppData\Local\Microsoft\Windows\INetCache\Content.Outlook\OXZ4M20E\"/>
    </mc:Choice>
  </mc:AlternateContent>
  <xr:revisionPtr revIDLastSave="0" documentId="13_ncr:1_{9DB4C7A5-0131-4B1B-85FF-7296A17D848D}" xr6:coauthVersionLast="47" xr6:coauthVersionMax="47" xr10:uidLastSave="{00000000-0000-0000-0000-000000000000}"/>
  <workbookProtection workbookAlgorithmName="SHA-512" workbookHashValue="Li/wM0bssjI/L6+NDzZe0lN+HiEeMT/xhBh7phUMSORWr9BkDQt0AzqDx5IPea2SXrKC8/UDXk49tAUpU+icLA==" workbookSaltValue="d1dYyNipr8Vf8X4yM7rZSw==" workbookSpinCount="100000" lockStructure="1"/>
  <bookViews>
    <workbookView xWindow="-108" yWindow="-108" windowWidth="23256" windowHeight="1245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Q6" i="5"/>
  <c r="W10" i="4" s="1"/>
  <c r="P6" i="5"/>
  <c r="P10" i="4" s="1"/>
  <c r="O6" i="5"/>
  <c r="N6" i="5"/>
  <c r="M6" i="5"/>
  <c r="AD8" i="4" s="1"/>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I85" i="4"/>
  <c r="F85" i="4"/>
  <c r="AL10" i="4"/>
  <c r="I10" i="4"/>
  <c r="B10" i="4"/>
  <c r="BB8" i="4"/>
  <c r="AT8" i="4"/>
  <c r="AL8" i="4"/>
  <c r="W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<sst xmlns="http://schemas.openxmlformats.org/spreadsheetml/2006/main" count="228" uniqueCount="112">
  <si>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</si>
  <si>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</si>
  <si>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</si>
  <si>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</si>
  <si>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</si>
  <si>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</si>
  <si>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</si>
  <si>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</si>
  <si>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</si>
  <si>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</si>
  <si>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</si>
  <si>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</si>
  <si>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</si>
  <si>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</si>
  <si>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</si>
  <si>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</si>
  <si>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</si>
  <si>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</si>
  <si>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</si>
  <si>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</si>
  <si>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</si>
  <si>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</si>
  <si>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</si>
  <si>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</si>
  <si>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</si>
  <si>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</si>
  <si>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</si>
  <si>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</si>
  <si>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</si>
  <si>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</si>
  <si>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</si>
  <si>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</si>
  <si>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</si>
  <si>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</si>
  <si>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</si>
  <si>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</si>
  <si>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</si>
  <si>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</si>
  <si>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</si>
  <si>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</si>
  <si>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</si>
  <si>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</si>
  <si>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</si>
  <si>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</si>
  <si>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</si>
  <si>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</si>
  <si>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</si>
  <si>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</si>
  <si>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</si>
  <si>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</si>
  <si>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</si>
  <si>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</si>
  <si>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</si>
  <si>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</si>
  <si>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</si>
  <si>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</si>
  <si>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</si>
  <si>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</si>
  <si>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</si>
  <si>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</si>
  <si>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</si>
  <si>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</si>
  <si>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</si>
  <si>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</si>
  <si>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</si>
  <si>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</si>
  <si>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</si>
  <si>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</si>
  <si>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</si>
  <si>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</si>
  <si>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</si>
  <si>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</si>
  <si>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</si>
  <si>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</si>
  <si>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</si>
  <si>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</si>
  <si>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</si>
  <si>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</si>
  <si>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</si>
  <si>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</si>
  <si>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</si>
  <si>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</si>
  <si>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</si>
  <si>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</si>
  <si>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</si>
  <si>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</si>
  <si>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</si>
  <si>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</si>
  <si>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</si>
  <si>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</si>
  <si>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</si>
  <si>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</si>
  <si>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</si>
  <si>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長洲町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</si>
  <si>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</si>
  <si>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</si>
  <si>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</si>
  <si>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</si>
  <si>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</si>
  <si>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</si>
  <si>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</si>
  <si>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</si>
  <si>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</si>
  <si>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</si>
  <si>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</si>
  <si>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</si>
  <si>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</si>
  <si>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</si>
  <si>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</si>
  <si>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人口減少により料金収入の減少が危惧される一方で、老朽化施設の更新や資材価格の高騰、激甚化・頻発化する自然災害への対策経費などが見込まれることから、経営環境はより一層厳しさを増すことが予想されます。
　将来にわたり、安心・安全な水道水を安定して供給していくためには、水道施設の適切な維持管理及び計画的な更新を実施するとともに、引き続き水道事業の経営健全化に努めていく必要があることから、長洲町水道事業経営戦略に基づいた事業運営に取り組んでいきます。</t>
    <phoneticPr fontId="4"/>
  </si>
  <si>
    <t>①経常収支比率は、料金改定したことで改善しており、全国平均及び類似団体平均値を上回っています。
②累積欠損金比率は0％であり、欠損金は発生していません。
③流動比率は、全国平均及び類似団体平均値を大幅に上回っており、十分な支払能力があります。
④企業債残高対給水収益比率は、全国平均及び類似団体平均値を上回っています。将来的に企業債償還額が水道事業の経営を圧迫しないよう企業債充当率の見直しや料金改定の必要性を検討していきます。
⑤料金回収率は、料金改定したことで改善しており、全国平均及び類似団体平均値を上回っています。
⑥給水原価は、全国平均及び類似団体平均値を下回っていますが、近年は原油価格や物価の高騰の影響により上昇傾向となっています。
⑦施設利用率は、全国平均及び類似団体平均値を下回っています。今後も給水人口が減少傾向にあることから、水需要動向による施設規模の見直しを検討する必要があります。
⑧有収率は、全国平均を下回っており、引き続き漏水防止対策を進めていく必要があります。</t>
    <rPh sb="25" eb="27">
      <t>カイゼン</t>
    </rPh>
    <rPh sb="46" eb="48">
      <t>ウワマワ</t>
    </rPh>
    <rPh sb="159" eb="162">
      <t>ショウライテキ</t>
    </rPh>
    <rPh sb="163" eb="168">
      <t>キギョウサイショウカン</t>
    </rPh>
    <rPh sb="168" eb="169">
      <t>ガク</t>
    </rPh>
    <rPh sb="178" eb="180">
      <t>アッパク</t>
    </rPh>
    <rPh sb="185" eb="188">
      <t>キギョウサイ</t>
    </rPh>
    <rPh sb="188" eb="191">
      <t>ジュウトウリツ</t>
    </rPh>
    <rPh sb="220" eb="224">
      <t>リョウキンカイテイ</t>
    </rPh>
    <rPh sb="229" eb="231">
      <t>カイゼン</t>
    </rPh>
    <rPh sb="259" eb="261">
      <t>ウワマワ</t>
    </rPh>
    <rPh sb="308" eb="312">
      <t>ジョウショウケイコウ</t>
    </rPh>
    <rPh sb="354" eb="356">
      <t>コンゴ</t>
    </rPh>
    <phoneticPr fontId="4"/>
  </si>
  <si>
    <t>①有形固定資産減価償却率は、全国平均及び類似団体平均値を上回っており、水道施設の老朽化が進んでいることから計画的な施設更新を展開していく必要があります。
②管路経年化率は、全国平均及び類似団体平均値を上回っており、計画的に管路更新を展開していく必要があります。
③管路更新率は、全国平均を下回っており、管路経年化率の改善を図るためにも、計画的に管路更新を展開していく必要があります。</t>
    <rPh sb="94" eb="96">
      <t>ダンタイ</t>
    </rPh>
    <rPh sb="151" eb="157">
      <t>カンロケイネンカリツ</t>
    </rPh>
    <rPh sb="158" eb="160">
      <t>カイゼン</t>
    </rPh>
    <rPh sb="161" eb="162">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</si>
</sst>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7.0000000000000007E-2</c:v>
                </c:pt>
                <c:pt idx="1">
                  <c:v>0.2</c:v>
                </c:pt>
                <c:pt idx="2">
                  <c:v>0.59</c:v>
                </c:pt>
                <c:pt idx="3" formatCode="#,##0.00;&quot;△&quot;#,##0.00">
                  <c:v>0</c:v>
                </c:pt>
                <c:pt idx="4">
                  <c:v>0.56000000000000005</c:v>
                </c:pt>
              </c:numCache>
            </c:numRef>
          </c:val>
          <c:extLst>
            <c:ext xmlns:c16="http://schemas.microsoft.com/office/drawing/2014/chart" uri="{C3380CC4-5D6E-409C-BE32-E72D297353CC}">
              <c16:uniqueId val="{00000000-795B-445C-B698-01B7E69D70C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795B-445C-B698-01B7E69D70C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50.27</c:v>
                </c:pt>
                <c:pt idx="1">
                  <c:v>48.59</c:v>
                </c:pt>
                <c:pt idx="2">
                  <c:v>48.44</c:v>
                </c:pt>
                <c:pt idx="3">
                  <c:v>47.63</c:v>
                </c:pt>
                <c:pt idx="4">
                  <c:v>46.47</c:v>
                </c:pt>
              </c:numCache>
            </c:numRef>
          </c:val>
          <c:extLst>
            <c:ext xmlns:c16="http://schemas.microsoft.com/office/drawing/2014/chart" uri="{C3380CC4-5D6E-409C-BE32-E72D297353CC}">
              <c16:uniqueId val="{00000000-595B-4E07-9468-B8B9762B490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595B-4E07-9468-B8B9762B490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84.51</c:v>
                </c:pt>
                <c:pt idx="1">
                  <c:v>86.59</c:v>
                </c:pt>
                <c:pt idx="2">
                  <c:v>84.44</c:v>
                </c:pt>
                <c:pt idx="3">
                  <c:v>84.21</c:v>
                </c:pt>
                <c:pt idx="4">
                  <c:v>84.17</c:v>
                </c:pt>
              </c:numCache>
            </c:numRef>
          </c:val>
          <c:extLst>
            <c:ext xmlns:c16="http://schemas.microsoft.com/office/drawing/2014/chart" uri="{C3380CC4-5D6E-409C-BE32-E72D297353CC}">
              <c16:uniqueId val="{00000000-53AA-4765-9554-F9AC13D3854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53AA-4765-9554-F9AC13D3854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101.51</c:v>
                </c:pt>
                <c:pt idx="1">
                  <c:v>102.87</c:v>
                </c:pt>
                <c:pt idx="2">
                  <c:v>101.5</c:v>
                </c:pt>
                <c:pt idx="3">
                  <c:v>103.27</c:v>
                </c:pt>
                <c:pt idx="4">
                  <c:v>108.38</c:v>
                </c:pt>
              </c:numCache>
            </c:numRef>
          </c:val>
          <c:extLst>
            <c:ext xmlns:c16="http://schemas.microsoft.com/office/drawing/2014/chart" uri="{C3380CC4-5D6E-409C-BE32-E72D297353CC}">
              <c16:uniqueId val="{00000000-164D-488F-906A-33A4736AA48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164D-488F-906A-33A4736AA48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50.9</c:v>
                </c:pt>
                <c:pt idx="1">
                  <c:v>52.83</c:v>
                </c:pt>
                <c:pt idx="2">
                  <c:v>53.39</c:v>
                </c:pt>
                <c:pt idx="3">
                  <c:v>55.06</c:v>
                </c:pt>
                <c:pt idx="4">
                  <c:v>56.51</c:v>
                </c:pt>
              </c:numCache>
            </c:numRef>
          </c:val>
          <c:extLst>
            <c:ext xmlns:c16="http://schemas.microsoft.com/office/drawing/2014/chart" uri="{C3380CC4-5D6E-409C-BE32-E72D297353CC}">
              <c16:uniqueId val="{00000000-E422-42B7-AB58-1150E15AECE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E422-42B7-AB58-1150E15AECE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35.74</c:v>
                </c:pt>
                <c:pt idx="1">
                  <c:v>39.96</c:v>
                </c:pt>
                <c:pt idx="2">
                  <c:v>40.71</c:v>
                </c:pt>
                <c:pt idx="3">
                  <c:v>41.26</c:v>
                </c:pt>
                <c:pt idx="4">
                  <c:v>41.46</c:v>
                </c:pt>
              </c:numCache>
            </c:numRef>
          </c:val>
          <c:extLst>
            <c:ext xmlns:c16="http://schemas.microsoft.com/office/drawing/2014/chart" uri="{C3380CC4-5D6E-409C-BE32-E72D297353CC}">
              <c16:uniqueId val="{00000000-5D59-4E72-A874-CE7DAB3053D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5D59-4E72-A874-CE7DAB3053D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E6-4499-88C8-44C97334556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FBE6-4499-88C8-44C97334556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766.99</c:v>
                </c:pt>
                <c:pt idx="1">
                  <c:v>645.22</c:v>
                </c:pt>
                <c:pt idx="2">
                  <c:v>611.23</c:v>
                </c:pt>
                <c:pt idx="3">
                  <c:v>531.54</c:v>
                </c:pt>
                <c:pt idx="4">
                  <c:v>510.44</c:v>
                </c:pt>
              </c:numCache>
            </c:numRef>
          </c:val>
          <c:extLst>
            <c:ext xmlns:c16="http://schemas.microsoft.com/office/drawing/2014/chart" uri="{C3380CC4-5D6E-409C-BE32-E72D297353CC}">
              <c16:uniqueId val="{00000000-1C7E-4DD5-A755-43E2F773277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1C7E-4DD5-A755-43E2F773277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540.63</c:v>
                </c:pt>
                <c:pt idx="1">
                  <c:v>520.66</c:v>
                </c:pt>
                <c:pt idx="2">
                  <c:v>526.89</c:v>
                </c:pt>
                <c:pt idx="3">
                  <c:v>500.95</c:v>
                </c:pt>
                <c:pt idx="4">
                  <c:v>417.92</c:v>
                </c:pt>
              </c:numCache>
            </c:numRef>
          </c:val>
          <c:extLst>
            <c:ext xmlns:c16="http://schemas.microsoft.com/office/drawing/2014/chart" uri="{C3380CC4-5D6E-409C-BE32-E72D297353CC}">
              <c16:uniqueId val="{00000000-1100-4245-9CF4-7771B22E324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1100-4245-9CF4-7771B22E324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95.8</c:v>
                </c:pt>
                <c:pt idx="1">
                  <c:v>97.72</c:v>
                </c:pt>
                <c:pt idx="2">
                  <c:v>95.86</c:v>
                </c:pt>
                <c:pt idx="3">
                  <c:v>93.96</c:v>
                </c:pt>
                <c:pt idx="4">
                  <c:v>102.21</c:v>
                </c:pt>
              </c:numCache>
            </c:numRef>
          </c:val>
          <c:extLst>
            <c:ext xmlns:c16="http://schemas.microsoft.com/office/drawing/2014/chart" uri="{C3380CC4-5D6E-409C-BE32-E72D297353CC}">
              <c16:uniqueId val="{00000000-0FD8-40F9-AB5F-103B67CBA03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0FD8-40F9-AB5F-103B67CBA03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137.15</c:v>
                </c:pt>
                <c:pt idx="1">
                  <c:v>134.51</c:v>
                </c:pt>
                <c:pt idx="2">
                  <c:v>137.78</c:v>
                </c:pt>
                <c:pt idx="3">
                  <c:v>141.27000000000001</c:v>
                </c:pt>
                <c:pt idx="4">
                  <c:v>148.24</c:v>
                </c:pt>
              </c:numCache>
            </c:numRef>
          </c:val>
          <c:extLst>
            <c:ext xmlns:c16="http://schemas.microsoft.com/office/drawing/2014/chart" uri="{C3380CC4-5D6E-409C-BE32-E72D297353CC}">
              <c16:uniqueId val="{00000000-6F03-4513-84C2-1DC0EFE1089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6F03-4513-84C2-1DC0EFE1089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A12" sqref="BA1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熊本県　長洲町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A6</v>
      </c>
      <c r="X8" s="74"/>
      <c r="Y8" s="74"/>
      <c r="Z8" s="74"/>
      <c r="AA8" s="74"/>
      <c r="AB8" s="74"/>
      <c r="AC8" s="74"/>
      <c r="AD8" s="74" t="str">
        <f>データ!$M$6</f>
        <v>非設置</v>
      </c>
      <c r="AE8" s="74"/>
      <c r="AF8" s="74"/>
      <c r="AG8" s="74"/>
      <c r="AH8" s="74"/>
      <c r="AI8" s="74"/>
      <c r="AJ8" s="74"/>
      <c r="AK8" s="2"/>
      <c r="AL8" s="65">
        <f>データ!$R$6</f>
        <v>15456</v>
      </c>
      <c r="AM8" s="65"/>
      <c r="AN8" s="65"/>
      <c r="AO8" s="65"/>
      <c r="AP8" s="65"/>
      <c r="AQ8" s="65"/>
      <c r="AR8" s="65"/>
      <c r="AS8" s="65"/>
      <c r="AT8" s="36">
        <f>データ!$S$6</f>
        <v>19.440000000000001</v>
      </c>
      <c r="AU8" s="37"/>
      <c r="AV8" s="37"/>
      <c r="AW8" s="37"/>
      <c r="AX8" s="37"/>
      <c r="AY8" s="37"/>
      <c r="AZ8" s="37"/>
      <c r="BA8" s="37"/>
      <c r="BB8" s="54">
        <f>データ!$T$6</f>
        <v>795.06</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62.09</v>
      </c>
      <c r="J10" s="37"/>
      <c r="K10" s="37"/>
      <c r="L10" s="37"/>
      <c r="M10" s="37"/>
      <c r="N10" s="37"/>
      <c r="O10" s="64"/>
      <c r="P10" s="54">
        <f>データ!$P$6</f>
        <v>98.75</v>
      </c>
      <c r="Q10" s="54"/>
      <c r="R10" s="54"/>
      <c r="S10" s="54"/>
      <c r="T10" s="54"/>
      <c r="U10" s="54"/>
      <c r="V10" s="54"/>
      <c r="W10" s="65">
        <f>データ!$Q$6</f>
        <v>2773</v>
      </c>
      <c r="X10" s="65"/>
      <c r="Y10" s="65"/>
      <c r="Z10" s="65"/>
      <c r="AA10" s="65"/>
      <c r="AB10" s="65"/>
      <c r="AC10" s="65"/>
      <c r="AD10" s="2"/>
      <c r="AE10" s="2"/>
      <c r="AF10" s="2"/>
      <c r="AG10" s="2"/>
      <c r="AH10" s="2"/>
      <c r="AI10" s="2"/>
      <c r="AJ10" s="2"/>
      <c r="AK10" s="2"/>
      <c r="AL10" s="65">
        <f>データ!$U$6</f>
        <v>15139</v>
      </c>
      <c r="AM10" s="65"/>
      <c r="AN10" s="65"/>
      <c r="AO10" s="65"/>
      <c r="AP10" s="65"/>
      <c r="AQ10" s="65"/>
      <c r="AR10" s="65"/>
      <c r="AS10" s="65"/>
      <c r="AT10" s="36">
        <f>データ!$V$6</f>
        <v>17.87</v>
      </c>
      <c r="AU10" s="37"/>
      <c r="AV10" s="37"/>
      <c r="AW10" s="37"/>
      <c r="AX10" s="37"/>
      <c r="AY10" s="37"/>
      <c r="AZ10" s="37"/>
      <c r="BA10" s="37"/>
      <c r="BB10" s="54">
        <f>データ!$W$6</f>
        <v>847.17</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109</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HuHHKOIVXbxQLe1MIOGnEh5RDUomwCI9eqkA4dMbCJ9UqigwH0pqr04jhkYGz9ZwCAH8fNhZTzYeuJlq6F/+dQ==" saltValue="gYaavK25LtPCTM9l8B5f3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433683</v>
      </c>
      <c r="D6" s="20">
        <f t="shared" si="3"/>
        <v>46</v>
      </c>
      <c r="E6" s="20">
        <f t="shared" si="3"/>
        <v>1</v>
      </c>
      <c r="F6" s="20">
        <f t="shared" si="3"/>
        <v>0</v>
      </c>
      <c r="G6" s="20">
        <f t="shared" si="3"/>
        <v>1</v>
      </c>
      <c r="H6" s="20" t="str">
        <f t="shared" si="3"/>
        <v>熊本県　長洲町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62.09</v>
      </c>
      <c r="P6" s="21">
        <f t="shared" si="3"/>
        <v>98.75</v>
      </c>
      <c r="Q6" s="21">
        <f t="shared" si="3"/>
        <v>2773</v>
      </c>
      <c r="R6" s="21">
        <f t="shared" si="3"/>
        <v>15456</v>
      </c>
      <c r="S6" s="21">
        <f t="shared" si="3"/>
        <v>19.440000000000001</v>
      </c>
      <c r="T6" s="21">
        <f t="shared" si="3"/>
        <v>795.06</v>
      </c>
      <c r="U6" s="21">
        <f t="shared" si="3"/>
        <v>15139</v>
      </c>
      <c r="V6" s="21">
        <f t="shared" si="3"/>
        <v>17.87</v>
      </c>
      <c r="W6" s="21">
        <f t="shared" si="3"/>
        <v>847.17</v>
      </c>
      <c r="X6" s="22">
        <f>IF(X7="",NA(),X7)</f>
        <v>101.51</v>
      </c>
      <c r="Y6" s="22">
        <f t="shared" ref="Y6:AG6" si="4">IF(Y7="",NA(),Y7)</f>
        <v>102.87</v>
      </c>
      <c r="Z6" s="22">
        <f t="shared" si="4"/>
        <v>101.5</v>
      </c>
      <c r="AA6" s="22">
        <f t="shared" si="4"/>
        <v>103.27</v>
      </c>
      <c r="AB6" s="22">
        <f t="shared" si="4"/>
        <v>108.38</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766.99</v>
      </c>
      <c r="AU6" s="22">
        <f t="shared" ref="AU6:BC6" si="6">IF(AU7="",NA(),AU7)</f>
        <v>645.22</v>
      </c>
      <c r="AV6" s="22">
        <f t="shared" si="6"/>
        <v>611.23</v>
      </c>
      <c r="AW6" s="22">
        <f t="shared" si="6"/>
        <v>531.54</v>
      </c>
      <c r="AX6" s="22">
        <f t="shared" si="6"/>
        <v>510.44</v>
      </c>
      <c r="AY6" s="22">
        <f t="shared" si="6"/>
        <v>379.08</v>
      </c>
      <c r="AZ6" s="22">
        <f t="shared" si="6"/>
        <v>367.55</v>
      </c>
      <c r="BA6" s="22">
        <f t="shared" si="6"/>
        <v>378.56</v>
      </c>
      <c r="BB6" s="22">
        <f t="shared" si="6"/>
        <v>364.46</v>
      </c>
      <c r="BC6" s="22">
        <f t="shared" si="6"/>
        <v>338.89</v>
      </c>
      <c r="BD6" s="21" t="str">
        <f>IF(BD7="","",IF(BD7="-","【-】","【"&amp;SUBSTITUTE(TEXT(BD7,"#,##0.00"),"-","△")&amp;"】"))</f>
        <v>【243.36】</v>
      </c>
      <c r="BE6" s="22">
        <f>IF(BE7="",NA(),BE7)</f>
        <v>540.63</v>
      </c>
      <c r="BF6" s="22">
        <f t="shared" ref="BF6:BN6" si="7">IF(BF7="",NA(),BF7)</f>
        <v>520.66</v>
      </c>
      <c r="BG6" s="22">
        <f t="shared" si="7"/>
        <v>526.89</v>
      </c>
      <c r="BH6" s="22">
        <f t="shared" si="7"/>
        <v>500.95</v>
      </c>
      <c r="BI6" s="22">
        <f t="shared" si="7"/>
        <v>417.92</v>
      </c>
      <c r="BJ6" s="22">
        <f t="shared" si="7"/>
        <v>398.98</v>
      </c>
      <c r="BK6" s="22">
        <f t="shared" si="7"/>
        <v>418.68</v>
      </c>
      <c r="BL6" s="22">
        <f t="shared" si="7"/>
        <v>395.68</v>
      </c>
      <c r="BM6" s="22">
        <f t="shared" si="7"/>
        <v>403.72</v>
      </c>
      <c r="BN6" s="22">
        <f t="shared" si="7"/>
        <v>400.21</v>
      </c>
      <c r="BO6" s="21" t="str">
        <f>IF(BO7="","",IF(BO7="-","【-】","【"&amp;SUBSTITUTE(TEXT(BO7,"#,##0.00"),"-","△")&amp;"】"))</f>
        <v>【265.93】</v>
      </c>
      <c r="BP6" s="22">
        <f>IF(BP7="",NA(),BP7)</f>
        <v>95.8</v>
      </c>
      <c r="BQ6" s="22">
        <f t="shared" ref="BQ6:BY6" si="8">IF(BQ7="",NA(),BQ7)</f>
        <v>97.72</v>
      </c>
      <c r="BR6" s="22">
        <f t="shared" si="8"/>
        <v>95.86</v>
      </c>
      <c r="BS6" s="22">
        <f t="shared" si="8"/>
        <v>93.96</v>
      </c>
      <c r="BT6" s="22">
        <f t="shared" si="8"/>
        <v>102.21</v>
      </c>
      <c r="BU6" s="22">
        <f t="shared" si="8"/>
        <v>98.64</v>
      </c>
      <c r="BV6" s="22">
        <f t="shared" si="8"/>
        <v>94.78</v>
      </c>
      <c r="BW6" s="22">
        <f t="shared" si="8"/>
        <v>97.59</v>
      </c>
      <c r="BX6" s="22">
        <f t="shared" si="8"/>
        <v>92.17</v>
      </c>
      <c r="BY6" s="22">
        <f t="shared" si="8"/>
        <v>92.83</v>
      </c>
      <c r="BZ6" s="21" t="str">
        <f>IF(BZ7="","",IF(BZ7="-","【-】","【"&amp;SUBSTITUTE(TEXT(BZ7,"#,##0.00"),"-","△")&amp;"】"))</f>
        <v>【97.82】</v>
      </c>
      <c r="CA6" s="22">
        <f>IF(CA7="",NA(),CA7)</f>
        <v>137.15</v>
      </c>
      <c r="CB6" s="22">
        <f t="shared" ref="CB6:CJ6" si="9">IF(CB7="",NA(),CB7)</f>
        <v>134.51</v>
      </c>
      <c r="CC6" s="22">
        <f t="shared" si="9"/>
        <v>137.78</v>
      </c>
      <c r="CD6" s="22">
        <f t="shared" si="9"/>
        <v>141.27000000000001</v>
      </c>
      <c r="CE6" s="22">
        <f t="shared" si="9"/>
        <v>148.24</v>
      </c>
      <c r="CF6" s="22">
        <f t="shared" si="9"/>
        <v>178.92</v>
      </c>
      <c r="CG6" s="22">
        <f t="shared" si="9"/>
        <v>181.3</v>
      </c>
      <c r="CH6" s="22">
        <f t="shared" si="9"/>
        <v>181.71</v>
      </c>
      <c r="CI6" s="22">
        <f t="shared" si="9"/>
        <v>188.51</v>
      </c>
      <c r="CJ6" s="22">
        <f t="shared" si="9"/>
        <v>189.43</v>
      </c>
      <c r="CK6" s="21" t="str">
        <f>IF(CK7="","",IF(CK7="-","【-】","【"&amp;SUBSTITUTE(TEXT(CK7,"#,##0.00"),"-","△")&amp;"】"))</f>
        <v>【177.56】</v>
      </c>
      <c r="CL6" s="22">
        <f>IF(CL7="",NA(),CL7)</f>
        <v>50.27</v>
      </c>
      <c r="CM6" s="22">
        <f t="shared" ref="CM6:CU6" si="10">IF(CM7="",NA(),CM7)</f>
        <v>48.59</v>
      </c>
      <c r="CN6" s="22">
        <f t="shared" si="10"/>
        <v>48.44</v>
      </c>
      <c r="CO6" s="22">
        <f t="shared" si="10"/>
        <v>47.63</v>
      </c>
      <c r="CP6" s="22">
        <f t="shared" si="10"/>
        <v>46.47</v>
      </c>
      <c r="CQ6" s="22">
        <f t="shared" si="10"/>
        <v>55.14</v>
      </c>
      <c r="CR6" s="22">
        <f t="shared" si="10"/>
        <v>55.89</v>
      </c>
      <c r="CS6" s="22">
        <f t="shared" si="10"/>
        <v>55.72</v>
      </c>
      <c r="CT6" s="22">
        <f t="shared" si="10"/>
        <v>55.31</v>
      </c>
      <c r="CU6" s="22">
        <f t="shared" si="10"/>
        <v>55.14</v>
      </c>
      <c r="CV6" s="21" t="str">
        <f>IF(CV7="","",IF(CV7="-","【-】","【"&amp;SUBSTITUTE(TEXT(CV7,"#,##0.00"),"-","△")&amp;"】"))</f>
        <v>【59.81】</v>
      </c>
      <c r="CW6" s="22">
        <f>IF(CW7="",NA(),CW7)</f>
        <v>84.51</v>
      </c>
      <c r="CX6" s="22">
        <f t="shared" ref="CX6:DF6" si="11">IF(CX7="",NA(),CX7)</f>
        <v>86.59</v>
      </c>
      <c r="CY6" s="22">
        <f t="shared" si="11"/>
        <v>84.44</v>
      </c>
      <c r="CZ6" s="22">
        <f t="shared" si="11"/>
        <v>84.21</v>
      </c>
      <c r="DA6" s="22">
        <f t="shared" si="11"/>
        <v>84.17</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50.9</v>
      </c>
      <c r="DI6" s="22">
        <f t="shared" ref="DI6:DQ6" si="12">IF(DI7="",NA(),DI7)</f>
        <v>52.83</v>
      </c>
      <c r="DJ6" s="22">
        <f t="shared" si="12"/>
        <v>53.39</v>
      </c>
      <c r="DK6" s="22">
        <f t="shared" si="12"/>
        <v>55.06</v>
      </c>
      <c r="DL6" s="22">
        <f t="shared" si="12"/>
        <v>56.51</v>
      </c>
      <c r="DM6" s="22">
        <f t="shared" si="12"/>
        <v>49.92</v>
      </c>
      <c r="DN6" s="22">
        <f t="shared" si="12"/>
        <v>50.63</v>
      </c>
      <c r="DO6" s="22">
        <f t="shared" si="12"/>
        <v>51.29</v>
      </c>
      <c r="DP6" s="22">
        <f t="shared" si="12"/>
        <v>52.2</v>
      </c>
      <c r="DQ6" s="22">
        <f t="shared" si="12"/>
        <v>52.7</v>
      </c>
      <c r="DR6" s="21" t="str">
        <f>IF(DR7="","",IF(DR7="-","【-】","【"&amp;SUBSTITUTE(TEXT(DR7,"#,##0.00"),"-","△")&amp;"】"))</f>
        <v>【52.02】</v>
      </c>
      <c r="DS6" s="22">
        <f>IF(DS7="",NA(),DS7)</f>
        <v>35.74</v>
      </c>
      <c r="DT6" s="22">
        <f t="shared" ref="DT6:EB6" si="13">IF(DT7="",NA(),DT7)</f>
        <v>39.96</v>
      </c>
      <c r="DU6" s="22">
        <f t="shared" si="13"/>
        <v>40.71</v>
      </c>
      <c r="DV6" s="22">
        <f t="shared" si="13"/>
        <v>41.26</v>
      </c>
      <c r="DW6" s="22">
        <f t="shared" si="13"/>
        <v>41.46</v>
      </c>
      <c r="DX6" s="22">
        <f t="shared" si="13"/>
        <v>16.88</v>
      </c>
      <c r="DY6" s="22">
        <f t="shared" si="13"/>
        <v>18.28</v>
      </c>
      <c r="DZ6" s="22">
        <f t="shared" si="13"/>
        <v>19.61</v>
      </c>
      <c r="EA6" s="22">
        <f t="shared" si="13"/>
        <v>20.73</v>
      </c>
      <c r="EB6" s="22">
        <f t="shared" si="13"/>
        <v>22.86</v>
      </c>
      <c r="EC6" s="21" t="str">
        <f>IF(EC7="","",IF(EC7="-","【-】","【"&amp;SUBSTITUTE(TEXT(EC7,"#,##0.00"),"-","△")&amp;"】"))</f>
        <v>【25.37】</v>
      </c>
      <c r="ED6" s="22">
        <f>IF(ED7="",NA(),ED7)</f>
        <v>7.0000000000000007E-2</v>
      </c>
      <c r="EE6" s="22">
        <f t="shared" ref="EE6:EM6" si="14">IF(EE7="",NA(),EE7)</f>
        <v>0.2</v>
      </c>
      <c r="EF6" s="22">
        <f t="shared" si="14"/>
        <v>0.59</v>
      </c>
      <c r="EG6" s="21">
        <f t="shared" si="14"/>
        <v>0</v>
      </c>
      <c r="EH6" s="22">
        <f t="shared" si="14"/>
        <v>0.56000000000000005</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2">
      <c r="A7" s="15"/>
      <c r="B7" s="24">
        <v>2023</v>
      </c>
      <c r="C7" s="24">
        <v>433683</v>
      </c>
      <c r="D7" s="24">
        <v>46</v>
      </c>
      <c r="E7" s="24">
        <v>1</v>
      </c>
      <c r="F7" s="24">
        <v>0</v>
      </c>
      <c r="G7" s="24">
        <v>1</v>
      </c>
      <c r="H7" s="24" t="s">
        <v>93</v>
      </c>
      <c r="I7" s="24" t="s">
        <v>94</v>
      </c>
      <c r="J7" s="24" t="s">
        <v>95</v>
      </c>
      <c r="K7" s="24" t="s">
        <v>96</v>
      </c>
      <c r="L7" s="24" t="s">
        <v>97</v>
      </c>
      <c r="M7" s="24" t="s">
        <v>98</v>
      </c>
      <c r="N7" s="25" t="s">
        <v>99</v>
      </c>
      <c r="O7" s="25">
        <v>62.09</v>
      </c>
      <c r="P7" s="25">
        <v>98.75</v>
      </c>
      <c r="Q7" s="25">
        <v>2773</v>
      </c>
      <c r="R7" s="25">
        <v>15456</v>
      </c>
      <c r="S7" s="25">
        <v>19.440000000000001</v>
      </c>
      <c r="T7" s="25">
        <v>795.06</v>
      </c>
      <c r="U7" s="25">
        <v>15139</v>
      </c>
      <c r="V7" s="25">
        <v>17.87</v>
      </c>
      <c r="W7" s="25">
        <v>847.17</v>
      </c>
      <c r="X7" s="25">
        <v>101.51</v>
      </c>
      <c r="Y7" s="25">
        <v>102.87</v>
      </c>
      <c r="Z7" s="25">
        <v>101.5</v>
      </c>
      <c r="AA7" s="25">
        <v>103.27</v>
      </c>
      <c r="AB7" s="25">
        <v>108.38</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766.99</v>
      </c>
      <c r="AU7" s="25">
        <v>645.22</v>
      </c>
      <c r="AV7" s="25">
        <v>611.23</v>
      </c>
      <c r="AW7" s="25">
        <v>531.54</v>
      </c>
      <c r="AX7" s="25">
        <v>510.44</v>
      </c>
      <c r="AY7" s="25">
        <v>379.08</v>
      </c>
      <c r="AZ7" s="25">
        <v>367.55</v>
      </c>
      <c r="BA7" s="25">
        <v>378.56</v>
      </c>
      <c r="BB7" s="25">
        <v>364.46</v>
      </c>
      <c r="BC7" s="25">
        <v>338.89</v>
      </c>
      <c r="BD7" s="25">
        <v>243.36</v>
      </c>
      <c r="BE7" s="25">
        <v>540.63</v>
      </c>
      <c r="BF7" s="25">
        <v>520.66</v>
      </c>
      <c r="BG7" s="25">
        <v>526.89</v>
      </c>
      <c r="BH7" s="25">
        <v>500.95</v>
      </c>
      <c r="BI7" s="25">
        <v>417.92</v>
      </c>
      <c r="BJ7" s="25">
        <v>398.98</v>
      </c>
      <c r="BK7" s="25">
        <v>418.68</v>
      </c>
      <c r="BL7" s="25">
        <v>395.68</v>
      </c>
      <c r="BM7" s="25">
        <v>403.72</v>
      </c>
      <c r="BN7" s="25">
        <v>400.21</v>
      </c>
      <c r="BO7" s="25">
        <v>265.93</v>
      </c>
      <c r="BP7" s="25">
        <v>95.8</v>
      </c>
      <c r="BQ7" s="25">
        <v>97.72</v>
      </c>
      <c r="BR7" s="25">
        <v>95.86</v>
      </c>
      <c r="BS7" s="25">
        <v>93.96</v>
      </c>
      <c r="BT7" s="25">
        <v>102.21</v>
      </c>
      <c r="BU7" s="25">
        <v>98.64</v>
      </c>
      <c r="BV7" s="25">
        <v>94.78</v>
      </c>
      <c r="BW7" s="25">
        <v>97.59</v>
      </c>
      <c r="BX7" s="25">
        <v>92.17</v>
      </c>
      <c r="BY7" s="25">
        <v>92.83</v>
      </c>
      <c r="BZ7" s="25">
        <v>97.82</v>
      </c>
      <c r="CA7" s="25">
        <v>137.15</v>
      </c>
      <c r="CB7" s="25">
        <v>134.51</v>
      </c>
      <c r="CC7" s="25">
        <v>137.78</v>
      </c>
      <c r="CD7" s="25">
        <v>141.27000000000001</v>
      </c>
      <c r="CE7" s="25">
        <v>148.24</v>
      </c>
      <c r="CF7" s="25">
        <v>178.92</v>
      </c>
      <c r="CG7" s="25">
        <v>181.3</v>
      </c>
      <c r="CH7" s="25">
        <v>181.71</v>
      </c>
      <c r="CI7" s="25">
        <v>188.51</v>
      </c>
      <c r="CJ7" s="25">
        <v>189.43</v>
      </c>
      <c r="CK7" s="25">
        <v>177.56</v>
      </c>
      <c r="CL7" s="25">
        <v>50.27</v>
      </c>
      <c r="CM7" s="25">
        <v>48.59</v>
      </c>
      <c r="CN7" s="25">
        <v>48.44</v>
      </c>
      <c r="CO7" s="25">
        <v>47.63</v>
      </c>
      <c r="CP7" s="25">
        <v>46.47</v>
      </c>
      <c r="CQ7" s="25">
        <v>55.14</v>
      </c>
      <c r="CR7" s="25">
        <v>55.89</v>
      </c>
      <c r="CS7" s="25">
        <v>55.72</v>
      </c>
      <c r="CT7" s="25">
        <v>55.31</v>
      </c>
      <c r="CU7" s="25">
        <v>55.14</v>
      </c>
      <c r="CV7" s="25">
        <v>59.81</v>
      </c>
      <c r="CW7" s="25">
        <v>84.51</v>
      </c>
      <c r="CX7" s="25">
        <v>86.59</v>
      </c>
      <c r="CY7" s="25">
        <v>84.44</v>
      </c>
      <c r="CZ7" s="25">
        <v>84.21</v>
      </c>
      <c r="DA7" s="25">
        <v>84.17</v>
      </c>
      <c r="DB7" s="25">
        <v>81.39</v>
      </c>
      <c r="DC7" s="25">
        <v>81.27</v>
      </c>
      <c r="DD7" s="25">
        <v>81.260000000000005</v>
      </c>
      <c r="DE7" s="25">
        <v>80.36</v>
      </c>
      <c r="DF7" s="25">
        <v>80.13</v>
      </c>
      <c r="DG7" s="25">
        <v>89.42</v>
      </c>
      <c r="DH7" s="25">
        <v>50.9</v>
      </c>
      <c r="DI7" s="25">
        <v>52.83</v>
      </c>
      <c r="DJ7" s="25">
        <v>53.39</v>
      </c>
      <c r="DK7" s="25">
        <v>55.06</v>
      </c>
      <c r="DL7" s="25">
        <v>56.51</v>
      </c>
      <c r="DM7" s="25">
        <v>49.92</v>
      </c>
      <c r="DN7" s="25">
        <v>50.63</v>
      </c>
      <c r="DO7" s="25">
        <v>51.29</v>
      </c>
      <c r="DP7" s="25">
        <v>52.2</v>
      </c>
      <c r="DQ7" s="25">
        <v>52.7</v>
      </c>
      <c r="DR7" s="25">
        <v>52.02</v>
      </c>
      <c r="DS7" s="25">
        <v>35.74</v>
      </c>
      <c r="DT7" s="25">
        <v>39.96</v>
      </c>
      <c r="DU7" s="25">
        <v>40.71</v>
      </c>
      <c r="DV7" s="25">
        <v>41.26</v>
      </c>
      <c r="DW7" s="25">
        <v>41.46</v>
      </c>
      <c r="DX7" s="25">
        <v>16.88</v>
      </c>
      <c r="DY7" s="25">
        <v>18.28</v>
      </c>
      <c r="DZ7" s="25">
        <v>19.61</v>
      </c>
      <c r="EA7" s="25">
        <v>20.73</v>
      </c>
      <c r="EB7" s="25">
        <v>22.86</v>
      </c>
      <c r="EC7" s="25">
        <v>25.37</v>
      </c>
      <c r="ED7" s="25">
        <v>7.0000000000000007E-2</v>
      </c>
      <c r="EE7" s="25">
        <v>0.2</v>
      </c>
      <c r="EF7" s="25">
        <v>0.59</v>
      </c>
      <c r="EG7" s="25">
        <v>0</v>
      </c>
      <c r="EH7" s="25">
        <v>0.56000000000000005</v>
      </c>
      <c r="EI7" s="25">
        <v>0.52</v>
      </c>
      <c r="EJ7" s="25">
        <v>0.53</v>
      </c>
      <c r="EK7" s="25">
        <v>0.48</v>
      </c>
      <c r="EL7" s="25">
        <v>0.5</v>
      </c>
      <c r="EM7" s="25">
        <v>0.41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n301</cp:lastModifiedBy>
  <cp:lastPrinted>2025-01-31T00:58:34Z</cp:lastPrinted>
  <dcterms:created xsi:type="dcterms:W3CDTF">2025-01-24T06:55:39Z</dcterms:created>
  <dcterms:modified xsi:type="dcterms:W3CDTF">2025-02-01T05:21:10Z</dcterms:modified>
  <cp:category/>
</cp:coreProperties>
</file>