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.1.156\share\10703_水道課\データ\0620_各種調査・照会・通知等_水道\040_財政課関係調査\0040_経営比較分析調査\R06調査(R5決算経営比較分析表)\02_提出\"/>
    </mc:Choice>
  </mc:AlternateContent>
  <xr:revisionPtr revIDLastSave="0" documentId="13_ncr:1_{84B41173-F566-467C-B7F8-015B300164A4}" xr6:coauthVersionLast="47" xr6:coauthVersionMax="47" xr10:uidLastSave="{00000000-0000-0000-0000-000000000000}"/>
  <workbookProtection workbookAlgorithmName="SHA-512" workbookHashValue="bGsBQjIQG7N2q7p0LoaNaL1UROznnUd0ISsBlb+ToeoLcZiFr/zCN4g78OAyyMwgtlLMpaE7G9rkrL0HDG61zg==" workbookSaltValue="uzd4iULQZklWBxTHhFJcQA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BB8" i="4" s="1"/>
  <c r="S6" i="5"/>
  <c r="AT8" i="4" s="1"/>
  <c r="R6" i="5"/>
  <c r="Q6" i="5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5" i="4"/>
  <c r="E85" i="4"/>
  <c r="BB10" i="4"/>
  <c r="AT10" i="4"/>
  <c r="W10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<sst xmlns="http://schemas.openxmlformats.org/spreadsheetml/2006/main" count="228" uniqueCount="112">
  <si>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</si>
  <si>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</si>
  <si>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</si>
  <si>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</si>
  <si>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</si>
  <si>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</si>
  <si>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</si>
  <si>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</si>
  <si>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</si>
  <si>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</si>
  <si>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</si>
  <si>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</si>
  <si>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</si>
  <si>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</si>
  <si>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</si>
  <si>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</si>
  <si>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</si>
  <si>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</si>
  <si>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</si>
  <si>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</si>
  <si>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</si>
  <si>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</si>
  <si>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</si>
  <si>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</si>
  <si>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</si>
  <si>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</si>
  <si>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</si>
  <si>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</si>
  <si>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</si>
  <si>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</si>
  <si>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</si>
  <si>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</si>
  <si>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</si>
  <si>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</si>
  <si>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</si>
  <si>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</si>
  <si>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</si>
  <si>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</si>
  <si>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</si>
  <si>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</si>
  <si>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</si>
  <si>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</si>
  <si>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</si>
  <si>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</si>
  <si>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</si>
  <si>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</si>
  <si>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</si>
  <si>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</si>
  <si>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</si>
  <si>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</si>
  <si>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</si>
  <si>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</si>
  <si>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</si>
  <si>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</si>
  <si>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</si>
  <si>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</si>
  <si>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</si>
  <si>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</si>
  <si>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</si>
  <si>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</si>
  <si>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</si>
  <si>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</si>
  <si>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</si>
  <si>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</si>
  <si>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</si>
  <si>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</si>
  <si>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</si>
  <si>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</si>
  <si>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</si>
  <si>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</si>
  <si>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</si>
  <si>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</si>
  <si>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</si>
  <si>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</si>
  <si>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</si>
  <si>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</si>
  <si>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</si>
  <si>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</si>
  <si>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</si>
  <si>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</si>
  <si>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</si>
  <si>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</si>
  <si>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</si>
  <si>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</si>
  <si>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</si>
  <si>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</si>
  <si>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</si>
  <si>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</si>
  <si>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</si>
  <si>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</si>
  <si>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</si>
  <si>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</si>
  <si>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</si>
  <si>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合志市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</si>
  <si>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</si>
  <si>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</si>
  <si>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</si>
  <si>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</si>
  <si>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</si>
  <si>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</si>
  <si>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</si>
  <si>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</si>
  <si>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</si>
  <si>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</si>
  <si>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</si>
  <si>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</si>
  <si>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</si>
  <si>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</si>
  <si>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</si>
  <si>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①経常収支比率：100％以上を維持し、類似団体と比較しても高い水準にあり、良好な経営状態と考えられます。
②累積欠損金比率：累積欠損金は発生しておりません。
③流動比率：類似団体平均値を上回り、短期的な支払能力は備わっていると考えられます。
④企業債残高対給水収益比率：平成30年度以降企業債の借入を行っていないため、減少傾向にあると考えられます。
⑤料金回収率：100％を上回っており、給水に係る費用を給水収益で十分で賄えていると考えられます。
⑥給水原価：類似団体と比較しても低い水準であり、動力費等の経常費用の増加に伴い、昨年度より数値が増加しています。
⑦施設利用率：類似団体平均値を上回っており、有効に施設利用ができていると考えられます。
⑧有収率：類似団体より低い水準のため、継続して漏水修繕等に取り組み改善していく必要があります。</t>
    <rPh sb="258" eb="260">
      <t>ゾウカ</t>
    </rPh>
    <rPh sb="272" eb="274">
      <t>ゾウカ</t>
    </rPh>
    <phoneticPr fontId="4"/>
  </si>
  <si>
    <t>①有形固定資産減価償却率：順次更新を行っており、近年では類似団体平均値を下回っています。
②管路経年化率：法定耐用年数を経過した管路はありません。
③管路更新率：類似団体平均値を上回っていますが、今後も計画的に更新を行っていく必要があります。</t>
  </si>
  <si>
    <t>　近年は概ね安定した経営状態にあると考えられます。全体的に現在の数値を維持していくとともに、さらなる高い水準を目指していかなければならないと思われます。有収率については、類似団体よりも低い水準にあるため、まずは同様の水準を目指します。
　また、令和元年度に策定した経営戦略をもとに、経営基盤の強化、老朽化に伴う施設の更新等の実施に向けて取り組んでいきます。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</si>
</sst>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0.85</c:v>
                </c:pt>
                <c:pt idx="2">
                  <c:v>1.04</c:v>
                </c:pt>
                <c:pt idx="3">
                  <c:v>0.82</c:v>
                </c:pt>
                <c:pt idx="4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4-43CA-812F-3DC6D574D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4-43CA-812F-3DC6D574D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75.650000000000006</c:v>
                </c:pt>
                <c:pt idx="1">
                  <c:v>78.569999999999993</c:v>
                </c:pt>
                <c:pt idx="2">
                  <c:v>77.959999999999994</c:v>
                </c:pt>
                <c:pt idx="3">
                  <c:v>78.05</c:v>
                </c:pt>
                <c:pt idx="4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1-470F-BCF7-5F30B57E6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59.51</c:v>
                </c:pt>
                <c:pt idx="1">
                  <c:v>59.91</c:v>
                </c:pt>
                <c:pt idx="2">
                  <c:v>59.4</c:v>
                </c:pt>
                <c:pt idx="3">
                  <c:v>59.24</c:v>
                </c:pt>
                <c:pt idx="4">
                  <c:v>58.77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1-470F-BCF7-5F30B57E6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83.43</c:v>
                </c:pt>
                <c:pt idx="1">
                  <c:v>83.46</c:v>
                </c:pt>
                <c:pt idx="2">
                  <c:v>83.53</c:v>
                </c:pt>
                <c:pt idx="3">
                  <c:v>83.9</c:v>
                </c:pt>
                <c:pt idx="4">
                  <c:v>83.93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C-479F-8DF6-5FACF1557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87.08</c:v>
                </c:pt>
                <c:pt idx="1">
                  <c:v>87.26</c:v>
                </c:pt>
                <c:pt idx="2">
                  <c:v>87.57</c:v>
                </c:pt>
                <c:pt idx="3">
                  <c:v>87.26</c:v>
                </c:pt>
                <c:pt idx="4">
                  <c:v>86.95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C-479F-8DF6-5FACF1557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121.81</c:v>
                </c:pt>
                <c:pt idx="1">
                  <c:v>129.52000000000001</c:v>
                </c:pt>
                <c:pt idx="2">
                  <c:v>120.45</c:v>
                </c:pt>
                <c:pt idx="3">
                  <c:v>117.78</c:v>
                </c:pt>
                <c:pt idx="4">
                  <c:v>114.62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5-45B9-B455-412ADB7B2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111.17</c:v>
                </c:pt>
                <c:pt idx="1">
                  <c:v>110.91</c:v>
                </c:pt>
                <c:pt idx="2">
                  <c:v>111.49</c:v>
                </c:pt>
                <c:pt idx="3">
                  <c:v>109.09</c:v>
                </c:pt>
                <c:pt idx="4">
                  <c:v>109.05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5-45B9-B455-412ADB7B2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44.33</c:v>
                </c:pt>
                <c:pt idx="1">
                  <c:v>45.47</c:v>
                </c:pt>
                <c:pt idx="2">
                  <c:v>46.3</c:v>
                </c:pt>
                <c:pt idx="3">
                  <c:v>45.95</c:v>
                </c:pt>
                <c:pt idx="4">
                  <c:v>46.36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8-446D-BC1D-5924AD7AB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48.55</c:v>
                </c:pt>
                <c:pt idx="1">
                  <c:v>49.2</c:v>
                </c:pt>
                <c:pt idx="2">
                  <c:v>50.01</c:v>
                </c:pt>
                <c:pt idx="3">
                  <c:v>50.99</c:v>
                </c:pt>
                <c:pt idx="4">
                  <c:v>51.79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D8-446D-BC1D-5924AD7AB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F-4738-A613-F5FE8927D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17.11</c:v>
                </c:pt>
                <c:pt idx="1">
                  <c:v>18.329999999999998</c:v>
                </c:pt>
                <c:pt idx="2">
                  <c:v>20.27</c:v>
                </c:pt>
                <c:pt idx="3">
                  <c:v>21.69</c:v>
                </c:pt>
                <c:pt idx="4">
                  <c:v>23.19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F-4738-A613-F5FE8927D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F-4E1C-AA73-130DF2B31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0.92</c:v>
                </c:pt>
                <c:pt idx="2">
                  <c:v>0.87</c:v>
                </c:pt>
                <c:pt idx="3">
                  <c:v>0.93</c:v>
                </c:pt>
                <c:pt idx="4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F-4E1C-AA73-130DF2B31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654.47</c:v>
                </c:pt>
                <c:pt idx="1">
                  <c:v>873.92</c:v>
                </c:pt>
                <c:pt idx="2">
                  <c:v>701.27</c:v>
                </c:pt>
                <c:pt idx="3">
                  <c:v>426.5</c:v>
                </c:pt>
                <c:pt idx="4">
                  <c:v>416.54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8-484A-8747-D1117A02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360.86</c:v>
                </c:pt>
                <c:pt idx="1">
                  <c:v>350.79</c:v>
                </c:pt>
                <c:pt idx="2">
                  <c:v>354.57</c:v>
                </c:pt>
                <c:pt idx="3">
                  <c:v>357.74</c:v>
                </c:pt>
                <c:pt idx="4">
                  <c:v>344.88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38-484A-8747-D1117A02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430.01</c:v>
                </c:pt>
                <c:pt idx="1">
                  <c:v>420.7</c:v>
                </c:pt>
                <c:pt idx="2">
                  <c:v>379.62</c:v>
                </c:pt>
                <c:pt idx="3">
                  <c:v>355.73</c:v>
                </c:pt>
                <c:pt idx="4">
                  <c:v>330.56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2-4F0B-961E-7AFF8DCED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309.27999999999997</c:v>
                </c:pt>
                <c:pt idx="1">
                  <c:v>322.92</c:v>
                </c:pt>
                <c:pt idx="2">
                  <c:v>303.45999999999998</c:v>
                </c:pt>
                <c:pt idx="3">
                  <c:v>307.27999999999997</c:v>
                </c:pt>
                <c:pt idx="4">
                  <c:v>304.02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2-4F0B-961E-7AFF8DCED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115.81</c:v>
                </c:pt>
                <c:pt idx="1">
                  <c:v>114.92</c:v>
                </c:pt>
                <c:pt idx="2">
                  <c:v>114.04</c:v>
                </c:pt>
                <c:pt idx="3">
                  <c:v>111.31</c:v>
                </c:pt>
                <c:pt idx="4">
                  <c:v>108.17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4-46CE-8231-438C8D222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103.32</c:v>
                </c:pt>
                <c:pt idx="1">
                  <c:v>100.85</c:v>
                </c:pt>
                <c:pt idx="2">
                  <c:v>103.79</c:v>
                </c:pt>
                <c:pt idx="3">
                  <c:v>98.3</c:v>
                </c:pt>
                <c:pt idx="4">
                  <c:v>98.89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4-46CE-8231-438C8D222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108.21</c:v>
                </c:pt>
                <c:pt idx="1">
                  <c:v>102.53</c:v>
                </c:pt>
                <c:pt idx="2">
                  <c:v>109.53</c:v>
                </c:pt>
                <c:pt idx="3">
                  <c:v>112.61</c:v>
                </c:pt>
                <c:pt idx="4">
                  <c:v>116.24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7-4B45-A220-706F8F55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168.56</c:v>
                </c:pt>
                <c:pt idx="1">
                  <c:v>167.1</c:v>
                </c:pt>
                <c:pt idx="2">
                  <c:v>167.86</c:v>
                </c:pt>
                <c:pt idx="3">
                  <c:v>173.68</c:v>
                </c:pt>
                <c:pt idx="4">
                  <c:v>174.52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7-4B45-A220-706F8F55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7" zoomScale="70" zoomScaleNormal="7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2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2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9" t="str">
        <f>データ!H6</f>
        <v>熊本県　合志市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A4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58">
        <f>データ!$R$6</f>
        <v>64751</v>
      </c>
      <c r="AM8" s="58"/>
      <c r="AN8" s="58"/>
      <c r="AO8" s="58"/>
      <c r="AP8" s="58"/>
      <c r="AQ8" s="58"/>
      <c r="AR8" s="58"/>
      <c r="AS8" s="58"/>
      <c r="AT8" s="55">
        <f>データ!$S$6</f>
        <v>53.19</v>
      </c>
      <c r="AU8" s="56"/>
      <c r="AV8" s="56"/>
      <c r="AW8" s="56"/>
      <c r="AX8" s="56"/>
      <c r="AY8" s="56"/>
      <c r="AZ8" s="56"/>
      <c r="BA8" s="56"/>
      <c r="BB8" s="45">
        <f>データ!$T$6</f>
        <v>1217.3499999999999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2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2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74.38</v>
      </c>
      <c r="J10" s="56"/>
      <c r="K10" s="56"/>
      <c r="L10" s="56"/>
      <c r="M10" s="56"/>
      <c r="N10" s="56"/>
      <c r="O10" s="57"/>
      <c r="P10" s="45">
        <f>データ!$P$6</f>
        <v>99.14</v>
      </c>
      <c r="Q10" s="45"/>
      <c r="R10" s="45"/>
      <c r="S10" s="45"/>
      <c r="T10" s="45"/>
      <c r="U10" s="45"/>
      <c r="V10" s="45"/>
      <c r="W10" s="58">
        <f>データ!$Q$6</f>
        <v>2460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64233</v>
      </c>
      <c r="AM10" s="58"/>
      <c r="AN10" s="58"/>
      <c r="AO10" s="58"/>
      <c r="AP10" s="58"/>
      <c r="AQ10" s="58"/>
      <c r="AR10" s="58"/>
      <c r="AS10" s="58"/>
      <c r="AT10" s="55">
        <f>データ!$V$6</f>
        <v>38.729999999999997</v>
      </c>
      <c r="AU10" s="56"/>
      <c r="AV10" s="56"/>
      <c r="AW10" s="56"/>
      <c r="AX10" s="56"/>
      <c r="AY10" s="56"/>
      <c r="AZ10" s="56"/>
      <c r="BA10" s="56"/>
      <c r="BB10" s="45">
        <f>データ!$W$6</f>
        <v>1658.48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2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2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109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110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2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2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111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b1FBLFk0uhWmjsmhSTCLSrezUk3psVFYleLrQ5jpwEDUPR6+h8UF2lVK0dVsdzV7CLqDGCtoFoIoCnqy7zCnmQ==" saltValue="CX5AEl6AdpmZclegomBSK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432164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熊本県　合志市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74.38</v>
      </c>
      <c r="P6" s="21">
        <f t="shared" si="3"/>
        <v>99.14</v>
      </c>
      <c r="Q6" s="21">
        <f t="shared" si="3"/>
        <v>2460</v>
      </c>
      <c r="R6" s="21">
        <f t="shared" si="3"/>
        <v>64751</v>
      </c>
      <c r="S6" s="21">
        <f t="shared" si="3"/>
        <v>53.19</v>
      </c>
      <c r="T6" s="21">
        <f t="shared" si="3"/>
        <v>1217.3499999999999</v>
      </c>
      <c r="U6" s="21">
        <f t="shared" si="3"/>
        <v>64233</v>
      </c>
      <c r="V6" s="21">
        <f t="shared" si="3"/>
        <v>38.729999999999997</v>
      </c>
      <c r="W6" s="21">
        <f t="shared" si="3"/>
        <v>1658.48</v>
      </c>
      <c r="X6" s="22">
        <f>IF(X7="",NA(),X7)</f>
        <v>121.81</v>
      </c>
      <c r="Y6" s="22">
        <f t="shared" ref="Y6:AG6" si="4">IF(Y7="",NA(),Y7)</f>
        <v>129.52000000000001</v>
      </c>
      <c r="Z6" s="22">
        <f t="shared" si="4"/>
        <v>120.45</v>
      </c>
      <c r="AA6" s="22">
        <f t="shared" si="4"/>
        <v>117.78</v>
      </c>
      <c r="AB6" s="22">
        <f t="shared" si="4"/>
        <v>114.62</v>
      </c>
      <c r="AC6" s="22">
        <f t="shared" si="4"/>
        <v>111.17</v>
      </c>
      <c r="AD6" s="22">
        <f t="shared" si="4"/>
        <v>110.91</v>
      </c>
      <c r="AE6" s="22">
        <f t="shared" si="4"/>
        <v>111.49</v>
      </c>
      <c r="AF6" s="22">
        <f t="shared" si="4"/>
        <v>109.09</v>
      </c>
      <c r="AG6" s="22">
        <f t="shared" si="4"/>
        <v>109.05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0.78</v>
      </c>
      <c r="AO6" s="22">
        <f t="shared" si="5"/>
        <v>0.92</v>
      </c>
      <c r="AP6" s="22">
        <f t="shared" si="5"/>
        <v>0.87</v>
      </c>
      <c r="AQ6" s="22">
        <f t="shared" si="5"/>
        <v>0.93</v>
      </c>
      <c r="AR6" s="22">
        <f t="shared" si="5"/>
        <v>1.02</v>
      </c>
      <c r="AS6" s="21" t="str">
        <f>IF(AS7="","",IF(AS7="-","【-】","【"&amp;SUBSTITUTE(TEXT(AS7,"#,##0.00"),"-","△")&amp;"】"))</f>
        <v>【1.50】</v>
      </c>
      <c r="AT6" s="22">
        <f>IF(AT7="",NA(),AT7)</f>
        <v>654.47</v>
      </c>
      <c r="AU6" s="22">
        <f t="shared" ref="AU6:BC6" si="6">IF(AU7="",NA(),AU7)</f>
        <v>873.92</v>
      </c>
      <c r="AV6" s="22">
        <f t="shared" si="6"/>
        <v>701.27</v>
      </c>
      <c r="AW6" s="22">
        <f t="shared" si="6"/>
        <v>426.5</v>
      </c>
      <c r="AX6" s="22">
        <f t="shared" si="6"/>
        <v>416.54</v>
      </c>
      <c r="AY6" s="22">
        <f t="shared" si="6"/>
        <v>360.86</v>
      </c>
      <c r="AZ6" s="22">
        <f t="shared" si="6"/>
        <v>350.79</v>
      </c>
      <c r="BA6" s="22">
        <f t="shared" si="6"/>
        <v>354.57</v>
      </c>
      <c r="BB6" s="22">
        <f t="shared" si="6"/>
        <v>357.74</v>
      </c>
      <c r="BC6" s="22">
        <f t="shared" si="6"/>
        <v>344.88</v>
      </c>
      <c r="BD6" s="21" t="str">
        <f>IF(BD7="","",IF(BD7="-","【-】","【"&amp;SUBSTITUTE(TEXT(BD7,"#,##0.00"),"-","△")&amp;"】"))</f>
        <v>【243.36】</v>
      </c>
      <c r="BE6" s="22">
        <f>IF(BE7="",NA(),BE7)</f>
        <v>430.01</v>
      </c>
      <c r="BF6" s="22">
        <f t="shared" ref="BF6:BN6" si="7">IF(BF7="",NA(),BF7)</f>
        <v>420.7</v>
      </c>
      <c r="BG6" s="22">
        <f t="shared" si="7"/>
        <v>379.62</v>
      </c>
      <c r="BH6" s="22">
        <f t="shared" si="7"/>
        <v>355.73</v>
      </c>
      <c r="BI6" s="22">
        <f t="shared" si="7"/>
        <v>330.56</v>
      </c>
      <c r="BJ6" s="22">
        <f t="shared" si="7"/>
        <v>309.27999999999997</v>
      </c>
      <c r="BK6" s="22">
        <f t="shared" si="7"/>
        <v>322.92</v>
      </c>
      <c r="BL6" s="22">
        <f t="shared" si="7"/>
        <v>303.45999999999998</v>
      </c>
      <c r="BM6" s="22">
        <f t="shared" si="7"/>
        <v>307.27999999999997</v>
      </c>
      <c r="BN6" s="22">
        <f t="shared" si="7"/>
        <v>304.02</v>
      </c>
      <c r="BO6" s="21" t="str">
        <f>IF(BO7="","",IF(BO7="-","【-】","【"&amp;SUBSTITUTE(TEXT(BO7,"#,##0.00"),"-","△")&amp;"】"))</f>
        <v>【265.93】</v>
      </c>
      <c r="BP6" s="22">
        <f>IF(BP7="",NA(),BP7)</f>
        <v>115.81</v>
      </c>
      <c r="BQ6" s="22">
        <f t="shared" ref="BQ6:BY6" si="8">IF(BQ7="",NA(),BQ7)</f>
        <v>114.92</v>
      </c>
      <c r="BR6" s="22">
        <f t="shared" si="8"/>
        <v>114.04</v>
      </c>
      <c r="BS6" s="22">
        <f t="shared" si="8"/>
        <v>111.31</v>
      </c>
      <c r="BT6" s="22">
        <f t="shared" si="8"/>
        <v>108.17</v>
      </c>
      <c r="BU6" s="22">
        <f t="shared" si="8"/>
        <v>103.32</v>
      </c>
      <c r="BV6" s="22">
        <f t="shared" si="8"/>
        <v>100.85</v>
      </c>
      <c r="BW6" s="22">
        <f t="shared" si="8"/>
        <v>103.79</v>
      </c>
      <c r="BX6" s="22">
        <f t="shared" si="8"/>
        <v>98.3</v>
      </c>
      <c r="BY6" s="22">
        <f t="shared" si="8"/>
        <v>98.89</v>
      </c>
      <c r="BZ6" s="21" t="str">
        <f>IF(BZ7="","",IF(BZ7="-","【-】","【"&amp;SUBSTITUTE(TEXT(BZ7,"#,##0.00"),"-","△")&amp;"】"))</f>
        <v>【97.82】</v>
      </c>
      <c r="CA6" s="22">
        <f>IF(CA7="",NA(),CA7)</f>
        <v>108.21</v>
      </c>
      <c r="CB6" s="22">
        <f t="shared" ref="CB6:CJ6" si="9">IF(CB7="",NA(),CB7)</f>
        <v>102.53</v>
      </c>
      <c r="CC6" s="22">
        <f t="shared" si="9"/>
        <v>109.53</v>
      </c>
      <c r="CD6" s="22">
        <f t="shared" si="9"/>
        <v>112.61</v>
      </c>
      <c r="CE6" s="22">
        <f t="shared" si="9"/>
        <v>116.24</v>
      </c>
      <c r="CF6" s="22">
        <f t="shared" si="9"/>
        <v>168.56</v>
      </c>
      <c r="CG6" s="22">
        <f t="shared" si="9"/>
        <v>167.1</v>
      </c>
      <c r="CH6" s="22">
        <f t="shared" si="9"/>
        <v>167.86</v>
      </c>
      <c r="CI6" s="22">
        <f t="shared" si="9"/>
        <v>173.68</v>
      </c>
      <c r="CJ6" s="22">
        <f t="shared" si="9"/>
        <v>174.52</v>
      </c>
      <c r="CK6" s="21" t="str">
        <f>IF(CK7="","",IF(CK7="-","【-】","【"&amp;SUBSTITUTE(TEXT(CK7,"#,##0.00"),"-","△")&amp;"】"))</f>
        <v>【177.56】</v>
      </c>
      <c r="CL6" s="22">
        <f>IF(CL7="",NA(),CL7)</f>
        <v>75.650000000000006</v>
      </c>
      <c r="CM6" s="22">
        <f t="shared" ref="CM6:CU6" si="10">IF(CM7="",NA(),CM7)</f>
        <v>78.569999999999993</v>
      </c>
      <c r="CN6" s="22">
        <f t="shared" si="10"/>
        <v>77.959999999999994</v>
      </c>
      <c r="CO6" s="22">
        <f t="shared" si="10"/>
        <v>78.05</v>
      </c>
      <c r="CP6" s="22">
        <f t="shared" si="10"/>
        <v>76.099999999999994</v>
      </c>
      <c r="CQ6" s="22">
        <f t="shared" si="10"/>
        <v>59.51</v>
      </c>
      <c r="CR6" s="22">
        <f t="shared" si="10"/>
        <v>59.91</v>
      </c>
      <c r="CS6" s="22">
        <f t="shared" si="10"/>
        <v>59.4</v>
      </c>
      <c r="CT6" s="22">
        <f t="shared" si="10"/>
        <v>59.24</v>
      </c>
      <c r="CU6" s="22">
        <f t="shared" si="10"/>
        <v>58.77</v>
      </c>
      <c r="CV6" s="21" t="str">
        <f>IF(CV7="","",IF(CV7="-","【-】","【"&amp;SUBSTITUTE(TEXT(CV7,"#,##0.00"),"-","△")&amp;"】"))</f>
        <v>【59.81】</v>
      </c>
      <c r="CW6" s="22">
        <f>IF(CW7="",NA(),CW7)</f>
        <v>83.43</v>
      </c>
      <c r="CX6" s="22">
        <f t="shared" ref="CX6:DF6" si="11">IF(CX7="",NA(),CX7)</f>
        <v>83.46</v>
      </c>
      <c r="CY6" s="22">
        <f t="shared" si="11"/>
        <v>83.53</v>
      </c>
      <c r="CZ6" s="22">
        <f t="shared" si="11"/>
        <v>83.9</v>
      </c>
      <c r="DA6" s="22">
        <f t="shared" si="11"/>
        <v>83.93</v>
      </c>
      <c r="DB6" s="22">
        <f t="shared" si="11"/>
        <v>87.08</v>
      </c>
      <c r="DC6" s="22">
        <f t="shared" si="11"/>
        <v>87.26</v>
      </c>
      <c r="DD6" s="22">
        <f t="shared" si="11"/>
        <v>87.57</v>
      </c>
      <c r="DE6" s="22">
        <f t="shared" si="11"/>
        <v>87.26</v>
      </c>
      <c r="DF6" s="22">
        <f t="shared" si="11"/>
        <v>86.95</v>
      </c>
      <c r="DG6" s="21" t="str">
        <f>IF(DG7="","",IF(DG7="-","【-】","【"&amp;SUBSTITUTE(TEXT(DG7,"#,##0.00"),"-","△")&amp;"】"))</f>
        <v>【89.42】</v>
      </c>
      <c r="DH6" s="22">
        <f>IF(DH7="",NA(),DH7)</f>
        <v>44.33</v>
      </c>
      <c r="DI6" s="22">
        <f t="shared" ref="DI6:DQ6" si="12">IF(DI7="",NA(),DI7)</f>
        <v>45.47</v>
      </c>
      <c r="DJ6" s="22">
        <f t="shared" si="12"/>
        <v>46.3</v>
      </c>
      <c r="DK6" s="22">
        <f t="shared" si="12"/>
        <v>45.95</v>
      </c>
      <c r="DL6" s="22">
        <f t="shared" si="12"/>
        <v>46.36</v>
      </c>
      <c r="DM6" s="22">
        <f t="shared" si="12"/>
        <v>48.55</v>
      </c>
      <c r="DN6" s="22">
        <f t="shared" si="12"/>
        <v>49.2</v>
      </c>
      <c r="DO6" s="22">
        <f t="shared" si="12"/>
        <v>50.01</v>
      </c>
      <c r="DP6" s="22">
        <f t="shared" si="12"/>
        <v>50.99</v>
      </c>
      <c r="DQ6" s="22">
        <f t="shared" si="12"/>
        <v>51.79</v>
      </c>
      <c r="DR6" s="21" t="str">
        <f>IF(DR7="","",IF(DR7="-","【-】","【"&amp;SUBSTITUTE(TEXT(DR7,"#,##0.00"),"-","△")&amp;"】"))</f>
        <v>【52.02】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17.11</v>
      </c>
      <c r="DY6" s="22">
        <f t="shared" si="13"/>
        <v>18.329999999999998</v>
      </c>
      <c r="DZ6" s="22">
        <f t="shared" si="13"/>
        <v>20.27</v>
      </c>
      <c r="EA6" s="22">
        <f t="shared" si="13"/>
        <v>21.69</v>
      </c>
      <c r="EB6" s="22">
        <f t="shared" si="13"/>
        <v>23.19</v>
      </c>
      <c r="EC6" s="21" t="str">
        <f>IF(EC7="","",IF(EC7="-","【-】","【"&amp;SUBSTITUTE(TEXT(EC7,"#,##0.00"),"-","△")&amp;"】"))</f>
        <v>【25.37】</v>
      </c>
      <c r="ED6" s="22">
        <f>IF(ED7="",NA(),ED7)</f>
        <v>0.83</v>
      </c>
      <c r="EE6" s="22">
        <f t="shared" ref="EE6:EM6" si="14">IF(EE7="",NA(),EE7)</f>
        <v>0.85</v>
      </c>
      <c r="EF6" s="22">
        <f t="shared" si="14"/>
        <v>1.04</v>
      </c>
      <c r="EG6" s="22">
        <f t="shared" si="14"/>
        <v>0.82</v>
      </c>
      <c r="EH6" s="22">
        <f t="shared" si="14"/>
        <v>0.89</v>
      </c>
      <c r="EI6" s="22">
        <f t="shared" si="14"/>
        <v>0.63</v>
      </c>
      <c r="EJ6" s="22">
        <f t="shared" si="14"/>
        <v>0.6</v>
      </c>
      <c r="EK6" s="22">
        <f t="shared" si="14"/>
        <v>0.56000000000000005</v>
      </c>
      <c r="EL6" s="22">
        <f t="shared" si="14"/>
        <v>0.6</v>
      </c>
      <c r="EM6" s="22">
        <f t="shared" si="14"/>
        <v>0.53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432164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74.38</v>
      </c>
      <c r="P7" s="25">
        <v>99.14</v>
      </c>
      <c r="Q7" s="25">
        <v>2460</v>
      </c>
      <c r="R7" s="25">
        <v>64751</v>
      </c>
      <c r="S7" s="25">
        <v>53.19</v>
      </c>
      <c r="T7" s="25">
        <v>1217.3499999999999</v>
      </c>
      <c r="U7" s="25">
        <v>64233</v>
      </c>
      <c r="V7" s="25">
        <v>38.729999999999997</v>
      </c>
      <c r="W7" s="25">
        <v>1658.48</v>
      </c>
      <c r="X7" s="25">
        <v>121.81</v>
      </c>
      <c r="Y7" s="25">
        <v>129.52000000000001</v>
      </c>
      <c r="Z7" s="25">
        <v>120.45</v>
      </c>
      <c r="AA7" s="25">
        <v>117.78</v>
      </c>
      <c r="AB7" s="25">
        <v>114.62</v>
      </c>
      <c r="AC7" s="25">
        <v>111.17</v>
      </c>
      <c r="AD7" s="25">
        <v>110.91</v>
      </c>
      <c r="AE7" s="25">
        <v>111.49</v>
      </c>
      <c r="AF7" s="25">
        <v>109.09</v>
      </c>
      <c r="AG7" s="25">
        <v>109.05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0.78</v>
      </c>
      <c r="AO7" s="25">
        <v>0.92</v>
      </c>
      <c r="AP7" s="25">
        <v>0.87</v>
      </c>
      <c r="AQ7" s="25">
        <v>0.93</v>
      </c>
      <c r="AR7" s="25">
        <v>1.02</v>
      </c>
      <c r="AS7" s="25">
        <v>1.5</v>
      </c>
      <c r="AT7" s="25">
        <v>654.47</v>
      </c>
      <c r="AU7" s="25">
        <v>873.92</v>
      </c>
      <c r="AV7" s="25">
        <v>701.27</v>
      </c>
      <c r="AW7" s="25">
        <v>426.5</v>
      </c>
      <c r="AX7" s="25">
        <v>416.54</v>
      </c>
      <c r="AY7" s="25">
        <v>360.86</v>
      </c>
      <c r="AZ7" s="25">
        <v>350.79</v>
      </c>
      <c r="BA7" s="25">
        <v>354.57</v>
      </c>
      <c r="BB7" s="25">
        <v>357.74</v>
      </c>
      <c r="BC7" s="25">
        <v>344.88</v>
      </c>
      <c r="BD7" s="25">
        <v>243.36</v>
      </c>
      <c r="BE7" s="25">
        <v>430.01</v>
      </c>
      <c r="BF7" s="25">
        <v>420.7</v>
      </c>
      <c r="BG7" s="25">
        <v>379.62</v>
      </c>
      <c r="BH7" s="25">
        <v>355.73</v>
      </c>
      <c r="BI7" s="25">
        <v>330.56</v>
      </c>
      <c r="BJ7" s="25">
        <v>309.27999999999997</v>
      </c>
      <c r="BK7" s="25">
        <v>322.92</v>
      </c>
      <c r="BL7" s="25">
        <v>303.45999999999998</v>
      </c>
      <c r="BM7" s="25">
        <v>307.27999999999997</v>
      </c>
      <c r="BN7" s="25">
        <v>304.02</v>
      </c>
      <c r="BO7" s="25">
        <v>265.93</v>
      </c>
      <c r="BP7" s="25">
        <v>115.81</v>
      </c>
      <c r="BQ7" s="25">
        <v>114.92</v>
      </c>
      <c r="BR7" s="25">
        <v>114.04</v>
      </c>
      <c r="BS7" s="25">
        <v>111.31</v>
      </c>
      <c r="BT7" s="25">
        <v>108.17</v>
      </c>
      <c r="BU7" s="25">
        <v>103.32</v>
      </c>
      <c r="BV7" s="25">
        <v>100.85</v>
      </c>
      <c r="BW7" s="25">
        <v>103.79</v>
      </c>
      <c r="BX7" s="25">
        <v>98.3</v>
      </c>
      <c r="BY7" s="25">
        <v>98.89</v>
      </c>
      <c r="BZ7" s="25">
        <v>97.82</v>
      </c>
      <c r="CA7" s="25">
        <v>108.21</v>
      </c>
      <c r="CB7" s="25">
        <v>102.53</v>
      </c>
      <c r="CC7" s="25">
        <v>109.53</v>
      </c>
      <c r="CD7" s="25">
        <v>112.61</v>
      </c>
      <c r="CE7" s="25">
        <v>116.24</v>
      </c>
      <c r="CF7" s="25">
        <v>168.56</v>
      </c>
      <c r="CG7" s="25">
        <v>167.1</v>
      </c>
      <c r="CH7" s="25">
        <v>167.86</v>
      </c>
      <c r="CI7" s="25">
        <v>173.68</v>
      </c>
      <c r="CJ7" s="25">
        <v>174.52</v>
      </c>
      <c r="CK7" s="25">
        <v>177.56</v>
      </c>
      <c r="CL7" s="25">
        <v>75.650000000000006</v>
      </c>
      <c r="CM7" s="25">
        <v>78.569999999999993</v>
      </c>
      <c r="CN7" s="25">
        <v>77.959999999999994</v>
      </c>
      <c r="CO7" s="25">
        <v>78.05</v>
      </c>
      <c r="CP7" s="25">
        <v>76.099999999999994</v>
      </c>
      <c r="CQ7" s="25">
        <v>59.51</v>
      </c>
      <c r="CR7" s="25">
        <v>59.91</v>
      </c>
      <c r="CS7" s="25">
        <v>59.4</v>
      </c>
      <c r="CT7" s="25">
        <v>59.24</v>
      </c>
      <c r="CU7" s="25">
        <v>58.77</v>
      </c>
      <c r="CV7" s="25">
        <v>59.81</v>
      </c>
      <c r="CW7" s="25">
        <v>83.43</v>
      </c>
      <c r="CX7" s="25">
        <v>83.46</v>
      </c>
      <c r="CY7" s="25">
        <v>83.53</v>
      </c>
      <c r="CZ7" s="25">
        <v>83.9</v>
      </c>
      <c r="DA7" s="25">
        <v>83.93</v>
      </c>
      <c r="DB7" s="25">
        <v>87.08</v>
      </c>
      <c r="DC7" s="25">
        <v>87.26</v>
      </c>
      <c r="DD7" s="25">
        <v>87.57</v>
      </c>
      <c r="DE7" s="25">
        <v>87.26</v>
      </c>
      <c r="DF7" s="25">
        <v>86.95</v>
      </c>
      <c r="DG7" s="25">
        <v>89.42</v>
      </c>
      <c r="DH7" s="25">
        <v>44.33</v>
      </c>
      <c r="DI7" s="25">
        <v>45.47</v>
      </c>
      <c r="DJ7" s="25">
        <v>46.3</v>
      </c>
      <c r="DK7" s="25">
        <v>45.95</v>
      </c>
      <c r="DL7" s="25">
        <v>46.36</v>
      </c>
      <c r="DM7" s="25">
        <v>48.55</v>
      </c>
      <c r="DN7" s="25">
        <v>49.2</v>
      </c>
      <c r="DO7" s="25">
        <v>50.01</v>
      </c>
      <c r="DP7" s="25">
        <v>50.99</v>
      </c>
      <c r="DQ7" s="25">
        <v>51.79</v>
      </c>
      <c r="DR7" s="25">
        <v>52.02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17.11</v>
      </c>
      <c r="DY7" s="25">
        <v>18.329999999999998</v>
      </c>
      <c r="DZ7" s="25">
        <v>20.27</v>
      </c>
      <c r="EA7" s="25">
        <v>21.69</v>
      </c>
      <c r="EB7" s="25">
        <v>23.19</v>
      </c>
      <c r="EC7" s="25">
        <v>25.37</v>
      </c>
      <c r="ED7" s="25">
        <v>0.83</v>
      </c>
      <c r="EE7" s="25">
        <v>0.85</v>
      </c>
      <c r="EF7" s="25">
        <v>1.04</v>
      </c>
      <c r="EG7" s="25">
        <v>0.82</v>
      </c>
      <c r="EH7" s="25">
        <v>0.89</v>
      </c>
      <c r="EI7" s="25">
        <v>0.63</v>
      </c>
      <c r="EJ7" s="25">
        <v>0.6</v>
      </c>
      <c r="EK7" s="25">
        <v>0.56000000000000005</v>
      </c>
      <c r="EL7" s="25">
        <v>0.6</v>
      </c>
      <c r="EM7" s="25">
        <v>0.53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津留　京弥</cp:lastModifiedBy>
  <dcterms:created xsi:type="dcterms:W3CDTF">2025-01-24T06:55:38Z</dcterms:created>
  <dcterms:modified xsi:type="dcterms:W3CDTF">2025-01-29T01:03:24Z</dcterms:modified>
  <cp:category/>
</cp:coreProperties>
</file>