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22\redirect\sa000673\Desktop\"/>
    </mc:Choice>
  </mc:AlternateContent>
  <workbookProtection workbookAlgorithmName="SHA-512" workbookHashValue="2KbY4ZLfWv0jZSAvCI46nHAvMFhDPMyViZJv5CBA4oTM/CSXW9Rucs154sntpVdjGcJKrB6vUxKa1dSR5FWRiA==" workbookSaltValue="1/uPYfkabqcGc+dK4di21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<sst xmlns="http://schemas.openxmlformats.org/spreadsheetml/2006/main" count="228" uniqueCount="113">
  <si>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</si>
  <si>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</si>
  <si>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</si>
  <si>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</si>
  <si>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</si>
  <si>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</si>
  <si>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</si>
  <si>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</si>
  <si>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</si>
  <si>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</si>
  <si>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</si>
  <si>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</si>
  <si>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</si>
  <si>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</si>
  <si>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</si>
  <si>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</si>
  <si>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</si>
  <si>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</si>
  <si>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</si>
  <si>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</si>
  <si>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</si>
  <si>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</si>
  <si>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</si>
  <si>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</si>
  <si>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</si>
  <si>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</si>
  <si>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</si>
  <si>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</si>
  <si>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</si>
  <si>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</si>
  <si>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</si>
  <si>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</si>
  <si>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</si>
  <si>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</si>
  <si>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</si>
  <si>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</si>
  <si>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</si>
  <si>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</si>
  <si>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</si>
  <si>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</si>
  <si>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</si>
  <si>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</si>
  <si>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</si>
  <si>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</si>
  <si>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</si>
  <si>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</si>
  <si>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</si>
  <si>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</si>
  <si>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</si>
  <si>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</si>
  <si>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</si>
  <si>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</si>
  <si>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</si>
  <si>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</si>
  <si>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</si>
  <si>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</si>
  <si>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</si>
  <si>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</si>
  <si>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</si>
  <si>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</si>
  <si>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</si>
  <si>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</si>
  <si>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</si>
  <si>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</si>
  <si>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</si>
  <si>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</si>
  <si>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</si>
  <si>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</si>
  <si>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</si>
  <si>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</si>
  <si>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</si>
  <si>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</si>
  <si>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</si>
  <si>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</si>
  <si>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</si>
  <si>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</si>
  <si>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</si>
  <si>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</si>
  <si>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</si>
  <si>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</si>
  <si>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</si>
  <si>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</si>
  <si>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</si>
  <si>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</si>
  <si>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</si>
  <si>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</si>
  <si>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</si>
  <si>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</si>
  <si>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</si>
  <si>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</si>
  <si>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</si>
  <si>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</si>
  <si>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</si>
  <si>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</si>
  <si>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</si>
  <si>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</si>
  <si>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</si>
  <si>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</si>
  <si>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</si>
  <si>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</si>
  <si>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</si>
  <si>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</si>
  <si>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</si>
  <si>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</si>
  <si>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</si>
  <si>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</si>
  <si>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</si>
  <si>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</si>
  <si>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</si>
  <si>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</si>
  <si>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①経常収支比率は100％を上回っており、②累積欠損金も発生していないことから、健全な経営を維持していると言える。
③流動比率は類似団体よりも高い水準にあり、現在は現金は十分に確保されている状況である。しかし、公共下水道事業からの徴収委託費に依存している部分があるため、本来は料金収入で賄えることが望ましい。また、④企業債残高対給水収益比率は、類似団体より低い数値となっており、今後もこの状態を維持できるよう努めていく。
⑤料金回収率は100％を上回っており、近年は同水準で推移している。また、⑥給水原価は5年前と比べると類似団体平均値との差はなくなってきており、今後は経費の上昇も見込まれるため、更なる財源確保に努めなければならない。
⑦施設利用率は、類似団体より高い水準にあるが、人口減少に伴い、今後は施設利用率の減少も見込まれることから、広域連携による施設規模の縮小等を検討していく必要がある。
⑧有収率は類似団体よりも高い水準となっているが、年々減少しており、適切な整備に努めていかなければならない。</t>
    <phoneticPr fontId="4"/>
  </si>
  <si>
    <t>本市の水道事業は、類似団体と比べて比較的健全な運営がなされていると言える。今後は包括的な民間委託等を進め、料金収入の確保や計画的な更新を行いながら、健全な経営に努めていく。
また、物価高騰等の社会変化に注意しながら、将来の水需要に見合った適正な料金設定や施設規模の更新等に取り組んでいく。</t>
    <phoneticPr fontId="4"/>
  </si>
  <si>
    <t>①有形固定資産減価償却率は年々上昇しており、施設の老朽化が進んでいる状況がうかがえる。また、②管路経年化率においても平均値を上回っており、耐用年数による更新時期が迫っている状況であるため、今後、施設利用とともに検討してい必要がある。
注）R3・4年度については報告誤り。R3・4年度ともに30％程度となっており、R5年度も同水準で推移している。
③管路更新率については年度により更新率にバラツキがみられるため、安心安全な水の提供や安定した経営のために計画的な管路更新に努めていく。</t>
    <rPh sb="117" eb="118">
      <t>チュウ</t>
    </rPh>
    <rPh sb="130" eb="132">
      <t>ホウコク</t>
    </rPh>
    <rPh sb="132" eb="133">
      <t>アヤマ</t>
    </rPh>
    <rPh sb="139" eb="141">
      <t>ネンド</t>
    </rPh>
    <rPh sb="147" eb="149">
      <t>テイド</t>
    </rPh>
    <rPh sb="158" eb="160">
      <t>ネンド</t>
    </rPh>
    <rPh sb="161" eb="164">
      <t>ドウスイジュン</t>
    </rPh>
    <rPh sb="165" eb="167">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</si>
</sst>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1.1399999999999999</c:v>
                </c:pt>
                <c:pt idx="1">
                  <c:v>0.41</c:v>
                </c:pt>
                <c:pt idx="2">
                  <c:v>1.07</c:v>
                </c:pt>
                <c:pt idx="3">
                  <c:v>0.08</c:v>
                </c:pt>
                <c:pt idx="4">
                  <c:v>0.6</c:v>
                </c:pt>
              </c:numCache>
            </c:numRef>
          </c:val>
          <c:extLst>
            <c:ext xmlns:c16="http://schemas.microsoft.com/office/drawing/2014/chart" uri="{C3380CC4-5D6E-409C-BE32-E72D297353CC}">
              <c16:uniqueId val="{00000000-8214-4BBB-8E66-0A84E481E2E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0.56999999999999995</c:v>
                </c:pt>
                <c:pt idx="2">
                  <c:v>0.52</c:v>
                </c:pt>
                <c:pt idx="3">
                  <c:v>0.48</c:v>
                </c:pt>
                <c:pt idx="4">
                  <c:v>0.48</c:v>
                </c:pt>
              </c:numCache>
            </c:numRef>
          </c:val>
          <c:smooth val="0"/>
          <c:extLst>
            <c:ext xmlns:c16="http://schemas.microsoft.com/office/drawing/2014/chart" uri="{C3380CC4-5D6E-409C-BE32-E72D297353CC}">
              <c16:uniqueId val="{00000001-8214-4BBB-8E66-0A84E481E2E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122.62</c:v>
                </c:pt>
                <c:pt idx="1">
                  <c:v>112.59</c:v>
                </c:pt>
                <c:pt idx="2">
                  <c:v>113.06</c:v>
                </c:pt>
                <c:pt idx="3">
                  <c:v>114.3</c:v>
                </c:pt>
                <c:pt idx="4">
                  <c:v>112.18</c:v>
                </c:pt>
              </c:numCache>
            </c:numRef>
          </c:val>
          <c:extLst>
            <c:ext xmlns:c16="http://schemas.microsoft.com/office/drawing/2014/chart" uri="{C3380CC4-5D6E-409C-BE32-E72D297353CC}">
              <c16:uniqueId val="{00000000-534B-4D68-92EE-463DFC2EA1D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108.83</c:v>
                </c:pt>
                <c:pt idx="2">
                  <c:v>109.23</c:v>
                </c:pt>
                <c:pt idx="3">
                  <c:v>108.04</c:v>
                </c:pt>
                <c:pt idx="4">
                  <c:v>107.49</c:v>
                </c:pt>
              </c:numCache>
            </c:numRef>
          </c:val>
          <c:smooth val="0"/>
          <c:extLst>
            <c:ext xmlns:c16="http://schemas.microsoft.com/office/drawing/2014/chart" uri="{C3380CC4-5D6E-409C-BE32-E72D297353CC}">
              <c16:uniqueId val="{00000001-534B-4D68-92EE-463DFC2EA1D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52.79</c:v>
                </c:pt>
                <c:pt idx="1">
                  <c:v>48.36</c:v>
                </c:pt>
                <c:pt idx="2">
                  <c:v>49.36</c:v>
                </c:pt>
                <c:pt idx="3">
                  <c:v>49.92</c:v>
                </c:pt>
                <c:pt idx="4">
                  <c:v>50.69</c:v>
                </c:pt>
              </c:numCache>
            </c:numRef>
          </c:val>
          <c:extLst>
            <c:ext xmlns:c16="http://schemas.microsoft.com/office/drawing/2014/chart" uri="{C3380CC4-5D6E-409C-BE32-E72D297353CC}">
              <c16:uniqueId val="{00000000-7EA7-4E4A-9B25-68657619C36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48.83</c:v>
                </c:pt>
                <c:pt idx="2">
                  <c:v>49.96</c:v>
                </c:pt>
                <c:pt idx="3">
                  <c:v>50.82</c:v>
                </c:pt>
                <c:pt idx="4">
                  <c:v>51.82</c:v>
                </c:pt>
              </c:numCache>
            </c:numRef>
          </c:val>
          <c:smooth val="0"/>
          <c:extLst>
            <c:ext xmlns:c16="http://schemas.microsoft.com/office/drawing/2014/chart" uri="{C3380CC4-5D6E-409C-BE32-E72D297353CC}">
              <c16:uniqueId val="{00000001-7EA7-4E4A-9B25-68657619C36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33.54</c:v>
                </c:pt>
              </c:numCache>
            </c:numRef>
          </c:val>
          <c:extLst>
            <c:ext xmlns:c16="http://schemas.microsoft.com/office/drawing/2014/chart" uri="{C3380CC4-5D6E-409C-BE32-E72D297353CC}">
              <c16:uniqueId val="{00000000-2FA0-4BF7-8FCF-3F95E8D543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18.18</c:v>
                </c:pt>
                <c:pt idx="2">
                  <c:v>19.32</c:v>
                </c:pt>
                <c:pt idx="3">
                  <c:v>21.16</c:v>
                </c:pt>
                <c:pt idx="4">
                  <c:v>22.72</c:v>
                </c:pt>
              </c:numCache>
            </c:numRef>
          </c:val>
          <c:smooth val="0"/>
          <c:extLst>
            <c:ext xmlns:c16="http://schemas.microsoft.com/office/drawing/2014/chart" uri="{C3380CC4-5D6E-409C-BE32-E72D297353CC}">
              <c16:uniqueId val="{00000001-2FA0-4BF7-8FCF-3F95E8D543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1A-46B1-ACE5-DAC78C856CC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4.34</c:v>
                </c:pt>
                <c:pt idx="2">
                  <c:v>4.6900000000000004</c:v>
                </c:pt>
                <c:pt idx="3">
                  <c:v>4.72</c:v>
                </c:pt>
                <c:pt idx="4">
                  <c:v>5.76</c:v>
                </c:pt>
              </c:numCache>
            </c:numRef>
          </c:val>
          <c:smooth val="0"/>
          <c:extLst>
            <c:ext xmlns:c16="http://schemas.microsoft.com/office/drawing/2014/chart" uri="{C3380CC4-5D6E-409C-BE32-E72D297353CC}">
              <c16:uniqueId val="{00000001-D61A-46B1-ACE5-DAC78C856CC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491.13</c:v>
                </c:pt>
                <c:pt idx="1">
                  <c:v>489.41</c:v>
                </c:pt>
                <c:pt idx="2">
                  <c:v>437.37</c:v>
                </c:pt>
                <c:pt idx="3">
                  <c:v>464.43</c:v>
                </c:pt>
                <c:pt idx="4">
                  <c:v>385.87</c:v>
                </c:pt>
              </c:numCache>
            </c:numRef>
          </c:val>
          <c:extLst>
            <c:ext xmlns:c16="http://schemas.microsoft.com/office/drawing/2014/chart" uri="{C3380CC4-5D6E-409C-BE32-E72D297353CC}">
              <c16:uniqueId val="{00000000-3A00-4EDF-8120-57D641C20BC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327.77</c:v>
                </c:pt>
                <c:pt idx="2">
                  <c:v>338.02</c:v>
                </c:pt>
                <c:pt idx="3">
                  <c:v>345.94</c:v>
                </c:pt>
                <c:pt idx="4">
                  <c:v>329.7</c:v>
                </c:pt>
              </c:numCache>
            </c:numRef>
          </c:val>
          <c:smooth val="0"/>
          <c:extLst>
            <c:ext xmlns:c16="http://schemas.microsoft.com/office/drawing/2014/chart" uri="{C3380CC4-5D6E-409C-BE32-E72D297353CC}">
              <c16:uniqueId val="{00000001-3A00-4EDF-8120-57D641C20BC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200.09</c:v>
                </c:pt>
                <c:pt idx="1">
                  <c:v>167.12</c:v>
                </c:pt>
                <c:pt idx="2">
                  <c:v>155.15</c:v>
                </c:pt>
                <c:pt idx="3">
                  <c:v>152.54</c:v>
                </c:pt>
                <c:pt idx="4">
                  <c:v>134.13</c:v>
                </c:pt>
              </c:numCache>
            </c:numRef>
          </c:val>
          <c:extLst>
            <c:ext xmlns:c16="http://schemas.microsoft.com/office/drawing/2014/chart" uri="{C3380CC4-5D6E-409C-BE32-E72D297353CC}">
              <c16:uniqueId val="{00000000-8A6D-44BB-8EC4-E54A0E8258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397.1</c:v>
                </c:pt>
                <c:pt idx="2">
                  <c:v>379.91</c:v>
                </c:pt>
                <c:pt idx="3">
                  <c:v>386.61</c:v>
                </c:pt>
                <c:pt idx="4">
                  <c:v>381.56</c:v>
                </c:pt>
              </c:numCache>
            </c:numRef>
          </c:val>
          <c:smooth val="0"/>
          <c:extLst>
            <c:ext xmlns:c16="http://schemas.microsoft.com/office/drawing/2014/chart" uri="{C3380CC4-5D6E-409C-BE32-E72D297353CC}">
              <c16:uniqueId val="{00000001-8A6D-44BB-8EC4-E54A0E8258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112.3</c:v>
                </c:pt>
                <c:pt idx="1">
                  <c:v>104.62</c:v>
                </c:pt>
                <c:pt idx="2">
                  <c:v>105.32</c:v>
                </c:pt>
                <c:pt idx="3">
                  <c:v>107.04</c:v>
                </c:pt>
                <c:pt idx="4">
                  <c:v>104.38</c:v>
                </c:pt>
              </c:numCache>
            </c:numRef>
          </c:val>
          <c:extLst>
            <c:ext xmlns:c16="http://schemas.microsoft.com/office/drawing/2014/chart" uri="{C3380CC4-5D6E-409C-BE32-E72D297353CC}">
              <c16:uniqueId val="{00000000-BCEC-4E77-A507-3A058AF92B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95.79</c:v>
                </c:pt>
                <c:pt idx="2">
                  <c:v>98.3</c:v>
                </c:pt>
                <c:pt idx="3">
                  <c:v>93.82</c:v>
                </c:pt>
                <c:pt idx="4">
                  <c:v>95.04</c:v>
                </c:pt>
              </c:numCache>
            </c:numRef>
          </c:val>
          <c:smooth val="0"/>
          <c:extLst>
            <c:ext xmlns:c16="http://schemas.microsoft.com/office/drawing/2014/chart" uri="{C3380CC4-5D6E-409C-BE32-E72D297353CC}">
              <c16:uniqueId val="{00000001-BCEC-4E77-A507-3A058AF92B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149.99</c:v>
                </c:pt>
                <c:pt idx="1">
                  <c:v>169.23</c:v>
                </c:pt>
                <c:pt idx="2">
                  <c:v>171.21</c:v>
                </c:pt>
                <c:pt idx="3">
                  <c:v>168.72</c:v>
                </c:pt>
                <c:pt idx="4">
                  <c:v>173.43</c:v>
                </c:pt>
              </c:numCache>
            </c:numRef>
          </c:val>
          <c:extLst>
            <c:ext xmlns:c16="http://schemas.microsoft.com/office/drawing/2014/chart" uri="{C3380CC4-5D6E-409C-BE32-E72D297353CC}">
              <c16:uniqueId val="{00000000-9621-4020-97B4-ACCF736227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171.13</c:v>
                </c:pt>
                <c:pt idx="2">
                  <c:v>173.7</c:v>
                </c:pt>
                <c:pt idx="3">
                  <c:v>178.94</c:v>
                </c:pt>
                <c:pt idx="4">
                  <c:v>180.19</c:v>
                </c:pt>
              </c:numCache>
            </c:numRef>
          </c:val>
          <c:smooth val="0"/>
          <c:extLst>
            <c:ext xmlns:c16="http://schemas.microsoft.com/office/drawing/2014/chart" uri="{C3380CC4-5D6E-409C-BE32-E72D297353CC}">
              <c16:uniqueId val="{00000001-9621-4020-97B4-ACCF736227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78.930000000000007</c:v>
                </c:pt>
                <c:pt idx="1">
                  <c:v>88.27</c:v>
                </c:pt>
                <c:pt idx="2">
                  <c:v>86.95</c:v>
                </c:pt>
                <c:pt idx="3">
                  <c:v>79.16</c:v>
                </c:pt>
                <c:pt idx="4">
                  <c:v>79.45</c:v>
                </c:pt>
              </c:numCache>
            </c:numRef>
          </c:val>
          <c:extLst>
            <c:ext xmlns:c16="http://schemas.microsoft.com/office/drawing/2014/chart" uri="{C3380CC4-5D6E-409C-BE32-E72D297353CC}">
              <c16:uniqueId val="{00000000-C242-4BCF-9AFB-5A853339F47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60.12</c:v>
                </c:pt>
                <c:pt idx="2">
                  <c:v>60.34</c:v>
                </c:pt>
                <c:pt idx="3">
                  <c:v>59.54</c:v>
                </c:pt>
                <c:pt idx="4">
                  <c:v>59.26</c:v>
                </c:pt>
              </c:numCache>
            </c:numRef>
          </c:val>
          <c:smooth val="0"/>
          <c:extLst>
            <c:ext xmlns:c16="http://schemas.microsoft.com/office/drawing/2014/chart" uri="{C3380CC4-5D6E-409C-BE32-E72D297353CC}">
              <c16:uniqueId val="{00000001-C242-4BCF-9AFB-5A853339F47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90.09</c:v>
                </c:pt>
                <c:pt idx="1">
                  <c:v>90.76</c:v>
                </c:pt>
                <c:pt idx="2">
                  <c:v>90.24</c:v>
                </c:pt>
                <c:pt idx="3">
                  <c:v>86.08</c:v>
                </c:pt>
                <c:pt idx="4">
                  <c:v>85.67</c:v>
                </c:pt>
              </c:numCache>
            </c:numRef>
          </c:val>
          <c:extLst>
            <c:ext xmlns:c16="http://schemas.microsoft.com/office/drawing/2014/chart" uri="{C3380CC4-5D6E-409C-BE32-E72D297353CC}">
              <c16:uniqueId val="{00000000-1C81-49F3-9A40-D429EC8402F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84.24</c:v>
                </c:pt>
                <c:pt idx="2">
                  <c:v>84.19</c:v>
                </c:pt>
                <c:pt idx="3">
                  <c:v>83.93</c:v>
                </c:pt>
                <c:pt idx="4">
                  <c:v>83.84</c:v>
                </c:pt>
              </c:numCache>
            </c:numRef>
          </c:val>
          <c:smooth val="0"/>
          <c:extLst>
            <c:ext xmlns:c16="http://schemas.microsoft.com/office/drawing/2014/chart" uri="{C3380CC4-5D6E-409C-BE32-E72D297353CC}">
              <c16:uniqueId val="{00000001-1C81-49F3-9A40-D429EC8402F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31"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熊本県　宇土市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36371</v>
      </c>
      <c r="AM8" s="65"/>
      <c r="AN8" s="65"/>
      <c r="AO8" s="65"/>
      <c r="AP8" s="65"/>
      <c r="AQ8" s="65"/>
      <c r="AR8" s="65"/>
      <c r="AS8" s="65"/>
      <c r="AT8" s="36">
        <f>データ!$S$6</f>
        <v>74.3</v>
      </c>
      <c r="AU8" s="37"/>
      <c r="AV8" s="37"/>
      <c r="AW8" s="37"/>
      <c r="AX8" s="37"/>
      <c r="AY8" s="37"/>
      <c r="AZ8" s="37"/>
      <c r="BA8" s="37"/>
      <c r="BB8" s="54">
        <f>データ!$T$6</f>
        <v>489.52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77.03</v>
      </c>
      <c r="J10" s="37"/>
      <c r="K10" s="37"/>
      <c r="L10" s="37"/>
      <c r="M10" s="37"/>
      <c r="N10" s="37"/>
      <c r="O10" s="64"/>
      <c r="P10" s="54">
        <f>データ!$P$6</f>
        <v>86.12</v>
      </c>
      <c r="Q10" s="54"/>
      <c r="R10" s="54"/>
      <c r="S10" s="54"/>
      <c r="T10" s="54"/>
      <c r="U10" s="54"/>
      <c r="V10" s="54"/>
      <c r="W10" s="65">
        <f>データ!$Q$6</f>
        <v>3784</v>
      </c>
      <c r="X10" s="65"/>
      <c r="Y10" s="65"/>
      <c r="Z10" s="65"/>
      <c r="AA10" s="65"/>
      <c r="AB10" s="65"/>
      <c r="AC10" s="65"/>
      <c r="AD10" s="2"/>
      <c r="AE10" s="2"/>
      <c r="AF10" s="2"/>
      <c r="AG10" s="2"/>
      <c r="AH10" s="2"/>
      <c r="AI10" s="2"/>
      <c r="AJ10" s="2"/>
      <c r="AK10" s="2"/>
      <c r="AL10" s="65">
        <f>データ!$U$6</f>
        <v>31237</v>
      </c>
      <c r="AM10" s="65"/>
      <c r="AN10" s="65"/>
      <c r="AO10" s="65"/>
      <c r="AP10" s="65"/>
      <c r="AQ10" s="65"/>
      <c r="AR10" s="65"/>
      <c r="AS10" s="65"/>
      <c r="AT10" s="36">
        <f>データ!$V$6</f>
        <v>24.85</v>
      </c>
      <c r="AU10" s="37"/>
      <c r="AV10" s="37"/>
      <c r="AW10" s="37"/>
      <c r="AX10" s="37"/>
      <c r="AY10" s="37"/>
      <c r="AZ10" s="37"/>
      <c r="BA10" s="37"/>
      <c r="BB10" s="54">
        <f>データ!$W$6</f>
        <v>1257.02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RnxYMN7DF1hFUcrAoTxr/ZwxdgFtI23c1T64ZoSjdAdFLJBBKr3BkG8d2TDBecEfOHzC4/6YiZj8M3j0CvE7g==" saltValue="squuiVQeiTmC6+Am1jxPy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432113</v>
      </c>
      <c r="D6" s="20">
        <f t="shared" si="3"/>
        <v>46</v>
      </c>
      <c r="E6" s="20">
        <f t="shared" si="3"/>
        <v>1</v>
      </c>
      <c r="F6" s="20">
        <f t="shared" si="3"/>
        <v>0</v>
      </c>
      <c r="G6" s="20">
        <f t="shared" si="3"/>
        <v>1</v>
      </c>
      <c r="H6" s="20" t="str">
        <f t="shared" si="3"/>
        <v>熊本県　宇土市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77.03</v>
      </c>
      <c r="P6" s="21">
        <f t="shared" si="3"/>
        <v>86.12</v>
      </c>
      <c r="Q6" s="21">
        <f t="shared" si="3"/>
        <v>3784</v>
      </c>
      <c r="R6" s="21">
        <f t="shared" si="3"/>
        <v>36371</v>
      </c>
      <c r="S6" s="21">
        <f t="shared" si="3"/>
        <v>74.3</v>
      </c>
      <c r="T6" s="21">
        <f t="shared" si="3"/>
        <v>489.52</v>
      </c>
      <c r="U6" s="21">
        <f t="shared" si="3"/>
        <v>31237</v>
      </c>
      <c r="V6" s="21">
        <f t="shared" si="3"/>
        <v>24.85</v>
      </c>
      <c r="W6" s="21">
        <f t="shared" si="3"/>
        <v>1257.02</v>
      </c>
      <c r="X6" s="22">
        <f>IF(X7="",NA(),X7)</f>
        <v>122.62</v>
      </c>
      <c r="Y6" s="22">
        <f t="shared" ref="Y6:AG6" si="4">IF(Y7="",NA(),Y7)</f>
        <v>112.59</v>
      </c>
      <c r="Z6" s="22">
        <f t="shared" si="4"/>
        <v>113.06</v>
      </c>
      <c r="AA6" s="22">
        <f t="shared" si="4"/>
        <v>114.3</v>
      </c>
      <c r="AB6" s="22">
        <f t="shared" si="4"/>
        <v>112.18</v>
      </c>
      <c r="AC6" s="22">
        <f t="shared" si="4"/>
        <v>108.61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4.34</v>
      </c>
      <c r="AP6" s="22">
        <f t="shared" si="5"/>
        <v>4.6900000000000004</v>
      </c>
      <c r="AQ6" s="22">
        <f t="shared" si="5"/>
        <v>4.72</v>
      </c>
      <c r="AR6" s="22">
        <f t="shared" si="5"/>
        <v>5.76</v>
      </c>
      <c r="AS6" s="21" t="str">
        <f>IF(AS7="","",IF(AS7="-","【-】","【"&amp;SUBSTITUTE(TEXT(AS7,"#,##0.00"),"-","△")&amp;"】"))</f>
        <v>【1.50】</v>
      </c>
      <c r="AT6" s="22">
        <f>IF(AT7="",NA(),AT7)</f>
        <v>491.13</v>
      </c>
      <c r="AU6" s="22">
        <f t="shared" ref="AU6:BC6" si="6">IF(AU7="",NA(),AU7)</f>
        <v>489.41</v>
      </c>
      <c r="AV6" s="22">
        <f t="shared" si="6"/>
        <v>437.37</v>
      </c>
      <c r="AW6" s="22">
        <f t="shared" si="6"/>
        <v>464.43</v>
      </c>
      <c r="AX6" s="22">
        <f t="shared" si="6"/>
        <v>385.87</v>
      </c>
      <c r="AY6" s="22">
        <f t="shared" si="6"/>
        <v>379.08</v>
      </c>
      <c r="AZ6" s="22">
        <f t="shared" si="6"/>
        <v>327.77</v>
      </c>
      <c r="BA6" s="22">
        <f t="shared" si="6"/>
        <v>338.02</v>
      </c>
      <c r="BB6" s="22">
        <f t="shared" si="6"/>
        <v>345.94</v>
      </c>
      <c r="BC6" s="22">
        <f t="shared" si="6"/>
        <v>329.7</v>
      </c>
      <c r="BD6" s="21" t="str">
        <f>IF(BD7="","",IF(BD7="-","【-】","【"&amp;SUBSTITUTE(TEXT(BD7,"#,##0.00"),"-","△")&amp;"】"))</f>
        <v>【243.36】</v>
      </c>
      <c r="BE6" s="22">
        <f>IF(BE7="",NA(),BE7)</f>
        <v>200.09</v>
      </c>
      <c r="BF6" s="22">
        <f t="shared" ref="BF6:BN6" si="7">IF(BF7="",NA(),BF7)</f>
        <v>167.12</v>
      </c>
      <c r="BG6" s="22">
        <f t="shared" si="7"/>
        <v>155.15</v>
      </c>
      <c r="BH6" s="22">
        <f t="shared" si="7"/>
        <v>152.54</v>
      </c>
      <c r="BI6" s="22">
        <f t="shared" si="7"/>
        <v>134.13</v>
      </c>
      <c r="BJ6" s="22">
        <f t="shared" si="7"/>
        <v>398.98</v>
      </c>
      <c r="BK6" s="22">
        <f t="shared" si="7"/>
        <v>397.1</v>
      </c>
      <c r="BL6" s="22">
        <f t="shared" si="7"/>
        <v>379.91</v>
      </c>
      <c r="BM6" s="22">
        <f t="shared" si="7"/>
        <v>386.61</v>
      </c>
      <c r="BN6" s="22">
        <f t="shared" si="7"/>
        <v>381.56</v>
      </c>
      <c r="BO6" s="21" t="str">
        <f>IF(BO7="","",IF(BO7="-","【-】","【"&amp;SUBSTITUTE(TEXT(BO7,"#,##0.00"),"-","△")&amp;"】"))</f>
        <v>【265.93】</v>
      </c>
      <c r="BP6" s="22">
        <f>IF(BP7="",NA(),BP7)</f>
        <v>112.3</v>
      </c>
      <c r="BQ6" s="22">
        <f t="shared" ref="BQ6:BY6" si="8">IF(BQ7="",NA(),BQ7)</f>
        <v>104.62</v>
      </c>
      <c r="BR6" s="22">
        <f t="shared" si="8"/>
        <v>105.32</v>
      </c>
      <c r="BS6" s="22">
        <f t="shared" si="8"/>
        <v>107.04</v>
      </c>
      <c r="BT6" s="22">
        <f t="shared" si="8"/>
        <v>104.38</v>
      </c>
      <c r="BU6" s="22">
        <f t="shared" si="8"/>
        <v>98.64</v>
      </c>
      <c r="BV6" s="22">
        <f t="shared" si="8"/>
        <v>95.79</v>
      </c>
      <c r="BW6" s="22">
        <f t="shared" si="8"/>
        <v>98.3</v>
      </c>
      <c r="BX6" s="22">
        <f t="shared" si="8"/>
        <v>93.82</v>
      </c>
      <c r="BY6" s="22">
        <f t="shared" si="8"/>
        <v>95.04</v>
      </c>
      <c r="BZ6" s="21" t="str">
        <f>IF(BZ7="","",IF(BZ7="-","【-】","【"&amp;SUBSTITUTE(TEXT(BZ7,"#,##0.00"),"-","△")&amp;"】"))</f>
        <v>【97.82】</v>
      </c>
      <c r="CA6" s="22">
        <f>IF(CA7="",NA(),CA7)</f>
        <v>149.99</v>
      </c>
      <c r="CB6" s="22">
        <f t="shared" ref="CB6:CJ6" si="9">IF(CB7="",NA(),CB7)</f>
        <v>169.23</v>
      </c>
      <c r="CC6" s="22">
        <f t="shared" si="9"/>
        <v>171.21</v>
      </c>
      <c r="CD6" s="22">
        <f t="shared" si="9"/>
        <v>168.72</v>
      </c>
      <c r="CE6" s="22">
        <f t="shared" si="9"/>
        <v>173.43</v>
      </c>
      <c r="CF6" s="22">
        <f t="shared" si="9"/>
        <v>178.92</v>
      </c>
      <c r="CG6" s="22">
        <f t="shared" si="9"/>
        <v>171.13</v>
      </c>
      <c r="CH6" s="22">
        <f t="shared" si="9"/>
        <v>173.7</v>
      </c>
      <c r="CI6" s="22">
        <f t="shared" si="9"/>
        <v>178.94</v>
      </c>
      <c r="CJ6" s="22">
        <f t="shared" si="9"/>
        <v>180.19</v>
      </c>
      <c r="CK6" s="21" t="str">
        <f>IF(CK7="","",IF(CK7="-","【-】","【"&amp;SUBSTITUTE(TEXT(CK7,"#,##0.00"),"-","△")&amp;"】"))</f>
        <v>【177.56】</v>
      </c>
      <c r="CL6" s="22">
        <f>IF(CL7="",NA(),CL7)</f>
        <v>78.930000000000007</v>
      </c>
      <c r="CM6" s="22">
        <f t="shared" ref="CM6:CU6" si="10">IF(CM7="",NA(),CM7)</f>
        <v>88.27</v>
      </c>
      <c r="CN6" s="22">
        <f t="shared" si="10"/>
        <v>86.95</v>
      </c>
      <c r="CO6" s="22">
        <f t="shared" si="10"/>
        <v>79.16</v>
      </c>
      <c r="CP6" s="22">
        <f t="shared" si="10"/>
        <v>79.45</v>
      </c>
      <c r="CQ6" s="22">
        <f t="shared" si="10"/>
        <v>55.14</v>
      </c>
      <c r="CR6" s="22">
        <f t="shared" si="10"/>
        <v>60.12</v>
      </c>
      <c r="CS6" s="22">
        <f t="shared" si="10"/>
        <v>60.34</v>
      </c>
      <c r="CT6" s="22">
        <f t="shared" si="10"/>
        <v>59.54</v>
      </c>
      <c r="CU6" s="22">
        <f t="shared" si="10"/>
        <v>59.26</v>
      </c>
      <c r="CV6" s="21" t="str">
        <f>IF(CV7="","",IF(CV7="-","【-】","【"&amp;SUBSTITUTE(TEXT(CV7,"#,##0.00"),"-","△")&amp;"】"))</f>
        <v>【59.81】</v>
      </c>
      <c r="CW6" s="22">
        <f>IF(CW7="",NA(),CW7)</f>
        <v>90.09</v>
      </c>
      <c r="CX6" s="22">
        <f t="shared" ref="CX6:DF6" si="11">IF(CX7="",NA(),CX7)</f>
        <v>90.76</v>
      </c>
      <c r="CY6" s="22">
        <f t="shared" si="11"/>
        <v>90.24</v>
      </c>
      <c r="CZ6" s="22">
        <f t="shared" si="11"/>
        <v>86.08</v>
      </c>
      <c r="DA6" s="22">
        <f t="shared" si="11"/>
        <v>85.67</v>
      </c>
      <c r="DB6" s="22">
        <f t="shared" si="11"/>
        <v>81.39</v>
      </c>
      <c r="DC6" s="22">
        <f t="shared" si="11"/>
        <v>84.24</v>
      </c>
      <c r="DD6" s="22">
        <f t="shared" si="11"/>
        <v>84.19</v>
      </c>
      <c r="DE6" s="22">
        <f t="shared" si="11"/>
        <v>83.93</v>
      </c>
      <c r="DF6" s="22">
        <f t="shared" si="11"/>
        <v>83.84</v>
      </c>
      <c r="DG6" s="21" t="str">
        <f>IF(DG7="","",IF(DG7="-","【-】","【"&amp;SUBSTITUTE(TEXT(DG7,"#,##0.00"),"-","△")&amp;"】"))</f>
        <v>【89.42】</v>
      </c>
      <c r="DH6" s="22">
        <f>IF(DH7="",NA(),DH7)</f>
        <v>52.79</v>
      </c>
      <c r="DI6" s="22">
        <f t="shared" ref="DI6:DQ6" si="12">IF(DI7="",NA(),DI7)</f>
        <v>48.36</v>
      </c>
      <c r="DJ6" s="22">
        <f t="shared" si="12"/>
        <v>49.36</v>
      </c>
      <c r="DK6" s="22">
        <f t="shared" si="12"/>
        <v>49.92</v>
      </c>
      <c r="DL6" s="22">
        <f t="shared" si="12"/>
        <v>50.69</v>
      </c>
      <c r="DM6" s="22">
        <f t="shared" si="12"/>
        <v>49.92</v>
      </c>
      <c r="DN6" s="22">
        <f t="shared" si="12"/>
        <v>48.83</v>
      </c>
      <c r="DO6" s="22">
        <f t="shared" si="12"/>
        <v>49.96</v>
      </c>
      <c r="DP6" s="22">
        <f t="shared" si="12"/>
        <v>50.82</v>
      </c>
      <c r="DQ6" s="22">
        <f t="shared" si="12"/>
        <v>51.82</v>
      </c>
      <c r="DR6" s="21" t="str">
        <f>IF(DR7="","",IF(DR7="-","【-】","【"&amp;SUBSTITUTE(TEXT(DR7,"#,##0.00"),"-","△")&amp;"】"))</f>
        <v>【52.02】</v>
      </c>
      <c r="DS6" s="21">
        <f>IF(DS7="",NA(),DS7)</f>
        <v>0</v>
      </c>
      <c r="DT6" s="21">
        <f t="shared" ref="DT6:EB6" si="13">IF(DT7="",NA(),DT7)</f>
        <v>0</v>
      </c>
      <c r="DU6" s="21">
        <f t="shared" si="13"/>
        <v>0</v>
      </c>
      <c r="DV6" s="21">
        <f t="shared" si="13"/>
        <v>0</v>
      </c>
      <c r="DW6" s="22">
        <f t="shared" si="13"/>
        <v>33.54</v>
      </c>
      <c r="DX6" s="22">
        <f t="shared" si="13"/>
        <v>16.88</v>
      </c>
      <c r="DY6" s="22">
        <f t="shared" si="13"/>
        <v>18.18</v>
      </c>
      <c r="DZ6" s="22">
        <f t="shared" si="13"/>
        <v>19.32</v>
      </c>
      <c r="EA6" s="22">
        <f t="shared" si="13"/>
        <v>21.16</v>
      </c>
      <c r="EB6" s="22">
        <f t="shared" si="13"/>
        <v>22.72</v>
      </c>
      <c r="EC6" s="21" t="str">
        <f>IF(EC7="","",IF(EC7="-","【-】","【"&amp;SUBSTITUTE(TEXT(EC7,"#,##0.00"),"-","△")&amp;"】"))</f>
        <v>【25.37】</v>
      </c>
      <c r="ED6" s="22">
        <f>IF(ED7="",NA(),ED7)</f>
        <v>1.1399999999999999</v>
      </c>
      <c r="EE6" s="22">
        <f t="shared" ref="EE6:EM6" si="14">IF(EE7="",NA(),EE7)</f>
        <v>0.41</v>
      </c>
      <c r="EF6" s="22">
        <f t="shared" si="14"/>
        <v>1.07</v>
      </c>
      <c r="EG6" s="22">
        <f t="shared" si="14"/>
        <v>0.08</v>
      </c>
      <c r="EH6" s="22">
        <f t="shared" si="14"/>
        <v>0.6</v>
      </c>
      <c r="EI6" s="22">
        <f t="shared" si="14"/>
        <v>0.52</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432113</v>
      </c>
      <c r="D7" s="24">
        <v>46</v>
      </c>
      <c r="E7" s="24">
        <v>1</v>
      </c>
      <c r="F7" s="24">
        <v>0</v>
      </c>
      <c r="G7" s="24">
        <v>1</v>
      </c>
      <c r="H7" s="24" t="s">
        <v>93</v>
      </c>
      <c r="I7" s="24" t="s">
        <v>94</v>
      </c>
      <c r="J7" s="24" t="s">
        <v>95</v>
      </c>
      <c r="K7" s="24" t="s">
        <v>96</v>
      </c>
      <c r="L7" s="24" t="s">
        <v>97</v>
      </c>
      <c r="M7" s="24" t="s">
        <v>98</v>
      </c>
      <c r="N7" s="25" t="s">
        <v>99</v>
      </c>
      <c r="O7" s="25">
        <v>77.03</v>
      </c>
      <c r="P7" s="25">
        <v>86.12</v>
      </c>
      <c r="Q7" s="25">
        <v>3784</v>
      </c>
      <c r="R7" s="25">
        <v>36371</v>
      </c>
      <c r="S7" s="25">
        <v>74.3</v>
      </c>
      <c r="T7" s="25">
        <v>489.52</v>
      </c>
      <c r="U7" s="25">
        <v>31237</v>
      </c>
      <c r="V7" s="25">
        <v>24.85</v>
      </c>
      <c r="W7" s="25">
        <v>1257.02</v>
      </c>
      <c r="X7" s="25">
        <v>122.62</v>
      </c>
      <c r="Y7" s="25">
        <v>112.59</v>
      </c>
      <c r="Z7" s="25">
        <v>113.06</v>
      </c>
      <c r="AA7" s="25">
        <v>114.3</v>
      </c>
      <c r="AB7" s="25">
        <v>112.18</v>
      </c>
      <c r="AC7" s="25">
        <v>108.61</v>
      </c>
      <c r="AD7" s="25">
        <v>108.83</v>
      </c>
      <c r="AE7" s="25">
        <v>109.23</v>
      </c>
      <c r="AF7" s="25">
        <v>108.04</v>
      </c>
      <c r="AG7" s="25">
        <v>107.49</v>
      </c>
      <c r="AH7" s="25">
        <v>108.24</v>
      </c>
      <c r="AI7" s="25">
        <v>0</v>
      </c>
      <c r="AJ7" s="25">
        <v>0</v>
      </c>
      <c r="AK7" s="25">
        <v>0</v>
      </c>
      <c r="AL7" s="25">
        <v>0</v>
      </c>
      <c r="AM7" s="25">
        <v>0</v>
      </c>
      <c r="AN7" s="25">
        <v>3.59</v>
      </c>
      <c r="AO7" s="25">
        <v>4.34</v>
      </c>
      <c r="AP7" s="25">
        <v>4.6900000000000004</v>
      </c>
      <c r="AQ7" s="25">
        <v>4.72</v>
      </c>
      <c r="AR7" s="25">
        <v>5.76</v>
      </c>
      <c r="AS7" s="25">
        <v>1.5</v>
      </c>
      <c r="AT7" s="25">
        <v>491.13</v>
      </c>
      <c r="AU7" s="25">
        <v>489.41</v>
      </c>
      <c r="AV7" s="25">
        <v>437.37</v>
      </c>
      <c r="AW7" s="25">
        <v>464.43</v>
      </c>
      <c r="AX7" s="25">
        <v>385.87</v>
      </c>
      <c r="AY7" s="25">
        <v>379.08</v>
      </c>
      <c r="AZ7" s="25">
        <v>327.77</v>
      </c>
      <c r="BA7" s="25">
        <v>338.02</v>
      </c>
      <c r="BB7" s="25">
        <v>345.94</v>
      </c>
      <c r="BC7" s="25">
        <v>329.7</v>
      </c>
      <c r="BD7" s="25">
        <v>243.36</v>
      </c>
      <c r="BE7" s="25">
        <v>200.09</v>
      </c>
      <c r="BF7" s="25">
        <v>167.12</v>
      </c>
      <c r="BG7" s="25">
        <v>155.15</v>
      </c>
      <c r="BH7" s="25">
        <v>152.54</v>
      </c>
      <c r="BI7" s="25">
        <v>134.13</v>
      </c>
      <c r="BJ7" s="25">
        <v>398.98</v>
      </c>
      <c r="BK7" s="25">
        <v>397.1</v>
      </c>
      <c r="BL7" s="25">
        <v>379.91</v>
      </c>
      <c r="BM7" s="25">
        <v>386.61</v>
      </c>
      <c r="BN7" s="25">
        <v>381.56</v>
      </c>
      <c r="BO7" s="25">
        <v>265.93</v>
      </c>
      <c r="BP7" s="25">
        <v>112.3</v>
      </c>
      <c r="BQ7" s="25">
        <v>104.62</v>
      </c>
      <c r="BR7" s="25">
        <v>105.32</v>
      </c>
      <c r="BS7" s="25">
        <v>107.04</v>
      </c>
      <c r="BT7" s="25">
        <v>104.38</v>
      </c>
      <c r="BU7" s="25">
        <v>98.64</v>
      </c>
      <c r="BV7" s="25">
        <v>95.79</v>
      </c>
      <c r="BW7" s="25">
        <v>98.3</v>
      </c>
      <c r="BX7" s="25">
        <v>93.82</v>
      </c>
      <c r="BY7" s="25">
        <v>95.04</v>
      </c>
      <c r="BZ7" s="25">
        <v>97.82</v>
      </c>
      <c r="CA7" s="25">
        <v>149.99</v>
      </c>
      <c r="CB7" s="25">
        <v>169.23</v>
      </c>
      <c r="CC7" s="25">
        <v>171.21</v>
      </c>
      <c r="CD7" s="25">
        <v>168.72</v>
      </c>
      <c r="CE7" s="25">
        <v>173.43</v>
      </c>
      <c r="CF7" s="25">
        <v>178.92</v>
      </c>
      <c r="CG7" s="25">
        <v>171.13</v>
      </c>
      <c r="CH7" s="25">
        <v>173.7</v>
      </c>
      <c r="CI7" s="25">
        <v>178.94</v>
      </c>
      <c r="CJ7" s="25">
        <v>180.19</v>
      </c>
      <c r="CK7" s="25">
        <v>177.56</v>
      </c>
      <c r="CL7" s="25">
        <v>78.930000000000007</v>
      </c>
      <c r="CM7" s="25">
        <v>88.27</v>
      </c>
      <c r="CN7" s="25">
        <v>86.95</v>
      </c>
      <c r="CO7" s="25">
        <v>79.16</v>
      </c>
      <c r="CP7" s="25">
        <v>79.45</v>
      </c>
      <c r="CQ7" s="25">
        <v>55.14</v>
      </c>
      <c r="CR7" s="25">
        <v>60.12</v>
      </c>
      <c r="CS7" s="25">
        <v>60.34</v>
      </c>
      <c r="CT7" s="25">
        <v>59.54</v>
      </c>
      <c r="CU7" s="25">
        <v>59.26</v>
      </c>
      <c r="CV7" s="25">
        <v>59.81</v>
      </c>
      <c r="CW7" s="25">
        <v>90.09</v>
      </c>
      <c r="CX7" s="25">
        <v>90.76</v>
      </c>
      <c r="CY7" s="25">
        <v>90.24</v>
      </c>
      <c r="CZ7" s="25">
        <v>86.08</v>
      </c>
      <c r="DA7" s="25">
        <v>85.67</v>
      </c>
      <c r="DB7" s="25">
        <v>81.39</v>
      </c>
      <c r="DC7" s="25">
        <v>84.24</v>
      </c>
      <c r="DD7" s="25">
        <v>84.19</v>
      </c>
      <c r="DE7" s="25">
        <v>83.93</v>
      </c>
      <c r="DF7" s="25">
        <v>83.84</v>
      </c>
      <c r="DG7" s="25">
        <v>89.42</v>
      </c>
      <c r="DH7" s="25">
        <v>52.79</v>
      </c>
      <c r="DI7" s="25">
        <v>48.36</v>
      </c>
      <c r="DJ7" s="25">
        <v>49.36</v>
      </c>
      <c r="DK7" s="25">
        <v>49.92</v>
      </c>
      <c r="DL7" s="25">
        <v>50.69</v>
      </c>
      <c r="DM7" s="25">
        <v>49.92</v>
      </c>
      <c r="DN7" s="25">
        <v>48.83</v>
      </c>
      <c r="DO7" s="25">
        <v>49.96</v>
      </c>
      <c r="DP7" s="25">
        <v>50.82</v>
      </c>
      <c r="DQ7" s="25">
        <v>51.82</v>
      </c>
      <c r="DR7" s="25">
        <v>52.02</v>
      </c>
      <c r="DS7" s="25">
        <v>0</v>
      </c>
      <c r="DT7" s="25">
        <v>0</v>
      </c>
      <c r="DU7" s="25">
        <v>0</v>
      </c>
      <c r="DV7" s="25">
        <v>0</v>
      </c>
      <c r="DW7" s="25">
        <v>33.54</v>
      </c>
      <c r="DX7" s="25">
        <v>16.88</v>
      </c>
      <c r="DY7" s="25">
        <v>18.18</v>
      </c>
      <c r="DZ7" s="25">
        <v>19.32</v>
      </c>
      <c r="EA7" s="25">
        <v>21.16</v>
      </c>
      <c r="EB7" s="25">
        <v>22.72</v>
      </c>
      <c r="EC7" s="25">
        <v>25.37</v>
      </c>
      <c r="ED7" s="25">
        <v>1.1399999999999999</v>
      </c>
      <c r="EE7" s="25">
        <v>0.41</v>
      </c>
      <c r="EF7" s="25">
        <v>1.07</v>
      </c>
      <c r="EG7" s="25">
        <v>0.08</v>
      </c>
      <c r="EH7" s="25">
        <v>0.6</v>
      </c>
      <c r="EI7" s="25">
        <v>0.52</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尾﨑 さよ</cp:lastModifiedBy>
  <cp:lastPrinted>2025-02-05T02:23:51Z</cp:lastPrinted>
  <dcterms:created xsi:type="dcterms:W3CDTF">2025-01-24T06:55:35Z</dcterms:created>
  <dcterms:modified xsi:type="dcterms:W3CDTF">2025-02-05T02:29:08Z</dcterms:modified>
  <cp:category/>
</cp:coreProperties>
</file>