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13800" windowHeight="8568" tabRatio="692"/>
  </bookViews>
  <sheets>
    <sheet name="説明シート" sheetId="17" r:id="rId1"/>
    <sheet name="生産増加の入力シート" sheetId="14" r:id="rId2"/>
    <sheet name="設備投資の入力シート" sheetId="18" r:id="rId3"/>
    <sheet name="出力シート（合計）" sheetId="16" r:id="rId4"/>
    <sheet name="出力シート (生産増加分)" sheetId="23" r:id="rId5"/>
    <sheet name="出力シート (設備投資分)" sheetId="24" r:id="rId6"/>
    <sheet name="フローチャート図（生産増加分）" sheetId="31" r:id="rId7"/>
    <sheet name="フローチャート図（設備投資分）" sheetId="30" r:id="rId8"/>
    <sheet name="合計の計算シート" sheetId="26" r:id="rId9"/>
    <sheet name="生産増加の計算シート" sheetId="12" r:id="rId10"/>
    <sheet name="設備投資の計算シート" sheetId="22" r:id="rId11"/>
    <sheet name="関係係数シート" sheetId="15" r:id="rId12"/>
    <sheet name="更新履歴" sheetId="32" r:id="rId13"/>
  </sheets>
  <definedNames>
    <definedName name="_xlnm.Print_Area" localSheetId="6">'フローチャート図（生産増加分）'!$A$1:$AH$63</definedName>
    <definedName name="_xlnm.Print_Area" localSheetId="7">'フローチャート図（設備投資分）'!$A$1:$AI$70</definedName>
    <definedName name="_xlnm.Print_Area" localSheetId="11">関係係数シート!$B$2:$FU$40</definedName>
    <definedName name="_xlnm.Print_Area" localSheetId="4">'出力シート (生産増加分)'!$B$1:$K$135</definedName>
    <definedName name="_xlnm.Print_Area" localSheetId="5">'出力シート (設備投資分)'!$B$1:$K$134</definedName>
    <definedName name="_xlnm.Print_Area" localSheetId="3">'出力シート（合計）'!$B$1:$K$134</definedName>
    <definedName name="_xlnm.Print_Area" localSheetId="9">生産増加の計算シート!$B$3:$AT$47</definedName>
    <definedName name="_xlnm.Print_Area" localSheetId="1">生産増加の入力シート!$A$2:$L$46</definedName>
    <definedName name="_xlnm.Print_Area" localSheetId="10">設備投資の計算シート!$B$3:$CJ$47</definedName>
    <definedName name="_xlnm.Print_Area" localSheetId="2">設備投資の入力シート!$B$2:$K$44</definedName>
    <definedName name="_xlnm.Print_Area" localSheetId="0">説明シート!$A$1:$K$154</definedName>
    <definedName name="_xlnm.Print_Titles" localSheetId="8">合計の計算シート!$B:$C,合計の計算シート!$3:$7</definedName>
    <definedName name="_xlnm.Print_Titles" localSheetId="9">生産増加の計算シート!$B:$C,生産増加の計算シート!$3:$7</definedName>
    <definedName name="_xlnm.Print_Titles" localSheetId="10">設備投資の計算シート!$B:$C,設備投資の計算シート!$3:$7</definedName>
  </definedNames>
  <calcPr calcId="162913"/>
</workbook>
</file>

<file path=xl/calcChain.xml><?xml version="1.0" encoding="utf-8"?>
<calcChain xmlns="http://schemas.openxmlformats.org/spreadsheetml/2006/main">
  <c r="I16" i="18" l="1"/>
  <c r="H16" i="18"/>
  <c r="G16" i="18"/>
  <c r="I15" i="18"/>
  <c r="H15" i="18"/>
  <c r="G15" i="18"/>
  <c r="I14" i="18"/>
  <c r="H14" i="18"/>
  <c r="G14" i="18"/>
  <c r="I13" i="18"/>
  <c r="H13" i="18"/>
  <c r="G13" i="18"/>
  <c r="I12" i="18"/>
  <c r="H12" i="18"/>
  <c r="G12" i="18"/>
  <c r="I11" i="18"/>
  <c r="H11" i="18"/>
  <c r="G11" i="18"/>
  <c r="K7" i="15" l="1"/>
  <c r="G11" i="14" s="1"/>
  <c r="K15" i="15"/>
  <c r="K14" i="15"/>
  <c r="K13" i="15"/>
  <c r="K12" i="15"/>
  <c r="G16" i="14" s="1"/>
  <c r="K11" i="15"/>
  <c r="G15" i="14" s="1"/>
  <c r="K10" i="15"/>
  <c r="G14" i="14" s="1"/>
  <c r="K9" i="15"/>
  <c r="G13" i="14" s="1"/>
  <c r="K8" i="15"/>
  <c r="G12" i="14" s="1"/>
  <c r="G19" i="14" l="1"/>
  <c r="G19" i="18"/>
  <c r="G18" i="14"/>
  <c r="G18" i="18"/>
  <c r="G17" i="14"/>
  <c r="G17" i="18"/>
  <c r="BA47" i="22" a="1"/>
  <c r="BB47" i="22" s="1"/>
  <c r="BB8" i="22" l="1"/>
  <c r="BB9" i="22"/>
  <c r="BB10" i="22"/>
  <c r="BB12" i="22"/>
  <c r="BB14" i="22"/>
  <c r="BB16" i="22"/>
  <c r="BB11" i="22"/>
  <c r="BB13" i="22"/>
  <c r="BB15" i="22"/>
  <c r="BB17" i="22"/>
  <c r="BB18" i="22"/>
  <c r="BB19" i="22"/>
  <c r="BB20" i="22"/>
  <c r="BB21" i="22"/>
  <c r="BB22" i="22"/>
  <c r="BB23" i="22"/>
  <c r="BB24" i="22"/>
  <c r="BB25" i="22"/>
  <c r="BB26" i="22"/>
  <c r="BB27" i="22"/>
  <c r="BB28" i="22"/>
  <c r="BB29" i="22"/>
  <c r="BB30" i="22"/>
  <c r="BB31" i="22"/>
  <c r="BB32" i="22"/>
  <c r="BB33" i="22"/>
  <c r="BB34" i="22"/>
  <c r="BB35" i="22"/>
  <c r="BB36" i="22"/>
  <c r="BB37" i="22"/>
  <c r="BB38" i="22"/>
  <c r="BB39" i="22"/>
  <c r="BB40" i="22"/>
  <c r="BB41" i="22"/>
  <c r="BB42" i="22"/>
  <c r="BB43" i="22"/>
  <c r="BB44" i="22"/>
  <c r="CB47" i="22"/>
  <c r="BP47" i="22"/>
  <c r="CG47" i="22"/>
  <c r="CC47" i="22"/>
  <c r="BY47" i="22"/>
  <c r="BU47" i="22"/>
  <c r="BQ47" i="22"/>
  <c r="BM47" i="22"/>
  <c r="BI47" i="22"/>
  <c r="BE47" i="22"/>
  <c r="BA47" i="22"/>
  <c r="CI47" i="22"/>
  <c r="BT47" i="22"/>
  <c r="BH47" i="22"/>
  <c r="BD47" i="22"/>
  <c r="CE47" i="22"/>
  <c r="CA47" i="22"/>
  <c r="BW47" i="22"/>
  <c r="BS47" i="22"/>
  <c r="BO47" i="22"/>
  <c r="BK47" i="22"/>
  <c r="BG47" i="22"/>
  <c r="BC47" i="22"/>
  <c r="CF47" i="22"/>
  <c r="BX47" i="22"/>
  <c r="BL47" i="22"/>
  <c r="CH47" i="22"/>
  <c r="CD47" i="22"/>
  <c r="BZ47" i="22"/>
  <c r="BV47" i="22"/>
  <c r="BR47" i="22"/>
  <c r="BN47" i="22"/>
  <c r="BJ47" i="22"/>
  <c r="BF47" i="22"/>
  <c r="D8" i="12"/>
  <c r="D9" i="12"/>
  <c r="CD8" i="22" l="1"/>
  <c r="CD9" i="22"/>
  <c r="CD11" i="22"/>
  <c r="CD13" i="22"/>
  <c r="CD15" i="22"/>
  <c r="CD10" i="22"/>
  <c r="CD12" i="22"/>
  <c r="CD14" i="22"/>
  <c r="CD16" i="22"/>
  <c r="CD17" i="22"/>
  <c r="CD18" i="22"/>
  <c r="CD19" i="22"/>
  <c r="CD20" i="22"/>
  <c r="CD21" i="22"/>
  <c r="CD22" i="22"/>
  <c r="CD23" i="22"/>
  <c r="CD24" i="22"/>
  <c r="CD25" i="22"/>
  <c r="CD26" i="22"/>
  <c r="CD27" i="22"/>
  <c r="CD28" i="22"/>
  <c r="CD29" i="22"/>
  <c r="CD30" i="22"/>
  <c r="CD31" i="22"/>
  <c r="CD32" i="22"/>
  <c r="CD33" i="22"/>
  <c r="CD34" i="22"/>
  <c r="CD35" i="22"/>
  <c r="CD36" i="22"/>
  <c r="CD37" i="22"/>
  <c r="CD38" i="22"/>
  <c r="CD39" i="22"/>
  <c r="CD40" i="22"/>
  <c r="CD41" i="22"/>
  <c r="CD42" i="22"/>
  <c r="CD43" i="22"/>
  <c r="CD44" i="22"/>
  <c r="BR8" i="22"/>
  <c r="BR9" i="22"/>
  <c r="BR10" i="22"/>
  <c r="BR12" i="22"/>
  <c r="BR14" i="22"/>
  <c r="BR16" i="22"/>
  <c r="BR11" i="22"/>
  <c r="BR13" i="22"/>
  <c r="BR15" i="22"/>
  <c r="BR17" i="22"/>
  <c r="BR18" i="22"/>
  <c r="BR19" i="22"/>
  <c r="BR20" i="22"/>
  <c r="BR21" i="22"/>
  <c r="BR22" i="22"/>
  <c r="BR23" i="22"/>
  <c r="BR24" i="22"/>
  <c r="BR25" i="22"/>
  <c r="BR26" i="22"/>
  <c r="BR27" i="22"/>
  <c r="BR28" i="22"/>
  <c r="BR29" i="22"/>
  <c r="BR30" i="22"/>
  <c r="BR31" i="22"/>
  <c r="BR32" i="22"/>
  <c r="BR33" i="22"/>
  <c r="BR34" i="22"/>
  <c r="BR35" i="22"/>
  <c r="BR36" i="22"/>
  <c r="BR37" i="22"/>
  <c r="BR38" i="22"/>
  <c r="BR39" i="22"/>
  <c r="BR40" i="22"/>
  <c r="BR41" i="22"/>
  <c r="BR42" i="22"/>
  <c r="BR43" i="22"/>
  <c r="BR44" i="22"/>
  <c r="CH8" i="22"/>
  <c r="CH10" i="22"/>
  <c r="CH12" i="22"/>
  <c r="CH14" i="22"/>
  <c r="CH16" i="22"/>
  <c r="CH9" i="22"/>
  <c r="CH11" i="22"/>
  <c r="CH13" i="22"/>
  <c r="CH15" i="22"/>
  <c r="CH17" i="22"/>
  <c r="CH18" i="22"/>
  <c r="CH19" i="22"/>
  <c r="CH20" i="22"/>
  <c r="CH21" i="22"/>
  <c r="CH22" i="22"/>
  <c r="CH23" i="22"/>
  <c r="CH24" i="22"/>
  <c r="CH25" i="22"/>
  <c r="CH26" i="22"/>
  <c r="CH27" i="22"/>
  <c r="CH28" i="22"/>
  <c r="CH29" i="22"/>
  <c r="CH30" i="22"/>
  <c r="CH31" i="22"/>
  <c r="CH32" i="22"/>
  <c r="CH33" i="22"/>
  <c r="CH34" i="22"/>
  <c r="CH35" i="22"/>
  <c r="CH36" i="22"/>
  <c r="CH37" i="22"/>
  <c r="CH38" i="22"/>
  <c r="CH39" i="22"/>
  <c r="CH40" i="22"/>
  <c r="CH41" i="22"/>
  <c r="CH42" i="22"/>
  <c r="CH43" i="22"/>
  <c r="CH44" i="22"/>
  <c r="BC8" i="22"/>
  <c r="BC9" i="22"/>
  <c r="BC10" i="22"/>
  <c r="BC11" i="22"/>
  <c r="BC12" i="22"/>
  <c r="BC13" i="22"/>
  <c r="BC14" i="22"/>
  <c r="BC15" i="22"/>
  <c r="BC16" i="22"/>
  <c r="BC17" i="22"/>
  <c r="BC18" i="22"/>
  <c r="BC19" i="22"/>
  <c r="BC20" i="22"/>
  <c r="BC21" i="22"/>
  <c r="BC22" i="22"/>
  <c r="BC23" i="22"/>
  <c r="BC24" i="22"/>
  <c r="BC25" i="22"/>
  <c r="BC26" i="22"/>
  <c r="BC27" i="22"/>
  <c r="BC28" i="22"/>
  <c r="BC29" i="22"/>
  <c r="BC30" i="22"/>
  <c r="BC31" i="22"/>
  <c r="BC32" i="22"/>
  <c r="BC33" i="22"/>
  <c r="BC34" i="22"/>
  <c r="BC35" i="22"/>
  <c r="BC36" i="22"/>
  <c r="BC37" i="22"/>
  <c r="BC38" i="22"/>
  <c r="BC39" i="22"/>
  <c r="BC40" i="22"/>
  <c r="BC41" i="22"/>
  <c r="BC42" i="22"/>
  <c r="BC43" i="22"/>
  <c r="BC44" i="22"/>
  <c r="BS8" i="22"/>
  <c r="BS9" i="22"/>
  <c r="BS10" i="22"/>
  <c r="BS11" i="22"/>
  <c r="BS12" i="22"/>
  <c r="BS13" i="22"/>
  <c r="BS14" i="22"/>
  <c r="BS15" i="22"/>
  <c r="BS16" i="22"/>
  <c r="BS17" i="22"/>
  <c r="BS18" i="22"/>
  <c r="BS19" i="22"/>
  <c r="BS20" i="22"/>
  <c r="BS21" i="22"/>
  <c r="BS22" i="22"/>
  <c r="BS23" i="22"/>
  <c r="BS24" i="22"/>
  <c r="BS25" i="22"/>
  <c r="BS26" i="22"/>
  <c r="BS27" i="22"/>
  <c r="BS28" i="22"/>
  <c r="BS29" i="22"/>
  <c r="BS30" i="22"/>
  <c r="BS31" i="22"/>
  <c r="BS32" i="22"/>
  <c r="BS33" i="22"/>
  <c r="BS34" i="22"/>
  <c r="BS35" i="22"/>
  <c r="BS36" i="22"/>
  <c r="BS37" i="22"/>
  <c r="BS38" i="22"/>
  <c r="BS39" i="22"/>
  <c r="BS40" i="22"/>
  <c r="BS41" i="22"/>
  <c r="BS42" i="22"/>
  <c r="BS43" i="22"/>
  <c r="BS44" i="22"/>
  <c r="BD8" i="22"/>
  <c r="BD9" i="22"/>
  <c r="BD10" i="22"/>
  <c r="BD11" i="22"/>
  <c r="BD12" i="22"/>
  <c r="BD13" i="22"/>
  <c r="BD14" i="22"/>
  <c r="BD15" i="22"/>
  <c r="BD16" i="22"/>
  <c r="BD18" i="22"/>
  <c r="BD19" i="22"/>
  <c r="BD20" i="22"/>
  <c r="BD17" i="22"/>
  <c r="BD21" i="22"/>
  <c r="BD23" i="22"/>
  <c r="BD24" i="22"/>
  <c r="BD25" i="22"/>
  <c r="BD26" i="22"/>
  <c r="BD27" i="22"/>
  <c r="BD28" i="22"/>
  <c r="BD29" i="22"/>
  <c r="BD30" i="22"/>
  <c r="BD31" i="22"/>
  <c r="BD22" i="22"/>
  <c r="BD32" i="22"/>
  <c r="BD33" i="22"/>
  <c r="BD34" i="22"/>
  <c r="BD35" i="22"/>
  <c r="BD36" i="22"/>
  <c r="BD37" i="22"/>
  <c r="BD38" i="22"/>
  <c r="BD39" i="22"/>
  <c r="BD40" i="22"/>
  <c r="BD41" i="22"/>
  <c r="BD43" i="22"/>
  <c r="BD44" i="22"/>
  <c r="BD42" i="22"/>
  <c r="BA8" i="22"/>
  <c r="BA9" i="22"/>
  <c r="BA11" i="22"/>
  <c r="BA13" i="22"/>
  <c r="BA15" i="22"/>
  <c r="BA17" i="22"/>
  <c r="BA18" i="22"/>
  <c r="BA19" i="22"/>
  <c r="BA20" i="22"/>
  <c r="BA21" i="22"/>
  <c r="BA22" i="22"/>
  <c r="BA10" i="22"/>
  <c r="BA12" i="22"/>
  <c r="BA14" i="22"/>
  <c r="BA16" i="22"/>
  <c r="BA23" i="22"/>
  <c r="BA24" i="22"/>
  <c r="BA25" i="22"/>
  <c r="BA26" i="22"/>
  <c r="BA27" i="22"/>
  <c r="BA28" i="22"/>
  <c r="BA29" i="22"/>
  <c r="BA30" i="22"/>
  <c r="BA31" i="22"/>
  <c r="BA32" i="22"/>
  <c r="BA33" i="22"/>
  <c r="BA34" i="22"/>
  <c r="BA35" i="22"/>
  <c r="BA36" i="22"/>
  <c r="BA37" i="22"/>
  <c r="BA38" i="22"/>
  <c r="BA39" i="22"/>
  <c r="BA40" i="22"/>
  <c r="BA41" i="22"/>
  <c r="BA42" i="22"/>
  <c r="BA43" i="22"/>
  <c r="BA44" i="22"/>
  <c r="CJ47" i="22"/>
  <c r="BQ8" i="22"/>
  <c r="BQ9" i="22"/>
  <c r="BQ11" i="22"/>
  <c r="BQ13" i="22"/>
  <c r="BQ15" i="22"/>
  <c r="BQ17" i="22"/>
  <c r="BQ18" i="22"/>
  <c r="BQ19" i="22"/>
  <c r="BQ20" i="22"/>
  <c r="BQ21" i="22"/>
  <c r="BQ22" i="22"/>
  <c r="BQ10" i="22"/>
  <c r="BQ12" i="22"/>
  <c r="BQ14" i="22"/>
  <c r="BQ16" i="22"/>
  <c r="BQ23" i="22"/>
  <c r="BQ24" i="22"/>
  <c r="BQ25" i="22"/>
  <c r="BQ26" i="22"/>
  <c r="BQ27" i="22"/>
  <c r="BQ28" i="22"/>
  <c r="BQ29" i="22"/>
  <c r="BQ30" i="22"/>
  <c r="BQ31" i="22"/>
  <c r="BQ32" i="22"/>
  <c r="BQ33" i="22"/>
  <c r="BQ34" i="22"/>
  <c r="BQ35" i="22"/>
  <c r="BQ36" i="22"/>
  <c r="BQ37" i="22"/>
  <c r="BQ38" i="22"/>
  <c r="BQ39" i="22"/>
  <c r="BQ40" i="22"/>
  <c r="BQ41" i="22"/>
  <c r="BQ42" i="22"/>
  <c r="BQ43" i="22"/>
  <c r="BQ44" i="22"/>
  <c r="CG8" i="22"/>
  <c r="CG9" i="22"/>
  <c r="CG11" i="22"/>
  <c r="CG13" i="22"/>
  <c r="CG15" i="22"/>
  <c r="CG17" i="22"/>
  <c r="CG18" i="22"/>
  <c r="CG19" i="22"/>
  <c r="CG20" i="22"/>
  <c r="CG21" i="22"/>
  <c r="CG10" i="22"/>
  <c r="CG12" i="22"/>
  <c r="CG14" i="22"/>
  <c r="CG16" i="22"/>
  <c r="CG22" i="22"/>
  <c r="CG23" i="22"/>
  <c r="CG24" i="22"/>
  <c r="CG25" i="22"/>
  <c r="CG26" i="22"/>
  <c r="CG27" i="22"/>
  <c r="CG28" i="22"/>
  <c r="CG29" i="22"/>
  <c r="CG30" i="22"/>
  <c r="CG31" i="22"/>
  <c r="CG32" i="22"/>
  <c r="CG33" i="22"/>
  <c r="CG34" i="22"/>
  <c r="CG35" i="22"/>
  <c r="CG36" i="22"/>
  <c r="CG37" i="22"/>
  <c r="CG38" i="22"/>
  <c r="CG39" i="22"/>
  <c r="CG40" i="22"/>
  <c r="CG41" i="22"/>
  <c r="CG42" i="22"/>
  <c r="CG43" i="22"/>
  <c r="CG44" i="22"/>
  <c r="BE17" i="22"/>
  <c r="BE8" i="22"/>
  <c r="BE10" i="22"/>
  <c r="BE12" i="22"/>
  <c r="BE14" i="22"/>
  <c r="BE16" i="22"/>
  <c r="BE18" i="22"/>
  <c r="BE19" i="22"/>
  <c r="BE20" i="22"/>
  <c r="BE21" i="22"/>
  <c r="BE22" i="22"/>
  <c r="BE9" i="22"/>
  <c r="BE11" i="22"/>
  <c r="BE13" i="22"/>
  <c r="BE15" i="22"/>
  <c r="BE23" i="22"/>
  <c r="BE24" i="22"/>
  <c r="BE25" i="22"/>
  <c r="BE26" i="22"/>
  <c r="BE27" i="22"/>
  <c r="BE28" i="22"/>
  <c r="BE29" i="22"/>
  <c r="BE30" i="22"/>
  <c r="BE31" i="22"/>
  <c r="BE32" i="22"/>
  <c r="BE33" i="22"/>
  <c r="BE34" i="22"/>
  <c r="BE35" i="22"/>
  <c r="BE36" i="22"/>
  <c r="BE37" i="22"/>
  <c r="BE38" i="22"/>
  <c r="BE39" i="22"/>
  <c r="BE40" i="22"/>
  <c r="BE41" i="22"/>
  <c r="BE42" i="22"/>
  <c r="BE43" i="22"/>
  <c r="BE44" i="22"/>
  <c r="CF8" i="22"/>
  <c r="CF9" i="22"/>
  <c r="CF10" i="22"/>
  <c r="CF11" i="22"/>
  <c r="CF12" i="22"/>
  <c r="CF13" i="22"/>
  <c r="CF14" i="22"/>
  <c r="CF15" i="22"/>
  <c r="CF16" i="22"/>
  <c r="CF17" i="22"/>
  <c r="CF18" i="22"/>
  <c r="CF19" i="22"/>
  <c r="CF20" i="22"/>
  <c r="CF22" i="22"/>
  <c r="CF23" i="22"/>
  <c r="CF24" i="22"/>
  <c r="CF25" i="22"/>
  <c r="CF26" i="22"/>
  <c r="CF27" i="22"/>
  <c r="CF28" i="22"/>
  <c r="CF29" i="22"/>
  <c r="CF30" i="22"/>
  <c r="CF21" i="22"/>
  <c r="CF31" i="22"/>
  <c r="CF32" i="22"/>
  <c r="CF33" i="22"/>
  <c r="CF34" i="22"/>
  <c r="CF35" i="22"/>
  <c r="CF36" i="22"/>
  <c r="CF37" i="22"/>
  <c r="CF38" i="22"/>
  <c r="CF39" i="22"/>
  <c r="CF40" i="22"/>
  <c r="CF42" i="22"/>
  <c r="CF41" i="22"/>
  <c r="CF43" i="22"/>
  <c r="CF44" i="22"/>
  <c r="CE8" i="22"/>
  <c r="CE9" i="22"/>
  <c r="CE10" i="22"/>
  <c r="CE11" i="22"/>
  <c r="CE12" i="22"/>
  <c r="CE13" i="22"/>
  <c r="CE14" i="22"/>
  <c r="CE15" i="22"/>
  <c r="CE16" i="22"/>
  <c r="CE17" i="22"/>
  <c r="CE18" i="22"/>
  <c r="CE19" i="22"/>
  <c r="CE20" i="22"/>
  <c r="CE21" i="22"/>
  <c r="CE22" i="22"/>
  <c r="CE23" i="22"/>
  <c r="CE24" i="22"/>
  <c r="CE25" i="22"/>
  <c r="CE26" i="22"/>
  <c r="CE27" i="22"/>
  <c r="CE28" i="22"/>
  <c r="CE29" i="22"/>
  <c r="CE30" i="22"/>
  <c r="CE31" i="22"/>
  <c r="CE32" i="22"/>
  <c r="CE33" i="22"/>
  <c r="CE34" i="22"/>
  <c r="CE35" i="22"/>
  <c r="CE36" i="22"/>
  <c r="CE37" i="22"/>
  <c r="CE38" i="22"/>
  <c r="CE39" i="22"/>
  <c r="CE40" i="22"/>
  <c r="CE41" i="22"/>
  <c r="CE43" i="22"/>
  <c r="CE44" i="22"/>
  <c r="CE42" i="22"/>
  <c r="CI8" i="22"/>
  <c r="CI9" i="22"/>
  <c r="CI10" i="22"/>
  <c r="CI11" i="22"/>
  <c r="CI12" i="22"/>
  <c r="CI13" i="22"/>
  <c r="CI14" i="22"/>
  <c r="CI15" i="22"/>
  <c r="CI16" i="22"/>
  <c r="CI17" i="22"/>
  <c r="CI18" i="22"/>
  <c r="CI19" i="22"/>
  <c r="CI20" i="22"/>
  <c r="CI21" i="22"/>
  <c r="CI22" i="22"/>
  <c r="CI23" i="22"/>
  <c r="CI24" i="22"/>
  <c r="CI25" i="22"/>
  <c r="CI26" i="22"/>
  <c r="CI27" i="22"/>
  <c r="CI28" i="22"/>
  <c r="CI29" i="22"/>
  <c r="CI31" i="22"/>
  <c r="CI32" i="22"/>
  <c r="CI33" i="22"/>
  <c r="CI34" i="22"/>
  <c r="CI35" i="22"/>
  <c r="CI36" i="22"/>
  <c r="CI37" i="22"/>
  <c r="CI38" i="22"/>
  <c r="CI39" i="22"/>
  <c r="CI40" i="22"/>
  <c r="CI41" i="22"/>
  <c r="CI30" i="22"/>
  <c r="CI42" i="22"/>
  <c r="CI43" i="22"/>
  <c r="CI44" i="22"/>
  <c r="BM9" i="22"/>
  <c r="BM10" i="22"/>
  <c r="BM12" i="22"/>
  <c r="BM14" i="22"/>
  <c r="BM16" i="22"/>
  <c r="BM18" i="22"/>
  <c r="BM19" i="22"/>
  <c r="BM20" i="22"/>
  <c r="BM21" i="22"/>
  <c r="BM22" i="22"/>
  <c r="BM17" i="22"/>
  <c r="BM8" i="22"/>
  <c r="BM11" i="22"/>
  <c r="BM13" i="22"/>
  <c r="BM15" i="22"/>
  <c r="BM23" i="22"/>
  <c r="BM24" i="22"/>
  <c r="BM25" i="22"/>
  <c r="BM26" i="22"/>
  <c r="BM27" i="22"/>
  <c r="BM28" i="22"/>
  <c r="BM29" i="22"/>
  <c r="BM30" i="22"/>
  <c r="BM31" i="22"/>
  <c r="BM32" i="22"/>
  <c r="BM33" i="22"/>
  <c r="BM34" i="22"/>
  <c r="BM35" i="22"/>
  <c r="BM36" i="22"/>
  <c r="BM37" i="22"/>
  <c r="BM38" i="22"/>
  <c r="BM39" i="22"/>
  <c r="BM40" i="22"/>
  <c r="BM41" i="22"/>
  <c r="BM42" i="22"/>
  <c r="BM43" i="22"/>
  <c r="BM44" i="22"/>
  <c r="BF8" i="22"/>
  <c r="BF9" i="22"/>
  <c r="BF11" i="22"/>
  <c r="BF13" i="22"/>
  <c r="BF15" i="22"/>
  <c r="BF17" i="22"/>
  <c r="BF10" i="22"/>
  <c r="BF12" i="22"/>
  <c r="BF14" i="22"/>
  <c r="BF16" i="22"/>
  <c r="BF18" i="22"/>
  <c r="BF19" i="22"/>
  <c r="BF20" i="22"/>
  <c r="BF21" i="22"/>
  <c r="BF22" i="22"/>
  <c r="BF23" i="22"/>
  <c r="BF24" i="22"/>
  <c r="BF25" i="22"/>
  <c r="BF26" i="22"/>
  <c r="BF27" i="22"/>
  <c r="BF28" i="22"/>
  <c r="BF29" i="22"/>
  <c r="BF30" i="22"/>
  <c r="BF31" i="22"/>
  <c r="BF32" i="22"/>
  <c r="BF33" i="22"/>
  <c r="BF34" i="22"/>
  <c r="BF35" i="22"/>
  <c r="BF36" i="22"/>
  <c r="BF37" i="22"/>
  <c r="BF38" i="22"/>
  <c r="BF39" i="22"/>
  <c r="BF40" i="22"/>
  <c r="BF41" i="22"/>
  <c r="BF42" i="22"/>
  <c r="BF43" i="22"/>
  <c r="BF44" i="22"/>
  <c r="BV8" i="22"/>
  <c r="BV9" i="22"/>
  <c r="BV11" i="22"/>
  <c r="BV13" i="22"/>
  <c r="BV15" i="22"/>
  <c r="BV10" i="22"/>
  <c r="BV12" i="22"/>
  <c r="BV14" i="22"/>
  <c r="BV16" i="22"/>
  <c r="BV17" i="22"/>
  <c r="BV18" i="22"/>
  <c r="BV19" i="22"/>
  <c r="BV20" i="22"/>
  <c r="BV21" i="22"/>
  <c r="BV22" i="22"/>
  <c r="BV23" i="22"/>
  <c r="BV24" i="22"/>
  <c r="BV25" i="22"/>
  <c r="BV26" i="22"/>
  <c r="BV27" i="22"/>
  <c r="BV28" i="22"/>
  <c r="BV29" i="22"/>
  <c r="BV30" i="22"/>
  <c r="BV31" i="22"/>
  <c r="BV32" i="22"/>
  <c r="BV33" i="22"/>
  <c r="BV34" i="22"/>
  <c r="BV35" i="22"/>
  <c r="BV36" i="22"/>
  <c r="BV37" i="22"/>
  <c r="BV38" i="22"/>
  <c r="BV39" i="22"/>
  <c r="BV40" i="22"/>
  <c r="BV41" i="22"/>
  <c r="BV42" i="22"/>
  <c r="BV43" i="22"/>
  <c r="BV44" i="22"/>
  <c r="BL8" i="22"/>
  <c r="BL9" i="22"/>
  <c r="BL10" i="22"/>
  <c r="BL11" i="22"/>
  <c r="BL12" i="22"/>
  <c r="BL13" i="22"/>
  <c r="BL14" i="22"/>
  <c r="BL15" i="22"/>
  <c r="BL16" i="22"/>
  <c r="BL18" i="22"/>
  <c r="BL19" i="22"/>
  <c r="BL20" i="22"/>
  <c r="BL17" i="22"/>
  <c r="BL23" i="22"/>
  <c r="BL24" i="22"/>
  <c r="BL25" i="22"/>
  <c r="BL26" i="22"/>
  <c r="BL27" i="22"/>
  <c r="BL28" i="22"/>
  <c r="BL29" i="22"/>
  <c r="BL30" i="22"/>
  <c r="BL31" i="22"/>
  <c r="BL22" i="22"/>
  <c r="BL21" i="22"/>
  <c r="BL32" i="22"/>
  <c r="BL33" i="22"/>
  <c r="BL34" i="22"/>
  <c r="BL35" i="22"/>
  <c r="BL36" i="22"/>
  <c r="BL37" i="22"/>
  <c r="BL38" i="22"/>
  <c r="BL39" i="22"/>
  <c r="BL40" i="22"/>
  <c r="BL41" i="22"/>
  <c r="BL42" i="22"/>
  <c r="BL43" i="22"/>
  <c r="BL44" i="22"/>
  <c r="BG8" i="22"/>
  <c r="BG9" i="22"/>
  <c r="BG10" i="22"/>
  <c r="BG11" i="22"/>
  <c r="BG12" i="22"/>
  <c r="BG13" i="22"/>
  <c r="BG14" i="22"/>
  <c r="BG15" i="22"/>
  <c r="BG16" i="22"/>
  <c r="BG17" i="22"/>
  <c r="BG18" i="22"/>
  <c r="BG19" i="22"/>
  <c r="BG20" i="22"/>
  <c r="BG21" i="22"/>
  <c r="BG22" i="22"/>
  <c r="BG23" i="22"/>
  <c r="BG24" i="22"/>
  <c r="BG25" i="22"/>
  <c r="BG26" i="22"/>
  <c r="BG27" i="22"/>
  <c r="BG28" i="22"/>
  <c r="BG29" i="22"/>
  <c r="BG30" i="22"/>
  <c r="BG31" i="22"/>
  <c r="BG32" i="22"/>
  <c r="BG33" i="22"/>
  <c r="BG34" i="22"/>
  <c r="BG35" i="22"/>
  <c r="BG36" i="22"/>
  <c r="BG37" i="22"/>
  <c r="BG38" i="22"/>
  <c r="BG39" i="22"/>
  <c r="BG40" i="22"/>
  <c r="BG41" i="22"/>
  <c r="BG42" i="22"/>
  <c r="BG43" i="22"/>
  <c r="BG44" i="22"/>
  <c r="BW8" i="22"/>
  <c r="BW9" i="22"/>
  <c r="BW10" i="22"/>
  <c r="BW11" i="22"/>
  <c r="BW12" i="22"/>
  <c r="BW13" i="22"/>
  <c r="BW14" i="22"/>
  <c r="BW15" i="22"/>
  <c r="BW16" i="22"/>
  <c r="BW17" i="22"/>
  <c r="BW18" i="22"/>
  <c r="BW19" i="22"/>
  <c r="BW20" i="22"/>
  <c r="BW21" i="22"/>
  <c r="BW22" i="22"/>
  <c r="BW23" i="22"/>
  <c r="BW24" i="22"/>
  <c r="BW25" i="22"/>
  <c r="BW26" i="22"/>
  <c r="BW27" i="22"/>
  <c r="BW28" i="22"/>
  <c r="BW29" i="22"/>
  <c r="BW30" i="22"/>
  <c r="BW32" i="22"/>
  <c r="BW33" i="22"/>
  <c r="BW34" i="22"/>
  <c r="BW35" i="22"/>
  <c r="BW36" i="22"/>
  <c r="BW37" i="22"/>
  <c r="BW38" i="22"/>
  <c r="BW39" i="22"/>
  <c r="BW40" i="22"/>
  <c r="BW41" i="22"/>
  <c r="BW42" i="22"/>
  <c r="BW31" i="22"/>
  <c r="BW43" i="22"/>
  <c r="BW44" i="22"/>
  <c r="BH8" i="22"/>
  <c r="BH9" i="22"/>
  <c r="BH10" i="22"/>
  <c r="BH11" i="22"/>
  <c r="BH12" i="22"/>
  <c r="BH13" i="22"/>
  <c r="BH14" i="22"/>
  <c r="BH15" i="22"/>
  <c r="BH16" i="22"/>
  <c r="BH18" i="22"/>
  <c r="BH19" i="22"/>
  <c r="BH20" i="22"/>
  <c r="BH17" i="22"/>
  <c r="BH23" i="22"/>
  <c r="BH24" i="22"/>
  <c r="BH25" i="22"/>
  <c r="BH26" i="22"/>
  <c r="BH27" i="22"/>
  <c r="BH28" i="22"/>
  <c r="BH29" i="22"/>
  <c r="BH30" i="22"/>
  <c r="BH31" i="22"/>
  <c r="BH21" i="22"/>
  <c r="BH22" i="22"/>
  <c r="BH32" i="22"/>
  <c r="BH33" i="22"/>
  <c r="BH34" i="22"/>
  <c r="BH35" i="22"/>
  <c r="BH36" i="22"/>
  <c r="BH37" i="22"/>
  <c r="BH38" i="22"/>
  <c r="BH39" i="22"/>
  <c r="BH40" i="22"/>
  <c r="BH42" i="22"/>
  <c r="BH43" i="22"/>
  <c r="BH44" i="22"/>
  <c r="BH41" i="22"/>
  <c r="BU8" i="22"/>
  <c r="BU10" i="22"/>
  <c r="BU12" i="22"/>
  <c r="BU14" i="22"/>
  <c r="BU16" i="22"/>
  <c r="BU17" i="22"/>
  <c r="BU18" i="22"/>
  <c r="BU19" i="22"/>
  <c r="BU20" i="22"/>
  <c r="BU21" i="22"/>
  <c r="BU9" i="22"/>
  <c r="BU11" i="22"/>
  <c r="BU13" i="22"/>
  <c r="BU15" i="22"/>
  <c r="BU23" i="22"/>
  <c r="BU24" i="22"/>
  <c r="BU25" i="22"/>
  <c r="BU26" i="22"/>
  <c r="BU27" i="22"/>
  <c r="BU28" i="22"/>
  <c r="BU29" i="22"/>
  <c r="BU30" i="22"/>
  <c r="BU31" i="22"/>
  <c r="BU22" i="22"/>
  <c r="BU32" i="22"/>
  <c r="BU33" i="22"/>
  <c r="BU34" i="22"/>
  <c r="BU35" i="22"/>
  <c r="BU36" i="22"/>
  <c r="BU37" i="22"/>
  <c r="BU38" i="22"/>
  <c r="BU39" i="22"/>
  <c r="BU40" i="22"/>
  <c r="BU41" i="22"/>
  <c r="BU42" i="22"/>
  <c r="BU43" i="22"/>
  <c r="BU44" i="22"/>
  <c r="BP8" i="22"/>
  <c r="BP9" i="22"/>
  <c r="BP10" i="22"/>
  <c r="BP11" i="22"/>
  <c r="BP12" i="22"/>
  <c r="BP13" i="22"/>
  <c r="BP14" i="22"/>
  <c r="BP15" i="22"/>
  <c r="BP16" i="22"/>
  <c r="BP17" i="22"/>
  <c r="BP18" i="22"/>
  <c r="BP19" i="22"/>
  <c r="BP20" i="22"/>
  <c r="BP23" i="22"/>
  <c r="BP24" i="22"/>
  <c r="BP25" i="22"/>
  <c r="BP26" i="22"/>
  <c r="BP27" i="22"/>
  <c r="BP28" i="22"/>
  <c r="BP29" i="22"/>
  <c r="BP30" i="22"/>
  <c r="BP21" i="22"/>
  <c r="BP22" i="22"/>
  <c r="BP31" i="22"/>
  <c r="BP32" i="22"/>
  <c r="BP33" i="22"/>
  <c r="BP34" i="22"/>
  <c r="BP35" i="22"/>
  <c r="BP36" i="22"/>
  <c r="BP37" i="22"/>
  <c r="BP38" i="22"/>
  <c r="BP39" i="22"/>
  <c r="BP40" i="22"/>
  <c r="BP41" i="22"/>
  <c r="BP42" i="22"/>
  <c r="BP43" i="22"/>
  <c r="BP44" i="22"/>
  <c r="BJ8" i="22"/>
  <c r="BJ9" i="22"/>
  <c r="BJ10" i="22"/>
  <c r="BJ12" i="22"/>
  <c r="BJ14" i="22"/>
  <c r="BJ16" i="22"/>
  <c r="BJ17" i="22"/>
  <c r="BJ11" i="22"/>
  <c r="BJ13" i="22"/>
  <c r="BJ15" i="22"/>
  <c r="BJ18" i="22"/>
  <c r="BJ19" i="22"/>
  <c r="BJ20" i="22"/>
  <c r="BJ21" i="22"/>
  <c r="BJ22" i="22"/>
  <c r="BJ23" i="22"/>
  <c r="BJ24" i="22"/>
  <c r="BJ25" i="22"/>
  <c r="BJ26" i="22"/>
  <c r="BJ27" i="22"/>
  <c r="BJ28" i="22"/>
  <c r="BJ29" i="22"/>
  <c r="BJ30" i="22"/>
  <c r="BJ31" i="22"/>
  <c r="BJ32" i="22"/>
  <c r="BJ33" i="22"/>
  <c r="BJ34" i="22"/>
  <c r="BJ35" i="22"/>
  <c r="BJ36" i="22"/>
  <c r="BJ37" i="22"/>
  <c r="BJ38" i="22"/>
  <c r="BJ39" i="22"/>
  <c r="BJ40" i="22"/>
  <c r="BJ41" i="22"/>
  <c r="BJ42" i="22"/>
  <c r="BJ43" i="22"/>
  <c r="BJ44" i="22"/>
  <c r="BZ8" i="22"/>
  <c r="BZ9" i="22"/>
  <c r="BZ10" i="22"/>
  <c r="BZ12" i="22"/>
  <c r="BZ14" i="22"/>
  <c r="BZ16" i="22"/>
  <c r="BZ11" i="22"/>
  <c r="BZ13" i="22"/>
  <c r="BZ15" i="22"/>
  <c r="BZ17" i="22"/>
  <c r="BZ18" i="22"/>
  <c r="BZ19" i="22"/>
  <c r="BZ20" i="22"/>
  <c r="BZ21" i="22"/>
  <c r="BZ22" i="22"/>
  <c r="BZ23" i="22"/>
  <c r="BZ24" i="22"/>
  <c r="BZ25" i="22"/>
  <c r="BZ26" i="22"/>
  <c r="BZ27" i="22"/>
  <c r="BZ28" i="22"/>
  <c r="BZ29" i="22"/>
  <c r="BZ30" i="22"/>
  <c r="BZ31" i="22"/>
  <c r="BZ32" i="22"/>
  <c r="BZ33" i="22"/>
  <c r="BZ34" i="22"/>
  <c r="BZ35" i="22"/>
  <c r="BZ36" i="22"/>
  <c r="BZ37" i="22"/>
  <c r="BZ38" i="22"/>
  <c r="BZ39" i="22"/>
  <c r="BZ40" i="22"/>
  <c r="BZ41" i="22"/>
  <c r="BZ42" i="22"/>
  <c r="BZ43" i="22"/>
  <c r="BZ44" i="22"/>
  <c r="BX8" i="22"/>
  <c r="BX9" i="22"/>
  <c r="BX10" i="22"/>
  <c r="BX11" i="22"/>
  <c r="BX12" i="22"/>
  <c r="BX13" i="22"/>
  <c r="BX14" i="22"/>
  <c r="BX15" i="22"/>
  <c r="BX16" i="22"/>
  <c r="BX17" i="22"/>
  <c r="BX18" i="22"/>
  <c r="BX19" i="22"/>
  <c r="BX20" i="22"/>
  <c r="BX22" i="22"/>
  <c r="BX23" i="22"/>
  <c r="BX24" i="22"/>
  <c r="BX25" i="22"/>
  <c r="BX26" i="22"/>
  <c r="BX27" i="22"/>
  <c r="BX28" i="22"/>
  <c r="BX29" i="22"/>
  <c r="BX30" i="22"/>
  <c r="BX21" i="22"/>
  <c r="BX31" i="22"/>
  <c r="BX32" i="22"/>
  <c r="BX33" i="22"/>
  <c r="BX34" i="22"/>
  <c r="BX35" i="22"/>
  <c r="BX36" i="22"/>
  <c r="BX37" i="22"/>
  <c r="BX38" i="22"/>
  <c r="BX39" i="22"/>
  <c r="BX40" i="22"/>
  <c r="BX42" i="22"/>
  <c r="BX43" i="22"/>
  <c r="BX44" i="22"/>
  <c r="BX41" i="22"/>
  <c r="BK8" i="22"/>
  <c r="BK9" i="22"/>
  <c r="BK10" i="22"/>
  <c r="BK11" i="22"/>
  <c r="BK12" i="22"/>
  <c r="BK13" i="22"/>
  <c r="BK14" i="22"/>
  <c r="BK15" i="22"/>
  <c r="BK16" i="22"/>
  <c r="BK17" i="22"/>
  <c r="BK18" i="22"/>
  <c r="BK19" i="22"/>
  <c r="BK20" i="22"/>
  <c r="BK21" i="22"/>
  <c r="BK22" i="22"/>
  <c r="BK23" i="22"/>
  <c r="BK24" i="22"/>
  <c r="BK25" i="22"/>
  <c r="BK26" i="22"/>
  <c r="BK27" i="22"/>
  <c r="BK28" i="22"/>
  <c r="BK29" i="22"/>
  <c r="BK30" i="22"/>
  <c r="BK31" i="22"/>
  <c r="BK32" i="22"/>
  <c r="BK33" i="22"/>
  <c r="BK34" i="22"/>
  <c r="BK35" i="22"/>
  <c r="BK36" i="22"/>
  <c r="BK37" i="22"/>
  <c r="BK38" i="22"/>
  <c r="BK39" i="22"/>
  <c r="BK40" i="22"/>
  <c r="BK41" i="22"/>
  <c r="BK42" i="22"/>
  <c r="BK43" i="22"/>
  <c r="BK44" i="22"/>
  <c r="CA8" i="22"/>
  <c r="CA9" i="22"/>
  <c r="CA10" i="22"/>
  <c r="CA11" i="22"/>
  <c r="CA12" i="22"/>
  <c r="CA13" i="22"/>
  <c r="CA14" i="22"/>
  <c r="CA15" i="22"/>
  <c r="CA16" i="22"/>
  <c r="CA17" i="22"/>
  <c r="CA18" i="22"/>
  <c r="CA19" i="22"/>
  <c r="CA20" i="22"/>
  <c r="CA21" i="22"/>
  <c r="CA22" i="22"/>
  <c r="CA23" i="22"/>
  <c r="CA24" i="22"/>
  <c r="CA25" i="22"/>
  <c r="CA26" i="22"/>
  <c r="CA27" i="22"/>
  <c r="CA28" i="22"/>
  <c r="CA29" i="22"/>
  <c r="CA30" i="22"/>
  <c r="CA31" i="22"/>
  <c r="CA32" i="22"/>
  <c r="CA33" i="22"/>
  <c r="CA34" i="22"/>
  <c r="CA35" i="22"/>
  <c r="CA36" i="22"/>
  <c r="CA37" i="22"/>
  <c r="CA38" i="22"/>
  <c r="CA39" i="22"/>
  <c r="CA40" i="22"/>
  <c r="CA41" i="22"/>
  <c r="CA42" i="22"/>
  <c r="CA43" i="22"/>
  <c r="CA44" i="22"/>
  <c r="BT8" i="22"/>
  <c r="BT9" i="22"/>
  <c r="BT10" i="22"/>
  <c r="BT11" i="22"/>
  <c r="BT12" i="22"/>
  <c r="BT13" i="22"/>
  <c r="BT14" i="22"/>
  <c r="BT15" i="22"/>
  <c r="BT16" i="22"/>
  <c r="BT17" i="22"/>
  <c r="BT18" i="22"/>
  <c r="BT19" i="22"/>
  <c r="BT20" i="22"/>
  <c r="BT21" i="22"/>
  <c r="BT23" i="22"/>
  <c r="BT24" i="22"/>
  <c r="BT25" i="22"/>
  <c r="BT26" i="22"/>
  <c r="BT27" i="22"/>
  <c r="BT28" i="22"/>
  <c r="BT29" i="22"/>
  <c r="BT30" i="22"/>
  <c r="BT22" i="22"/>
  <c r="BT31" i="22"/>
  <c r="BT32" i="22"/>
  <c r="BT33" i="22"/>
  <c r="BT34" i="22"/>
  <c r="BT35" i="22"/>
  <c r="BT36" i="22"/>
  <c r="BT37" i="22"/>
  <c r="BT38" i="22"/>
  <c r="BT39" i="22"/>
  <c r="BT40" i="22"/>
  <c r="BT41" i="22"/>
  <c r="BT43" i="22"/>
  <c r="BT44" i="22"/>
  <c r="BT42" i="22"/>
  <c r="BI11" i="22"/>
  <c r="BI13" i="22"/>
  <c r="BI15" i="22"/>
  <c r="BI18" i="22"/>
  <c r="BI19" i="22"/>
  <c r="BI20" i="22"/>
  <c r="BI21" i="22"/>
  <c r="BI22" i="22"/>
  <c r="BI8" i="22"/>
  <c r="BI9" i="22"/>
  <c r="BI10" i="22"/>
  <c r="BI12" i="22"/>
  <c r="BI14" i="22"/>
  <c r="BI16" i="22"/>
  <c r="BI17" i="22"/>
  <c r="BI23" i="22"/>
  <c r="BI24" i="22"/>
  <c r="BI25" i="22"/>
  <c r="BI26" i="22"/>
  <c r="BI27" i="22"/>
  <c r="BI28" i="22"/>
  <c r="BI29" i="22"/>
  <c r="BI30" i="22"/>
  <c r="BI31" i="22"/>
  <c r="BI32" i="22"/>
  <c r="BI33" i="22"/>
  <c r="BI34" i="22"/>
  <c r="BI35" i="22"/>
  <c r="BI36" i="22"/>
  <c r="BI37" i="22"/>
  <c r="BI38" i="22"/>
  <c r="BI39" i="22"/>
  <c r="BI40" i="22"/>
  <c r="BI41" i="22"/>
  <c r="BI42" i="22"/>
  <c r="BI43" i="22"/>
  <c r="BI44" i="22"/>
  <c r="BY11" i="22"/>
  <c r="BY13" i="22"/>
  <c r="BY15" i="22"/>
  <c r="BY17" i="22"/>
  <c r="BY18" i="22"/>
  <c r="BY19" i="22"/>
  <c r="BY20" i="22"/>
  <c r="BY21" i="22"/>
  <c r="BY8" i="22"/>
  <c r="BY9" i="22"/>
  <c r="BY10" i="22"/>
  <c r="BY12" i="22"/>
  <c r="BY14" i="22"/>
  <c r="BY16" i="22"/>
  <c r="BY22" i="22"/>
  <c r="BY23" i="22"/>
  <c r="BY24" i="22"/>
  <c r="BY25" i="22"/>
  <c r="BY26" i="22"/>
  <c r="BY27" i="22"/>
  <c r="BY28" i="22"/>
  <c r="BY29" i="22"/>
  <c r="BY30" i="22"/>
  <c r="BY31" i="22"/>
  <c r="BY32" i="22"/>
  <c r="BY33" i="22"/>
  <c r="BY34" i="22"/>
  <c r="BY35" i="22"/>
  <c r="BY36" i="22"/>
  <c r="BY37" i="22"/>
  <c r="BY38" i="22"/>
  <c r="BY39" i="22"/>
  <c r="BY40" i="22"/>
  <c r="BY41" i="22"/>
  <c r="BY42" i="22"/>
  <c r="BY43" i="22"/>
  <c r="BY44" i="22"/>
  <c r="CB8" i="22"/>
  <c r="CB9" i="22"/>
  <c r="CB10" i="22"/>
  <c r="CB11" i="22"/>
  <c r="CB12" i="22"/>
  <c r="CB13" i="22"/>
  <c r="CB14" i="22"/>
  <c r="CB15" i="22"/>
  <c r="CB16" i="22"/>
  <c r="CB17" i="22"/>
  <c r="CB18" i="22"/>
  <c r="CB19" i="22"/>
  <c r="CB20" i="22"/>
  <c r="CB22" i="22"/>
  <c r="CB23" i="22"/>
  <c r="CB24" i="22"/>
  <c r="CB25" i="22"/>
  <c r="CB26" i="22"/>
  <c r="CB27" i="22"/>
  <c r="CB28" i="22"/>
  <c r="CB29" i="22"/>
  <c r="CB30" i="22"/>
  <c r="CB21" i="22"/>
  <c r="CB31" i="22"/>
  <c r="CB32" i="22"/>
  <c r="CB33" i="22"/>
  <c r="CB34" i="22"/>
  <c r="CB35" i="22"/>
  <c r="CB36" i="22"/>
  <c r="CB37" i="22"/>
  <c r="CB38" i="22"/>
  <c r="CB39" i="22"/>
  <c r="CB40" i="22"/>
  <c r="CB41" i="22"/>
  <c r="CB42" i="22"/>
  <c r="CB43" i="22"/>
  <c r="CB44" i="22"/>
  <c r="BN8" i="22"/>
  <c r="BN9" i="22"/>
  <c r="BN11" i="22"/>
  <c r="BN13" i="22"/>
  <c r="BN15" i="22"/>
  <c r="BN10" i="22"/>
  <c r="BN12" i="22"/>
  <c r="BN14" i="22"/>
  <c r="BN16" i="22"/>
  <c r="BN18" i="22"/>
  <c r="BN19" i="22"/>
  <c r="BN20" i="22"/>
  <c r="BN21" i="22"/>
  <c r="BN22" i="22"/>
  <c r="BN17" i="22"/>
  <c r="BN23" i="22"/>
  <c r="BN24" i="22"/>
  <c r="BN25" i="22"/>
  <c r="BN26" i="22"/>
  <c r="BN27" i="22"/>
  <c r="BN28" i="22"/>
  <c r="BN29" i="22"/>
  <c r="BN30" i="22"/>
  <c r="BN31" i="22"/>
  <c r="BN32" i="22"/>
  <c r="BN33" i="22"/>
  <c r="BN34" i="22"/>
  <c r="BN35" i="22"/>
  <c r="BN36" i="22"/>
  <c r="BN37" i="22"/>
  <c r="BN38" i="22"/>
  <c r="BN39" i="22"/>
  <c r="BN40" i="22"/>
  <c r="BN41" i="22"/>
  <c r="BN42" i="22"/>
  <c r="BN43" i="22"/>
  <c r="BN44" i="22"/>
  <c r="BO8" i="22"/>
  <c r="BO9" i="22"/>
  <c r="BO10" i="22"/>
  <c r="BO11" i="22"/>
  <c r="BO12" i="22"/>
  <c r="BO13" i="22"/>
  <c r="BO14" i="22"/>
  <c r="BO15" i="22"/>
  <c r="BO16" i="22"/>
  <c r="BO17" i="22"/>
  <c r="BO18" i="22"/>
  <c r="BO19" i="22"/>
  <c r="BO20" i="22"/>
  <c r="BO21" i="22"/>
  <c r="BO22" i="22"/>
  <c r="BO23" i="22"/>
  <c r="BO24" i="22"/>
  <c r="BO25" i="22"/>
  <c r="BO26" i="22"/>
  <c r="BO27" i="22"/>
  <c r="BO28" i="22"/>
  <c r="BO29" i="22"/>
  <c r="BO30" i="22"/>
  <c r="BO32" i="22"/>
  <c r="BO33" i="22"/>
  <c r="BO34" i="22"/>
  <c r="BO35" i="22"/>
  <c r="BO36" i="22"/>
  <c r="BO37" i="22"/>
  <c r="BO38" i="22"/>
  <c r="BO39" i="22"/>
  <c r="BO40" i="22"/>
  <c r="BO41" i="22"/>
  <c r="BO42" i="22"/>
  <c r="BO31" i="22"/>
  <c r="BO43" i="22"/>
  <c r="BO44" i="22"/>
  <c r="CC9" i="22"/>
  <c r="CC10" i="22"/>
  <c r="CC12" i="22"/>
  <c r="CC14" i="22"/>
  <c r="CC16" i="22"/>
  <c r="CC17" i="22"/>
  <c r="CC18" i="22"/>
  <c r="CC19" i="22"/>
  <c r="CC20" i="22"/>
  <c r="CC21" i="22"/>
  <c r="CC8" i="22"/>
  <c r="CC11" i="22"/>
  <c r="CC13" i="22"/>
  <c r="CC15" i="22"/>
  <c r="CC22" i="22"/>
  <c r="CC23" i="22"/>
  <c r="CC24" i="22"/>
  <c r="CC25" i="22"/>
  <c r="CC26" i="22"/>
  <c r="CC27" i="22"/>
  <c r="CC28" i="22"/>
  <c r="CC29" i="22"/>
  <c r="CC30" i="22"/>
  <c r="CC31" i="22"/>
  <c r="CC32" i="22"/>
  <c r="CC33" i="22"/>
  <c r="CC34" i="22"/>
  <c r="CC35" i="22"/>
  <c r="CC36" i="22"/>
  <c r="CC37" i="22"/>
  <c r="CC38" i="22"/>
  <c r="CC39" i="22"/>
  <c r="CC40" i="22"/>
  <c r="CC41" i="22"/>
  <c r="CC42" i="22"/>
  <c r="CC43" i="22"/>
  <c r="CC44" i="22"/>
  <c r="BB45" i="22"/>
  <c r="BY45" i="22" l="1"/>
  <c r="CC45" i="22"/>
  <c r="CB45" i="22"/>
  <c r="CA45" i="22"/>
  <c r="BJ45" i="22"/>
  <c r="BW45" i="22"/>
  <c r="BF45" i="22"/>
  <c r="CF45" i="22"/>
  <c r="BE45" i="22"/>
  <c r="CJ41" i="22"/>
  <c r="CJ37" i="22"/>
  <c r="CJ33" i="22"/>
  <c r="CJ29" i="22"/>
  <c r="CJ25" i="22"/>
  <c r="CJ14" i="22"/>
  <c r="CJ21" i="22"/>
  <c r="CJ17" i="22"/>
  <c r="CJ9" i="22"/>
  <c r="BC45" i="22"/>
  <c r="BK45" i="22"/>
  <c r="BP45" i="22"/>
  <c r="BG45" i="22"/>
  <c r="CJ44" i="22"/>
  <c r="CJ40" i="22"/>
  <c r="CJ36" i="22"/>
  <c r="CJ32" i="22"/>
  <c r="CJ28" i="22"/>
  <c r="CJ24" i="22"/>
  <c r="CJ12" i="22"/>
  <c r="CJ20" i="22"/>
  <c r="CJ15" i="22"/>
  <c r="CJ8" i="22"/>
  <c r="BA45" i="22"/>
  <c r="CH45" i="22"/>
  <c r="BO45" i="22"/>
  <c r="BI45" i="22"/>
  <c r="BX45" i="22"/>
  <c r="BU45" i="22"/>
  <c r="BL45" i="22"/>
  <c r="BM45" i="22"/>
  <c r="CI45" i="22"/>
  <c r="CG45" i="22"/>
  <c r="CJ43" i="22"/>
  <c r="CJ39" i="22"/>
  <c r="CJ35" i="22"/>
  <c r="CJ31" i="22"/>
  <c r="CJ27" i="22"/>
  <c r="CJ23" i="22"/>
  <c r="CJ10" i="22"/>
  <c r="CJ19" i="22"/>
  <c r="CJ13" i="22"/>
  <c r="BD45" i="22"/>
  <c r="BR45" i="22"/>
  <c r="BN45" i="22"/>
  <c r="BT45" i="22"/>
  <c r="BZ45" i="22"/>
  <c r="BH45" i="22"/>
  <c r="BV45" i="22"/>
  <c r="CE45" i="22"/>
  <c r="BQ45" i="22"/>
  <c r="CJ42" i="22"/>
  <c r="CJ38" i="22"/>
  <c r="CJ34" i="22"/>
  <c r="CJ30" i="22"/>
  <c r="CJ26" i="22"/>
  <c r="CJ16" i="22"/>
  <c r="CJ22" i="22"/>
  <c r="CJ18" i="22"/>
  <c r="CJ11" i="22"/>
  <c r="BS45" i="22"/>
  <c r="CD45" i="22"/>
  <c r="CJ45" i="22" l="1"/>
  <c r="D44" i="22"/>
  <c r="D42" i="22"/>
  <c r="D41" i="22"/>
  <c r="D40" i="22"/>
  <c r="D39" i="22"/>
  <c r="D38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45" i="22" l="1"/>
  <c r="R11" i="30" s="1"/>
  <c r="E34" i="22" l="1"/>
  <c r="F34" i="22" s="1"/>
  <c r="E29" i="22"/>
  <c r="F29" i="22" s="1"/>
  <c r="E44" i="22"/>
  <c r="F44" i="22" s="1"/>
  <c r="E24" i="22"/>
  <c r="F24" i="22" s="1"/>
  <c r="E30" i="22"/>
  <c r="F30" i="22" s="1"/>
  <c r="E9" i="22"/>
  <c r="F9" i="22" s="1"/>
  <c r="E28" i="22"/>
  <c r="F28" i="22" s="1"/>
  <c r="E16" i="22"/>
  <c r="F16" i="22" s="1"/>
  <c r="E23" i="22"/>
  <c r="F23" i="22" s="1"/>
  <c r="E40" i="22"/>
  <c r="F40" i="22" s="1"/>
  <c r="E11" i="22"/>
  <c r="F11" i="22" s="1"/>
  <c r="E32" i="22"/>
  <c r="F32" i="22" s="1"/>
  <c r="E39" i="22"/>
  <c r="F39" i="22" s="1"/>
  <c r="E43" i="22"/>
  <c r="F43" i="22" s="1"/>
  <c r="E25" i="22"/>
  <c r="F25" i="22" s="1"/>
  <c r="E35" i="22"/>
  <c r="F35" i="22" s="1"/>
  <c r="E38" i="22"/>
  <c r="F38" i="22" s="1"/>
  <c r="E13" i="22"/>
  <c r="F13" i="22" s="1"/>
  <c r="E20" i="22"/>
  <c r="F20" i="22" s="1"/>
  <c r="E15" i="22"/>
  <c r="F15" i="22" s="1"/>
  <c r="E12" i="22"/>
  <c r="F12" i="22" s="1"/>
  <c r="E37" i="22"/>
  <c r="F37" i="22" s="1"/>
  <c r="E27" i="22"/>
  <c r="F27" i="22" s="1"/>
  <c r="E33" i="22"/>
  <c r="F33" i="22" s="1"/>
  <c r="E17" i="22"/>
  <c r="F17" i="22" s="1"/>
  <c r="E36" i="22"/>
  <c r="F36" i="22" s="1"/>
  <c r="E42" i="22"/>
  <c r="F42" i="22" s="1"/>
  <c r="E22" i="22"/>
  <c r="F22" i="22" s="1"/>
  <c r="E41" i="22"/>
  <c r="F41" i="22" s="1"/>
  <c r="E31" i="22"/>
  <c r="F31" i="22" s="1"/>
  <c r="E19" i="22"/>
  <c r="F19" i="22" s="1"/>
  <c r="E26" i="22"/>
  <c r="F26" i="22" s="1"/>
  <c r="E14" i="22"/>
  <c r="F14" i="22" s="1"/>
  <c r="E21" i="22"/>
  <c r="F21" i="22" s="1"/>
  <c r="E18" i="22"/>
  <c r="F18" i="22" s="1"/>
  <c r="E8" i="22"/>
  <c r="E10" i="22"/>
  <c r="F10" i="22" s="1"/>
  <c r="AD42" i="22" l="1"/>
  <c r="Z42" i="22"/>
  <c r="Z20" i="22"/>
  <c r="AD20" i="22"/>
  <c r="Z32" i="22"/>
  <c r="AD32" i="22"/>
  <c r="Z24" i="22"/>
  <c r="AD24" i="22"/>
  <c r="Z31" i="22"/>
  <c r="AD31" i="22"/>
  <c r="Z37" i="22"/>
  <c r="AD37" i="22"/>
  <c r="Z13" i="22"/>
  <c r="AD13" i="22"/>
  <c r="Z11" i="22"/>
  <c r="AD11" i="22"/>
  <c r="Z44" i="22"/>
  <c r="AD44" i="22"/>
  <c r="AD14" i="22"/>
  <c r="Z14" i="22"/>
  <c r="Z41" i="22"/>
  <c r="AD41" i="22"/>
  <c r="Z17" i="22"/>
  <c r="AD17" i="22"/>
  <c r="Z12" i="22"/>
  <c r="AD12" i="22"/>
  <c r="AD38" i="22"/>
  <c r="Z38" i="22"/>
  <c r="Z43" i="22"/>
  <c r="AD43" i="22"/>
  <c r="AD40" i="22"/>
  <c r="Z40" i="22"/>
  <c r="Z9" i="22"/>
  <c r="AD9" i="22"/>
  <c r="Z29" i="22"/>
  <c r="AD29" i="22"/>
  <c r="AD10" i="22"/>
  <c r="Z10" i="22"/>
  <c r="Z19" i="22"/>
  <c r="AD19" i="22"/>
  <c r="Z27" i="22"/>
  <c r="AD27" i="22"/>
  <c r="AD16" i="22"/>
  <c r="Z16" i="22"/>
  <c r="Z21" i="22"/>
  <c r="AD21" i="22"/>
  <c r="AD36" i="22"/>
  <c r="Z36" i="22"/>
  <c r="Z25" i="22"/>
  <c r="AD25" i="22"/>
  <c r="Z28" i="22"/>
  <c r="AD28" i="22"/>
  <c r="AD18" i="22"/>
  <c r="Z18" i="22"/>
  <c r="AD26" i="22"/>
  <c r="Z26" i="22"/>
  <c r="AD22" i="22"/>
  <c r="Z22" i="22"/>
  <c r="Z33" i="22"/>
  <c r="AD33" i="22"/>
  <c r="Z15" i="22"/>
  <c r="AD15" i="22"/>
  <c r="Z35" i="22"/>
  <c r="AD35" i="22"/>
  <c r="Z39" i="22"/>
  <c r="AD39" i="22"/>
  <c r="Z23" i="22"/>
  <c r="AD23" i="22"/>
  <c r="AD30" i="22"/>
  <c r="Z30" i="22"/>
  <c r="AD34" i="22"/>
  <c r="Z34" i="22"/>
  <c r="G10" i="22"/>
  <c r="H10" i="22"/>
  <c r="H19" i="22"/>
  <c r="G19" i="22"/>
  <c r="G42" i="22"/>
  <c r="H42" i="22"/>
  <c r="H27" i="22"/>
  <c r="G27" i="22"/>
  <c r="H20" i="22"/>
  <c r="G20" i="22"/>
  <c r="H32" i="22"/>
  <c r="G32" i="22"/>
  <c r="H16" i="22"/>
  <c r="G16" i="22"/>
  <c r="H24" i="22"/>
  <c r="G24" i="22"/>
  <c r="H21" i="22"/>
  <c r="G21" i="22"/>
  <c r="H31" i="22"/>
  <c r="G31" i="22"/>
  <c r="H36" i="22"/>
  <c r="G36" i="22"/>
  <c r="G37" i="22"/>
  <c r="H37" i="22"/>
  <c r="H13" i="22"/>
  <c r="G13" i="22"/>
  <c r="G25" i="22"/>
  <c r="H25" i="22"/>
  <c r="H11" i="22"/>
  <c r="G11" i="22"/>
  <c r="H28" i="22"/>
  <c r="G28" i="22"/>
  <c r="H44" i="22"/>
  <c r="G44" i="22"/>
  <c r="G14" i="22"/>
  <c r="H14" i="22"/>
  <c r="H41" i="22"/>
  <c r="G41" i="22"/>
  <c r="H17" i="22"/>
  <c r="G17" i="22"/>
  <c r="H12" i="22"/>
  <c r="G12" i="22"/>
  <c r="G38" i="22"/>
  <c r="H38" i="22"/>
  <c r="H43" i="22"/>
  <c r="G43" i="22"/>
  <c r="H40" i="22"/>
  <c r="G40" i="22"/>
  <c r="H9" i="22"/>
  <c r="G9" i="22"/>
  <c r="G29" i="22"/>
  <c r="H29" i="22"/>
  <c r="G18" i="22"/>
  <c r="H18" i="22"/>
  <c r="G26" i="22"/>
  <c r="H26" i="22"/>
  <c r="G22" i="22"/>
  <c r="H22" i="22"/>
  <c r="G33" i="22"/>
  <c r="H33" i="22"/>
  <c r="H15" i="22"/>
  <c r="G15" i="22"/>
  <c r="H35" i="22"/>
  <c r="G35" i="22"/>
  <c r="H39" i="22"/>
  <c r="G39" i="22"/>
  <c r="H23" i="22"/>
  <c r="G23" i="22"/>
  <c r="G30" i="22"/>
  <c r="H30" i="22"/>
  <c r="G34" i="22"/>
  <c r="H34" i="22"/>
  <c r="E45" i="22"/>
  <c r="F8" i="22"/>
  <c r="I8" i="22" l="1" a="1"/>
  <c r="I39" i="22" s="1"/>
  <c r="J39" i="22" s="1"/>
  <c r="Z8" i="22"/>
  <c r="AD8" i="22"/>
  <c r="H8" i="22"/>
  <c r="G8" i="22"/>
  <c r="F45" i="22"/>
  <c r="N19" i="30" s="1"/>
  <c r="I42" i="22" l="1"/>
  <c r="J42" i="22" s="1"/>
  <c r="I12" i="22"/>
  <c r="J12" i="22" s="1"/>
  <c r="I16" i="22"/>
  <c r="J16" i="22" s="1"/>
  <c r="I29" i="22"/>
  <c r="J29" i="22" s="1"/>
  <c r="I33" i="22"/>
  <c r="J33" i="22" s="1"/>
  <c r="I34" i="22"/>
  <c r="J34" i="22" s="1"/>
  <c r="I18" i="22"/>
  <c r="J18" i="22" s="1"/>
  <c r="I17" i="22"/>
  <c r="J17" i="22" s="1"/>
  <c r="I44" i="22"/>
  <c r="J44" i="22" s="1"/>
  <c r="I32" i="22"/>
  <c r="J32" i="22" s="1"/>
  <c r="I23" i="22"/>
  <c r="J23" i="22" s="1"/>
  <c r="I30" i="22"/>
  <c r="J30" i="22" s="1"/>
  <c r="I31" i="22"/>
  <c r="J31" i="22" s="1"/>
  <c r="I40" i="22"/>
  <c r="J40" i="22" s="1"/>
  <c r="I10" i="22"/>
  <c r="J10" i="22" s="1"/>
  <c r="I11" i="22"/>
  <c r="J11" i="22" s="1"/>
  <c r="I22" i="22"/>
  <c r="J22" i="22" s="1"/>
  <c r="I19" i="22"/>
  <c r="J19" i="22" s="1"/>
  <c r="I27" i="22"/>
  <c r="J27" i="22" s="1"/>
  <c r="I14" i="22"/>
  <c r="J14" i="22" s="1"/>
  <c r="I41" i="22"/>
  <c r="J41" i="22" s="1"/>
  <c r="I15" i="22"/>
  <c r="J15" i="22" s="1"/>
  <c r="I9" i="22"/>
  <c r="J9" i="22" s="1"/>
  <c r="I20" i="22"/>
  <c r="J20" i="22" s="1"/>
  <c r="I37" i="22"/>
  <c r="J37" i="22" s="1"/>
  <c r="I43" i="22"/>
  <c r="J43" i="22" s="1"/>
  <c r="I38" i="22"/>
  <c r="J38" i="22" s="1"/>
  <c r="I8" i="22"/>
  <c r="J8" i="22" s="1"/>
  <c r="I21" i="22"/>
  <c r="J21" i="22" s="1"/>
  <c r="I25" i="22"/>
  <c r="J25" i="22" s="1"/>
  <c r="I26" i="22"/>
  <c r="J26" i="22" s="1"/>
  <c r="I36" i="22"/>
  <c r="J36" i="22" s="1"/>
  <c r="I13" i="22"/>
  <c r="J13" i="22" s="1"/>
  <c r="I28" i="22"/>
  <c r="J28" i="22" s="1"/>
  <c r="I24" i="22"/>
  <c r="J24" i="22" s="1"/>
  <c r="I35" i="22"/>
  <c r="J35" i="22" s="1"/>
  <c r="F26" i="24"/>
  <c r="H45" i="22"/>
  <c r="AD45" i="22"/>
  <c r="G45" i="22"/>
  <c r="I45" i="22" l="1"/>
  <c r="R26" i="30" s="1"/>
  <c r="G26" i="24"/>
  <c r="AB19" i="30"/>
  <c r="J26" i="24"/>
  <c r="D19" i="30"/>
  <c r="H26" i="24"/>
  <c r="AE19" i="30"/>
  <c r="K8" i="22" a="1"/>
  <c r="J45" i="22"/>
  <c r="R31" i="30" s="1"/>
  <c r="K28" i="22" l="1"/>
  <c r="K38" i="22"/>
  <c r="K39" i="22"/>
  <c r="K40" i="22"/>
  <c r="K15" i="22"/>
  <c r="AE15" i="22" s="1"/>
  <c r="AF15" i="22" s="1"/>
  <c r="K21" i="22"/>
  <c r="K27" i="22"/>
  <c r="K33" i="22"/>
  <c r="K26" i="22"/>
  <c r="K12" i="22"/>
  <c r="K22" i="22"/>
  <c r="K42" i="22"/>
  <c r="K24" i="22"/>
  <c r="K34" i="22"/>
  <c r="K36" i="22"/>
  <c r="K11" i="22"/>
  <c r="K17" i="22"/>
  <c r="K29" i="22"/>
  <c r="K9" i="22"/>
  <c r="K35" i="22"/>
  <c r="K41" i="22"/>
  <c r="K10" i="22"/>
  <c r="K8" i="22"/>
  <c r="K18" i="22"/>
  <c r="K20" i="22"/>
  <c r="K30" i="22"/>
  <c r="K16" i="22"/>
  <c r="K32" i="22"/>
  <c r="K44" i="22"/>
  <c r="K19" i="22"/>
  <c r="K25" i="22"/>
  <c r="K13" i="22"/>
  <c r="K31" i="22"/>
  <c r="K37" i="22"/>
  <c r="K43" i="22"/>
  <c r="K14" i="22"/>
  <c r="K23" i="22"/>
  <c r="Z45" i="22"/>
  <c r="M8" i="22" l="1"/>
  <c r="P8" i="22" s="1"/>
  <c r="N8" i="22"/>
  <c r="M14" i="22"/>
  <c r="P14" i="22" s="1"/>
  <c r="N14" i="22"/>
  <c r="AA13" i="22"/>
  <c r="AB13" i="22" s="1"/>
  <c r="N13" i="22"/>
  <c r="AA32" i="22"/>
  <c r="AB32" i="22" s="1"/>
  <c r="N32" i="22"/>
  <c r="AA18" i="22"/>
  <c r="AB18" i="22" s="1"/>
  <c r="N18" i="22"/>
  <c r="AE35" i="22"/>
  <c r="AF35" i="22" s="1"/>
  <c r="N35" i="22"/>
  <c r="AE11" i="22"/>
  <c r="AF11" i="22" s="1"/>
  <c r="N11" i="22"/>
  <c r="AA42" i="22"/>
  <c r="AB42" i="22" s="1"/>
  <c r="N42" i="22"/>
  <c r="AE33" i="22"/>
  <c r="AF33" i="22" s="1"/>
  <c r="N33" i="22"/>
  <c r="AA40" i="22"/>
  <c r="AB40" i="22" s="1"/>
  <c r="N40" i="22"/>
  <c r="AE43" i="22"/>
  <c r="AF43" i="22" s="1"/>
  <c r="N43" i="22"/>
  <c r="AE16" i="22"/>
  <c r="AF16" i="22" s="1"/>
  <c r="N16" i="22"/>
  <c r="AE9" i="22"/>
  <c r="AF9" i="22" s="1"/>
  <c r="N9" i="22"/>
  <c r="AE22" i="22"/>
  <c r="AF22" i="22" s="1"/>
  <c r="N22" i="22"/>
  <c r="AE27" i="22"/>
  <c r="AF27" i="22" s="1"/>
  <c r="N27" i="22"/>
  <c r="M37" i="22"/>
  <c r="P37" i="22" s="1"/>
  <c r="N37" i="22"/>
  <c r="AE19" i="22"/>
  <c r="AF19" i="22" s="1"/>
  <c r="N19" i="22"/>
  <c r="AA30" i="22"/>
  <c r="AB30" i="22" s="1"/>
  <c r="N30" i="22"/>
  <c r="AE10" i="22"/>
  <c r="AF10" i="22" s="1"/>
  <c r="N10" i="22"/>
  <c r="AE29" i="22"/>
  <c r="AF29" i="22" s="1"/>
  <c r="N29" i="22"/>
  <c r="AE34" i="22"/>
  <c r="AF34" i="22" s="1"/>
  <c r="N34" i="22"/>
  <c r="AA12" i="22"/>
  <c r="AB12" i="22" s="1"/>
  <c r="N12" i="22"/>
  <c r="AE21" i="22"/>
  <c r="AF21" i="22" s="1"/>
  <c r="N21" i="22"/>
  <c r="AA38" i="22"/>
  <c r="AB38" i="22" s="1"/>
  <c r="N38" i="22"/>
  <c r="AE25" i="22"/>
  <c r="AF25" i="22" s="1"/>
  <c r="N25" i="22"/>
  <c r="M36" i="22"/>
  <c r="P36" i="22" s="1"/>
  <c r="N36" i="22"/>
  <c r="AE39" i="22"/>
  <c r="AF39" i="22" s="1"/>
  <c r="N39" i="22"/>
  <c r="AE23" i="22"/>
  <c r="AF23" i="22" s="1"/>
  <c r="N23" i="22"/>
  <c r="L31" i="22"/>
  <c r="O31" i="22" s="1"/>
  <c r="N31" i="22"/>
  <c r="M44" i="22"/>
  <c r="P44" i="22" s="1"/>
  <c r="N44" i="22"/>
  <c r="AE20" i="22"/>
  <c r="AF20" i="22" s="1"/>
  <c r="N20" i="22"/>
  <c r="AE41" i="22"/>
  <c r="AF41" i="22" s="1"/>
  <c r="N41" i="22"/>
  <c r="AA17" i="22"/>
  <c r="AB17" i="22" s="1"/>
  <c r="N17" i="22"/>
  <c r="AA24" i="22"/>
  <c r="AB24" i="22" s="1"/>
  <c r="N24" i="22"/>
  <c r="AA26" i="22"/>
  <c r="AB26" i="22" s="1"/>
  <c r="N26" i="22"/>
  <c r="L15" i="22"/>
  <c r="O15" i="22" s="1"/>
  <c r="N15" i="22"/>
  <c r="AA28" i="22"/>
  <c r="AB28" i="22" s="1"/>
  <c r="N28" i="22"/>
  <c r="L30" i="22"/>
  <c r="O30" i="22" s="1"/>
  <c r="AE38" i="22"/>
  <c r="AF38" i="22" s="1"/>
  <c r="M34" i="22"/>
  <c r="P34" i="22" s="1"/>
  <c r="L20" i="22"/>
  <c r="O20" i="22" s="1"/>
  <c r="L26" i="22"/>
  <c r="O26" i="22" s="1"/>
  <c r="M15" i="22"/>
  <c r="P15" i="22" s="1"/>
  <c r="L10" i="22"/>
  <c r="O10" i="22" s="1"/>
  <c r="AE26" i="22"/>
  <c r="AF26" i="22" s="1"/>
  <c r="AA21" i="22"/>
  <c r="AB21" i="22" s="1"/>
  <c r="L21" i="22"/>
  <c r="O21" i="22" s="1"/>
  <c r="AE28" i="22"/>
  <c r="AF28" i="22" s="1"/>
  <c r="AA41" i="22"/>
  <c r="AB41" i="22" s="1"/>
  <c r="M26" i="22"/>
  <c r="P26" i="22" s="1"/>
  <c r="M20" i="22"/>
  <c r="P20" i="22" s="1"/>
  <c r="AA31" i="22"/>
  <c r="AB31" i="22" s="1"/>
  <c r="M23" i="22"/>
  <c r="P23" i="22" s="1"/>
  <c r="L17" i="22"/>
  <c r="O17" i="22" s="1"/>
  <c r="L28" i="22"/>
  <c r="O28" i="22" s="1"/>
  <c r="AE44" i="22"/>
  <c r="AF44" i="22" s="1"/>
  <c r="AE17" i="22"/>
  <c r="AF17" i="22" s="1"/>
  <c r="AA23" i="22"/>
  <c r="AB23" i="22" s="1"/>
  <c r="L23" i="22"/>
  <c r="O23" i="22" s="1"/>
  <c r="M17" i="22"/>
  <c r="P17" i="22" s="1"/>
  <c r="M24" i="22"/>
  <c r="P24" i="22" s="1"/>
  <c r="AA15" i="22"/>
  <c r="AB15" i="22" s="1"/>
  <c r="AA20" i="22"/>
  <c r="AB20" i="22" s="1"/>
  <c r="AA22" i="22"/>
  <c r="AB22" i="22" s="1"/>
  <c r="L8" i="22"/>
  <c r="O8" i="22" s="1"/>
  <c r="L37" i="22"/>
  <c r="O37" i="22" s="1"/>
  <c r="AA37" i="22"/>
  <c r="AB37" i="22" s="1"/>
  <c r="AA9" i="22"/>
  <c r="AB9" i="22" s="1"/>
  <c r="L38" i="22"/>
  <c r="O38" i="22" s="1"/>
  <c r="M21" i="22"/>
  <c r="P21" i="22" s="1"/>
  <c r="M19" i="22"/>
  <c r="P19" i="22" s="1"/>
  <c r="L12" i="22"/>
  <c r="O12" i="22" s="1"/>
  <c r="M38" i="22"/>
  <c r="P38" i="22" s="1"/>
  <c r="L41" i="22"/>
  <c r="O41" i="22" s="1"/>
  <c r="M31" i="22"/>
  <c r="P31" i="22" s="1"/>
  <c r="M28" i="22"/>
  <c r="P28" i="22" s="1"/>
  <c r="L44" i="22"/>
  <c r="O44" i="22" s="1"/>
  <c r="AE24" i="22"/>
  <c r="AF24" i="22" s="1"/>
  <c r="AA29" i="22"/>
  <c r="AB29" i="22" s="1"/>
  <c r="AA44" i="22"/>
  <c r="AB44" i="22" s="1"/>
  <c r="AA34" i="22"/>
  <c r="AB34" i="22" s="1"/>
  <c r="AE12" i="22"/>
  <c r="AF12" i="22" s="1"/>
  <c r="AE31" i="22"/>
  <c r="AF31" i="22" s="1"/>
  <c r="L34" i="22"/>
  <c r="O34" i="22" s="1"/>
  <c r="M10" i="22"/>
  <c r="P10" i="22" s="1"/>
  <c r="L19" i="22"/>
  <c r="O19" i="22" s="1"/>
  <c r="M12" i="22"/>
  <c r="P12" i="22" s="1"/>
  <c r="M30" i="22"/>
  <c r="P30" i="22" s="1"/>
  <c r="M41" i="22"/>
  <c r="P41" i="22" s="1"/>
  <c r="L24" i="22"/>
  <c r="O24" i="22" s="1"/>
  <c r="L29" i="22"/>
  <c r="O29" i="22" s="1"/>
  <c r="AE30" i="22"/>
  <c r="AF30" i="22" s="1"/>
  <c r="AE37" i="22"/>
  <c r="AF37" i="22" s="1"/>
  <c r="AA19" i="22"/>
  <c r="AB19" i="22" s="1"/>
  <c r="AE36" i="22"/>
  <c r="AF36" i="22" s="1"/>
  <c r="M9" i="22"/>
  <c r="P9" i="22" s="1"/>
  <c r="M29" i="22"/>
  <c r="P29" i="22" s="1"/>
  <c r="AA10" i="22"/>
  <c r="AB10" i="22" s="1"/>
  <c r="AA36" i="22"/>
  <c r="AB36" i="22" s="1"/>
  <c r="M11" i="22"/>
  <c r="P11" i="22" s="1"/>
  <c r="L27" i="22"/>
  <c r="O27" i="22" s="1"/>
  <c r="M42" i="22"/>
  <c r="P42" i="22" s="1"/>
  <c r="L18" i="22"/>
  <c r="O18" i="22" s="1"/>
  <c r="L40" i="22"/>
  <c r="O40" i="22" s="1"/>
  <c r="L33" i="22"/>
  <c r="O33" i="22" s="1"/>
  <c r="L13" i="22"/>
  <c r="O13" i="22" s="1"/>
  <c r="L35" i="22"/>
  <c r="O35" i="22" s="1"/>
  <c r="L11" i="22"/>
  <c r="O11" i="22" s="1"/>
  <c r="M40" i="22"/>
  <c r="P40" i="22" s="1"/>
  <c r="M25" i="22"/>
  <c r="P25" i="22" s="1"/>
  <c r="M33" i="22"/>
  <c r="P33" i="22" s="1"/>
  <c r="M13" i="22"/>
  <c r="P13" i="22" s="1"/>
  <c r="L22" i="22"/>
  <c r="O22" i="22" s="1"/>
  <c r="M27" i="22"/>
  <c r="P27" i="22" s="1"/>
  <c r="L36" i="22"/>
  <c r="O36" i="22" s="1"/>
  <c r="M22" i="22"/>
  <c r="P22" i="22" s="1"/>
  <c r="M39" i="22"/>
  <c r="P39" i="22" s="1"/>
  <c r="AE14" i="22"/>
  <c r="AF14" i="22" s="1"/>
  <c r="AA27" i="22"/>
  <c r="AB27" i="22" s="1"/>
  <c r="AE13" i="22"/>
  <c r="AF13" i="22" s="1"/>
  <c r="AA14" i="22"/>
  <c r="AB14" i="22" s="1"/>
  <c r="AE42" i="22"/>
  <c r="AF42" i="22" s="1"/>
  <c r="K45" i="22"/>
  <c r="M18" i="22"/>
  <c r="P18" i="22" s="1"/>
  <c r="L42" i="22"/>
  <c r="O42" i="22" s="1"/>
  <c r="AA33" i="22"/>
  <c r="AB33" i="22" s="1"/>
  <c r="AE40" i="22"/>
  <c r="AF40" i="22" s="1"/>
  <c r="AE18" i="22"/>
  <c r="AF18" i="22" s="1"/>
  <c r="AA35" i="22"/>
  <c r="AB35" i="22" s="1"/>
  <c r="AA39" i="22"/>
  <c r="AB39" i="22" s="1"/>
  <c r="AE32" i="22"/>
  <c r="AF32" i="22" s="1"/>
  <c r="AA11" i="22"/>
  <c r="AB11" i="22" s="1"/>
  <c r="AA8" i="22"/>
  <c r="AB8" i="22" s="1"/>
  <c r="L14" i="22"/>
  <c r="O14" i="22" s="1"/>
  <c r="L32" i="22"/>
  <c r="O32" i="22" s="1"/>
  <c r="L9" i="22"/>
  <c r="O9" i="22" s="1"/>
  <c r="M32" i="22"/>
  <c r="P32" i="22" s="1"/>
  <c r="M35" i="22"/>
  <c r="P35" i="22" s="1"/>
  <c r="L39" i="22"/>
  <c r="O39" i="22" s="1"/>
  <c r="AE8" i="22"/>
  <c r="AF8" i="22" s="1"/>
  <c r="I26" i="24"/>
  <c r="G19" i="30"/>
  <c r="L25" i="22"/>
  <c r="O25" i="22" s="1"/>
  <c r="AA16" i="22"/>
  <c r="AB16" i="22" s="1"/>
  <c r="L16" i="22"/>
  <c r="O16" i="22" s="1"/>
  <c r="M43" i="22"/>
  <c r="P43" i="22" s="1"/>
  <c r="AA43" i="22"/>
  <c r="AB43" i="22" s="1"/>
  <c r="AA25" i="22"/>
  <c r="AB25" i="22" s="1"/>
  <c r="M16" i="22"/>
  <c r="P16" i="22" s="1"/>
  <c r="L43" i="22"/>
  <c r="O43" i="22" s="1"/>
  <c r="AB45" i="22" l="1"/>
  <c r="I25" i="24" s="1"/>
  <c r="O45" i="22"/>
  <c r="G25" i="24" s="1"/>
  <c r="N45" i="22"/>
  <c r="F25" i="24" s="1"/>
  <c r="AF45" i="22"/>
  <c r="J25" i="24" s="1"/>
  <c r="P45" i="22"/>
  <c r="H25" i="24" s="1"/>
  <c r="M45" i="22"/>
  <c r="H27" i="24" s="1"/>
  <c r="AE45" i="22"/>
  <c r="J27" i="24" s="1"/>
  <c r="L45" i="22"/>
  <c r="AB37" i="30" s="1"/>
  <c r="AA45" i="22"/>
  <c r="G37" i="30" s="1"/>
  <c r="N37" i="30"/>
  <c r="F27" i="24"/>
  <c r="P4" i="15"/>
  <c r="O4" i="15"/>
  <c r="L15" i="15"/>
  <c r="M15" i="15"/>
  <c r="L14" i="15"/>
  <c r="M14" i="15"/>
  <c r="L13" i="15"/>
  <c r="M13" i="15"/>
  <c r="L12" i="15"/>
  <c r="H16" i="14" s="1"/>
  <c r="M12" i="15"/>
  <c r="I16" i="14" s="1"/>
  <c r="L11" i="15"/>
  <c r="H15" i="14" s="1"/>
  <c r="M11" i="15"/>
  <c r="I15" i="14" s="1"/>
  <c r="L10" i="15"/>
  <c r="H14" i="14" s="1"/>
  <c r="M10" i="15"/>
  <c r="I14" i="14" s="1"/>
  <c r="L9" i="15"/>
  <c r="H13" i="14" s="1"/>
  <c r="M9" i="15"/>
  <c r="I13" i="14" s="1"/>
  <c r="L8" i="15"/>
  <c r="H12" i="14" s="1"/>
  <c r="M8" i="15"/>
  <c r="I12" i="14" s="1"/>
  <c r="L7" i="15"/>
  <c r="H11" i="14" s="1"/>
  <c r="M7" i="15"/>
  <c r="I11" i="14" s="1"/>
  <c r="L4" i="15"/>
  <c r="K4" i="15"/>
  <c r="M4" i="15" s="1"/>
  <c r="Q4" i="15" l="1"/>
  <c r="R45" i="22" s="1"/>
  <c r="S45" i="22" s="1"/>
  <c r="H19" i="14"/>
  <c r="H19" i="18"/>
  <c r="I19" i="14"/>
  <c r="I19" i="18"/>
  <c r="I18" i="14"/>
  <c r="I18" i="18"/>
  <c r="H18" i="14"/>
  <c r="H18" i="18"/>
  <c r="I17" i="14"/>
  <c r="I17" i="18"/>
  <c r="H17" i="14"/>
  <c r="H17" i="18"/>
  <c r="N45" i="12"/>
  <c r="AE37" i="30"/>
  <c r="D37" i="30"/>
  <c r="G27" i="24"/>
  <c r="I27" i="24"/>
  <c r="M16" i="15"/>
  <c r="L16" i="15"/>
  <c r="N45" i="26" l="1"/>
  <c r="T33" i="22"/>
  <c r="U33" i="22" s="1"/>
  <c r="R44" i="30"/>
  <c r="T9" i="22"/>
  <c r="T44" i="22"/>
  <c r="T25" i="22"/>
  <c r="T10" i="22"/>
  <c r="T27" i="22"/>
  <c r="T37" i="22"/>
  <c r="T17" i="22"/>
  <c r="T15" i="22"/>
  <c r="T13" i="22"/>
  <c r="T32" i="22"/>
  <c r="T31" i="22"/>
  <c r="T34" i="22"/>
  <c r="T38" i="22"/>
  <c r="T22" i="22"/>
  <c r="T23" i="22"/>
  <c r="T16" i="22"/>
  <c r="T20" i="22"/>
  <c r="T42" i="22"/>
  <c r="T35" i="22"/>
  <c r="T8" i="22"/>
  <c r="T30" i="22"/>
  <c r="T28" i="22"/>
  <c r="T18" i="22"/>
  <c r="T14" i="22"/>
  <c r="T36" i="22"/>
  <c r="T43" i="22"/>
  <c r="T21" i="22"/>
  <c r="T11" i="22"/>
  <c r="T24" i="22"/>
  <c r="T41" i="22"/>
  <c r="T26" i="22"/>
  <c r="T12" i="22"/>
  <c r="T40" i="22"/>
  <c r="T39" i="22"/>
  <c r="T29" i="22"/>
  <c r="T19" i="22"/>
  <c r="CS4" i="15"/>
  <c r="CS5" i="15"/>
  <c r="CS6" i="15"/>
  <c r="CS7" i="15"/>
  <c r="CS8" i="15"/>
  <c r="CS9" i="15"/>
  <c r="CS10" i="15"/>
  <c r="CS11" i="15"/>
  <c r="CS12" i="15"/>
  <c r="CS13" i="15"/>
  <c r="CS14" i="15"/>
  <c r="CS15" i="15"/>
  <c r="CS16" i="15"/>
  <c r="CS17" i="15"/>
  <c r="CS18" i="15"/>
  <c r="CS19" i="15"/>
  <c r="CS20" i="15"/>
  <c r="CS21" i="15"/>
  <c r="CS22" i="15"/>
  <c r="CS23" i="15"/>
  <c r="CS24" i="15"/>
  <c r="CS25" i="15"/>
  <c r="CS26" i="15"/>
  <c r="CS27" i="15"/>
  <c r="CS28" i="15"/>
  <c r="CS29" i="15"/>
  <c r="CS30" i="15"/>
  <c r="CS31" i="15"/>
  <c r="CS32" i="15"/>
  <c r="CS33" i="15"/>
  <c r="CS34" i="15"/>
  <c r="CS35" i="15"/>
  <c r="CS36" i="15"/>
  <c r="CS37" i="15"/>
  <c r="CS38" i="15"/>
  <c r="CS39" i="15"/>
  <c r="CS40" i="15"/>
  <c r="CR4" i="15"/>
  <c r="CR5" i="15"/>
  <c r="CR6" i="15"/>
  <c r="CR7" i="15"/>
  <c r="CR8" i="15"/>
  <c r="CR9" i="15"/>
  <c r="CR10" i="15"/>
  <c r="CR11" i="15"/>
  <c r="CR12" i="15"/>
  <c r="CR13" i="15"/>
  <c r="CR14" i="15"/>
  <c r="CR15" i="15"/>
  <c r="CR16" i="15"/>
  <c r="CR17" i="15"/>
  <c r="CR18" i="15"/>
  <c r="CR19" i="15"/>
  <c r="CR20" i="15"/>
  <c r="CR21" i="15"/>
  <c r="CR22" i="15"/>
  <c r="CR23" i="15"/>
  <c r="CR24" i="15"/>
  <c r="CR25" i="15"/>
  <c r="CR26" i="15"/>
  <c r="CR27" i="15"/>
  <c r="CR28" i="15"/>
  <c r="CR29" i="15"/>
  <c r="CR30" i="15"/>
  <c r="CR31" i="15"/>
  <c r="CR32" i="15"/>
  <c r="CR33" i="15"/>
  <c r="CR34" i="15"/>
  <c r="CR35" i="15"/>
  <c r="CR36" i="15"/>
  <c r="CR37" i="15"/>
  <c r="CR38" i="15"/>
  <c r="CR40" i="15"/>
  <c r="CR39" i="15"/>
  <c r="CQ4" i="15"/>
  <c r="CQ5" i="15"/>
  <c r="CQ6" i="15"/>
  <c r="CQ7" i="15"/>
  <c r="CQ8" i="15"/>
  <c r="CQ9" i="15"/>
  <c r="CQ10" i="15"/>
  <c r="CQ11" i="15"/>
  <c r="CQ12" i="15"/>
  <c r="CQ13" i="15"/>
  <c r="CQ14" i="15"/>
  <c r="CQ15" i="15"/>
  <c r="CQ16" i="15"/>
  <c r="CQ17" i="15"/>
  <c r="CQ18" i="15"/>
  <c r="CQ19" i="15"/>
  <c r="CQ20" i="15"/>
  <c r="CQ21" i="15"/>
  <c r="CQ22" i="15"/>
  <c r="CQ23" i="15"/>
  <c r="CQ24" i="15"/>
  <c r="CQ25" i="15"/>
  <c r="CQ26" i="15"/>
  <c r="CQ27" i="15"/>
  <c r="CQ28" i="15"/>
  <c r="CQ29" i="15"/>
  <c r="CQ30" i="15"/>
  <c r="CQ31" i="15"/>
  <c r="CQ32" i="15"/>
  <c r="CQ33" i="15"/>
  <c r="CQ34" i="15"/>
  <c r="CQ35" i="15"/>
  <c r="CQ36" i="15"/>
  <c r="CQ37" i="15"/>
  <c r="CQ39" i="15"/>
  <c r="CQ40" i="15"/>
  <c r="CQ38" i="15"/>
  <c r="CP4" i="15"/>
  <c r="CP5" i="15"/>
  <c r="CP6" i="15"/>
  <c r="CP7" i="15"/>
  <c r="CP8" i="15"/>
  <c r="CP9" i="15"/>
  <c r="CP10" i="15"/>
  <c r="CP11" i="15"/>
  <c r="CP12" i="15"/>
  <c r="CP13" i="15"/>
  <c r="CP14" i="15"/>
  <c r="CP15" i="15"/>
  <c r="CP16" i="15"/>
  <c r="CP17" i="15"/>
  <c r="CP18" i="15"/>
  <c r="CP19" i="15"/>
  <c r="CP20" i="15"/>
  <c r="CP21" i="15"/>
  <c r="CP22" i="15"/>
  <c r="CP23" i="15"/>
  <c r="CP24" i="15"/>
  <c r="CP25" i="15"/>
  <c r="CP26" i="15"/>
  <c r="CP27" i="15"/>
  <c r="CP28" i="15"/>
  <c r="CP29" i="15"/>
  <c r="CP30" i="15"/>
  <c r="CP31" i="15"/>
  <c r="CP32" i="15"/>
  <c r="CP33" i="15"/>
  <c r="CP34" i="15"/>
  <c r="CP35" i="15"/>
  <c r="CP36" i="15"/>
  <c r="CP38" i="15"/>
  <c r="CP39" i="15"/>
  <c r="CP40" i="15"/>
  <c r="CP37" i="15"/>
  <c r="U39" i="22" l="1"/>
  <c r="U41" i="22"/>
  <c r="U43" i="22"/>
  <c r="U28" i="22"/>
  <c r="U42" i="22"/>
  <c r="U22" i="22"/>
  <c r="U32" i="22"/>
  <c r="U37" i="22"/>
  <c r="U44" i="22"/>
  <c r="U40" i="22"/>
  <c r="U24" i="22"/>
  <c r="U36" i="22"/>
  <c r="U30" i="22"/>
  <c r="U20" i="22"/>
  <c r="U38" i="22"/>
  <c r="U13" i="22"/>
  <c r="U27" i="22"/>
  <c r="U9" i="22"/>
  <c r="U19" i="22"/>
  <c r="U12" i="22"/>
  <c r="U11" i="22"/>
  <c r="U14" i="22"/>
  <c r="U8" i="22"/>
  <c r="U16" i="22"/>
  <c r="U34" i="22"/>
  <c r="U15" i="22"/>
  <c r="U10" i="22"/>
  <c r="U29" i="22"/>
  <c r="U26" i="22"/>
  <c r="U21" i="22"/>
  <c r="U18" i="22"/>
  <c r="U35" i="22"/>
  <c r="U23" i="22"/>
  <c r="U31" i="22"/>
  <c r="U17" i="22"/>
  <c r="U25" i="22"/>
  <c r="T45" i="22"/>
  <c r="CO4" i="15"/>
  <c r="CO5" i="15"/>
  <c r="CO6" i="15"/>
  <c r="CO7" i="15"/>
  <c r="CO8" i="15"/>
  <c r="CO9" i="15"/>
  <c r="CO10" i="15"/>
  <c r="CO11" i="15"/>
  <c r="CO12" i="15"/>
  <c r="CO13" i="15"/>
  <c r="CO14" i="15"/>
  <c r="CO15" i="15"/>
  <c r="CO16" i="15"/>
  <c r="CO17" i="15"/>
  <c r="CO18" i="15"/>
  <c r="CO19" i="15"/>
  <c r="CO20" i="15"/>
  <c r="CO21" i="15"/>
  <c r="CO22" i="15"/>
  <c r="CO23" i="15"/>
  <c r="CO24" i="15"/>
  <c r="CO25" i="15"/>
  <c r="CO26" i="15"/>
  <c r="CO27" i="15"/>
  <c r="CO28" i="15"/>
  <c r="CO29" i="15"/>
  <c r="CO30" i="15"/>
  <c r="CO31" i="15"/>
  <c r="CO32" i="15"/>
  <c r="CO33" i="15"/>
  <c r="CO34" i="15"/>
  <c r="CO35" i="15"/>
  <c r="CO37" i="15"/>
  <c r="CO38" i="15"/>
  <c r="CO39" i="15"/>
  <c r="CO40" i="15"/>
  <c r="CO36" i="15"/>
  <c r="CN36" i="15"/>
  <c r="CN37" i="15"/>
  <c r="CN38" i="15"/>
  <c r="CN39" i="15"/>
  <c r="CN40" i="15"/>
  <c r="CN4" i="15"/>
  <c r="CN5" i="15"/>
  <c r="CN6" i="15"/>
  <c r="CN7" i="15"/>
  <c r="CN8" i="15"/>
  <c r="CN9" i="15"/>
  <c r="CN10" i="15"/>
  <c r="CN11" i="15"/>
  <c r="CN12" i="15"/>
  <c r="CN13" i="15"/>
  <c r="CN14" i="15"/>
  <c r="CN15" i="15"/>
  <c r="CN16" i="15"/>
  <c r="CN17" i="15"/>
  <c r="CN18" i="15"/>
  <c r="CN19" i="15"/>
  <c r="CN20" i="15"/>
  <c r="CN21" i="15"/>
  <c r="CN22" i="15"/>
  <c r="CN23" i="15"/>
  <c r="CN24" i="15"/>
  <c r="CN25" i="15"/>
  <c r="CN26" i="15"/>
  <c r="CN27" i="15"/>
  <c r="CN28" i="15"/>
  <c r="CN29" i="15"/>
  <c r="CN30" i="15"/>
  <c r="CN31" i="15"/>
  <c r="CN32" i="15"/>
  <c r="CN33" i="15"/>
  <c r="CN34" i="15"/>
  <c r="CN35" i="15"/>
  <c r="CM35" i="15"/>
  <c r="CM36" i="15"/>
  <c r="CM37" i="15"/>
  <c r="CM38" i="15"/>
  <c r="CM39" i="15"/>
  <c r="CM40" i="15"/>
  <c r="CM4" i="15"/>
  <c r="CM5" i="15"/>
  <c r="CM6" i="15"/>
  <c r="CM7" i="15"/>
  <c r="CM8" i="15"/>
  <c r="CM9" i="15"/>
  <c r="CM10" i="15"/>
  <c r="CM11" i="15"/>
  <c r="CM12" i="15"/>
  <c r="CM13" i="15"/>
  <c r="CM14" i="15"/>
  <c r="CM15" i="15"/>
  <c r="CM16" i="15"/>
  <c r="CM17" i="15"/>
  <c r="CM18" i="15"/>
  <c r="CM19" i="15"/>
  <c r="CM20" i="15"/>
  <c r="CM21" i="15"/>
  <c r="CM22" i="15"/>
  <c r="CM23" i="15"/>
  <c r="CM24" i="15"/>
  <c r="CM25" i="15"/>
  <c r="CM26" i="15"/>
  <c r="CM27" i="15"/>
  <c r="CM28" i="15"/>
  <c r="CM29" i="15"/>
  <c r="CM30" i="15"/>
  <c r="CM31" i="15"/>
  <c r="CM32" i="15"/>
  <c r="CM33" i="15"/>
  <c r="CM34" i="15"/>
  <c r="CL34" i="15"/>
  <c r="CL35" i="15"/>
  <c r="CL36" i="15"/>
  <c r="CL37" i="15"/>
  <c r="CL38" i="15"/>
  <c r="CL39" i="15"/>
  <c r="CL40" i="15"/>
  <c r="CL4" i="15"/>
  <c r="CL5" i="15"/>
  <c r="CL6" i="15"/>
  <c r="CL7" i="15"/>
  <c r="CL8" i="15"/>
  <c r="CL9" i="15"/>
  <c r="CL10" i="15"/>
  <c r="CL11" i="15"/>
  <c r="CL12" i="15"/>
  <c r="CL13" i="15"/>
  <c r="CL14" i="15"/>
  <c r="CL15" i="15"/>
  <c r="CL16" i="15"/>
  <c r="CL17" i="15"/>
  <c r="CL18" i="15"/>
  <c r="CL19" i="15"/>
  <c r="CL20" i="15"/>
  <c r="CL21" i="15"/>
  <c r="CL22" i="15"/>
  <c r="CL23" i="15"/>
  <c r="CL24" i="15"/>
  <c r="CL25" i="15"/>
  <c r="CL26" i="15"/>
  <c r="CL27" i="15"/>
  <c r="CL28" i="15"/>
  <c r="CL29" i="15"/>
  <c r="CL30" i="15"/>
  <c r="CL31" i="15"/>
  <c r="CL32" i="15"/>
  <c r="CL33" i="15"/>
  <c r="CK33" i="15"/>
  <c r="CK34" i="15"/>
  <c r="CK35" i="15"/>
  <c r="CK36" i="15"/>
  <c r="CK37" i="15"/>
  <c r="CK38" i="15"/>
  <c r="CK39" i="15"/>
  <c r="CK40" i="15"/>
  <c r="CK4" i="15"/>
  <c r="CK5" i="15"/>
  <c r="CK6" i="15"/>
  <c r="CK7" i="15"/>
  <c r="CK8" i="15"/>
  <c r="CK9" i="15"/>
  <c r="CK10" i="15"/>
  <c r="CK11" i="15"/>
  <c r="CK12" i="15"/>
  <c r="CK13" i="15"/>
  <c r="CK14" i="15"/>
  <c r="CK15" i="15"/>
  <c r="CK16" i="15"/>
  <c r="CK17" i="15"/>
  <c r="CK18" i="15"/>
  <c r="CK19" i="15"/>
  <c r="CK20" i="15"/>
  <c r="CK21" i="15"/>
  <c r="CK22" i="15"/>
  <c r="CK23" i="15"/>
  <c r="CK24" i="15"/>
  <c r="CK25" i="15"/>
  <c r="CK26" i="15"/>
  <c r="CK27" i="15"/>
  <c r="CK28" i="15"/>
  <c r="CK29" i="15"/>
  <c r="CK30" i="15"/>
  <c r="CK31" i="15"/>
  <c r="CK32" i="15"/>
  <c r="CJ40" i="15"/>
  <c r="CJ32" i="15"/>
  <c r="CJ33" i="15"/>
  <c r="CJ34" i="15"/>
  <c r="CJ35" i="15"/>
  <c r="CJ36" i="15"/>
  <c r="CJ37" i="15"/>
  <c r="CJ38" i="15"/>
  <c r="CJ39" i="15"/>
  <c r="CJ4" i="15"/>
  <c r="CJ5" i="15"/>
  <c r="CJ6" i="15"/>
  <c r="CJ7" i="15"/>
  <c r="CJ8" i="15"/>
  <c r="CJ9" i="15"/>
  <c r="CJ10" i="15"/>
  <c r="CJ11" i="15"/>
  <c r="CJ12" i="15"/>
  <c r="CJ13" i="15"/>
  <c r="CJ14" i="15"/>
  <c r="CJ15" i="15"/>
  <c r="CJ16" i="15"/>
  <c r="CJ17" i="15"/>
  <c r="CJ18" i="15"/>
  <c r="CJ19" i="15"/>
  <c r="CJ20" i="15"/>
  <c r="CJ21" i="15"/>
  <c r="CJ22" i="15"/>
  <c r="CJ23" i="15"/>
  <c r="CJ24" i="15"/>
  <c r="CJ25" i="15"/>
  <c r="CJ26" i="15"/>
  <c r="CJ27" i="15"/>
  <c r="CJ28" i="15"/>
  <c r="CJ29" i="15"/>
  <c r="CJ30" i="15"/>
  <c r="CJ31" i="15"/>
  <c r="CI31" i="15"/>
  <c r="CI32" i="15"/>
  <c r="CI33" i="15"/>
  <c r="CI34" i="15"/>
  <c r="CI35" i="15"/>
  <c r="CI36" i="15"/>
  <c r="CI37" i="15"/>
  <c r="CI38" i="15"/>
  <c r="CI39" i="15"/>
  <c r="CI40" i="15"/>
  <c r="CI4" i="15"/>
  <c r="CI5" i="15"/>
  <c r="CI6" i="15"/>
  <c r="CI7" i="15"/>
  <c r="CI8" i="15"/>
  <c r="CI9" i="15"/>
  <c r="CI10" i="15"/>
  <c r="CI11" i="15"/>
  <c r="CI12" i="15"/>
  <c r="CI13" i="15"/>
  <c r="CI14" i="15"/>
  <c r="CI15" i="15"/>
  <c r="CI16" i="15"/>
  <c r="CI17" i="15"/>
  <c r="CI18" i="15"/>
  <c r="CI19" i="15"/>
  <c r="CI20" i="15"/>
  <c r="CI21" i="15"/>
  <c r="CI22" i="15"/>
  <c r="CI23" i="15"/>
  <c r="CI24" i="15"/>
  <c r="CI25" i="15"/>
  <c r="CI26" i="15"/>
  <c r="CI27" i="15"/>
  <c r="CI28" i="15"/>
  <c r="CI29" i="15"/>
  <c r="CI30" i="15"/>
  <c r="CH30" i="15"/>
  <c r="CH31" i="15"/>
  <c r="CH32" i="15"/>
  <c r="CH33" i="15"/>
  <c r="CH34" i="15"/>
  <c r="CH35" i="15"/>
  <c r="CH36" i="15"/>
  <c r="CH37" i="15"/>
  <c r="CH38" i="15"/>
  <c r="CH39" i="15"/>
  <c r="CH40" i="15"/>
  <c r="CH4" i="15"/>
  <c r="CH5" i="15"/>
  <c r="CH6" i="15"/>
  <c r="CH7" i="15"/>
  <c r="CH8" i="15"/>
  <c r="CH9" i="15"/>
  <c r="CH10" i="15"/>
  <c r="CH11" i="15"/>
  <c r="CH12" i="15"/>
  <c r="CH13" i="15"/>
  <c r="CH14" i="15"/>
  <c r="CH15" i="15"/>
  <c r="CH16" i="15"/>
  <c r="CH17" i="15"/>
  <c r="CH18" i="15"/>
  <c r="CH19" i="15"/>
  <c r="CH20" i="15"/>
  <c r="CH21" i="15"/>
  <c r="CH22" i="15"/>
  <c r="CH23" i="15"/>
  <c r="CH24" i="15"/>
  <c r="CH25" i="15"/>
  <c r="CH26" i="15"/>
  <c r="CH27" i="15"/>
  <c r="CH28" i="15"/>
  <c r="CH29" i="15"/>
  <c r="CG29" i="15"/>
  <c r="CG30" i="15"/>
  <c r="CG31" i="15"/>
  <c r="CG32" i="15"/>
  <c r="CG33" i="15"/>
  <c r="CG34" i="15"/>
  <c r="CG35" i="15"/>
  <c r="CG36" i="15"/>
  <c r="CG37" i="15"/>
  <c r="CG38" i="15"/>
  <c r="CG39" i="15"/>
  <c r="CG40" i="15"/>
  <c r="CG4" i="15"/>
  <c r="CG5" i="15"/>
  <c r="CG6" i="15"/>
  <c r="CG7" i="15"/>
  <c r="CG8" i="15"/>
  <c r="CG9" i="15"/>
  <c r="CG10" i="15"/>
  <c r="CG11" i="15"/>
  <c r="CG12" i="15"/>
  <c r="CG13" i="15"/>
  <c r="CG14" i="15"/>
  <c r="CG15" i="15"/>
  <c r="CG16" i="15"/>
  <c r="CG17" i="15"/>
  <c r="CG18" i="15"/>
  <c r="CG19" i="15"/>
  <c r="CG20" i="15"/>
  <c r="CG21" i="15"/>
  <c r="CG22" i="15"/>
  <c r="CG23" i="15"/>
  <c r="CG24" i="15"/>
  <c r="CG25" i="15"/>
  <c r="CG26" i="15"/>
  <c r="CG27" i="15"/>
  <c r="CG28" i="15"/>
  <c r="CF28" i="15"/>
  <c r="CF29" i="15"/>
  <c r="CF30" i="15"/>
  <c r="CF31" i="15"/>
  <c r="CF32" i="15"/>
  <c r="CF33" i="15"/>
  <c r="CF34" i="15"/>
  <c r="CF35" i="15"/>
  <c r="CF36" i="15"/>
  <c r="CF37" i="15"/>
  <c r="CF38" i="15"/>
  <c r="CF39" i="15"/>
  <c r="CF40" i="15"/>
  <c r="CF4" i="15"/>
  <c r="CF5" i="15"/>
  <c r="CF6" i="15"/>
  <c r="CF7" i="15"/>
  <c r="CF8" i="15"/>
  <c r="CF9" i="15"/>
  <c r="CF10" i="15"/>
  <c r="CF11" i="15"/>
  <c r="CF12" i="15"/>
  <c r="CF13" i="15"/>
  <c r="CF14" i="15"/>
  <c r="CF15" i="15"/>
  <c r="CF16" i="15"/>
  <c r="CF17" i="15"/>
  <c r="CF18" i="15"/>
  <c r="CF19" i="15"/>
  <c r="CF20" i="15"/>
  <c r="CF21" i="15"/>
  <c r="CF22" i="15"/>
  <c r="CF23" i="15"/>
  <c r="CF24" i="15"/>
  <c r="CF25" i="15"/>
  <c r="CF26" i="15"/>
  <c r="CF27" i="15"/>
  <c r="CE27" i="15"/>
  <c r="CE28" i="15"/>
  <c r="CE29" i="15"/>
  <c r="CE30" i="15"/>
  <c r="CE31" i="15"/>
  <c r="CE32" i="15"/>
  <c r="CE33" i="15"/>
  <c r="CE34" i="15"/>
  <c r="CE35" i="15"/>
  <c r="CE36" i="15"/>
  <c r="CE37" i="15"/>
  <c r="CE38" i="15"/>
  <c r="CE39" i="15"/>
  <c r="CE40" i="15"/>
  <c r="CE4" i="15"/>
  <c r="CE5" i="15"/>
  <c r="CE6" i="15"/>
  <c r="CE7" i="15"/>
  <c r="CE8" i="15"/>
  <c r="CE9" i="15"/>
  <c r="CE10" i="15"/>
  <c r="CE11" i="15"/>
  <c r="CE12" i="15"/>
  <c r="CE13" i="15"/>
  <c r="CE14" i="15"/>
  <c r="CE15" i="15"/>
  <c r="CE16" i="15"/>
  <c r="CE17" i="15"/>
  <c r="CE18" i="15"/>
  <c r="CE19" i="15"/>
  <c r="CE20" i="15"/>
  <c r="CE21" i="15"/>
  <c r="CE22" i="15"/>
  <c r="CE23" i="15"/>
  <c r="CE24" i="15"/>
  <c r="CE25" i="15"/>
  <c r="CE26" i="15"/>
  <c r="CD26" i="15"/>
  <c r="CD27" i="15"/>
  <c r="CD28" i="15"/>
  <c r="CD29" i="15"/>
  <c r="CD30" i="15"/>
  <c r="CD31" i="15"/>
  <c r="CD32" i="15"/>
  <c r="CD33" i="15"/>
  <c r="CD34" i="15"/>
  <c r="CD35" i="15"/>
  <c r="CD36" i="15"/>
  <c r="CD37" i="15"/>
  <c r="CD38" i="15"/>
  <c r="CD39" i="15"/>
  <c r="CD40" i="15"/>
  <c r="CD4" i="15"/>
  <c r="CD5" i="15"/>
  <c r="CD6" i="15"/>
  <c r="CD7" i="15"/>
  <c r="CD8" i="15"/>
  <c r="CD9" i="15"/>
  <c r="CD10" i="15"/>
  <c r="CD11" i="15"/>
  <c r="CD12" i="15"/>
  <c r="CD13" i="15"/>
  <c r="CD14" i="15"/>
  <c r="CD15" i="15"/>
  <c r="CD16" i="15"/>
  <c r="CD17" i="15"/>
  <c r="CD18" i="15"/>
  <c r="CD19" i="15"/>
  <c r="CD20" i="15"/>
  <c r="CD21" i="15"/>
  <c r="CD22" i="15"/>
  <c r="CD23" i="15"/>
  <c r="CD24" i="15"/>
  <c r="CD25" i="15"/>
  <c r="CC25" i="15"/>
  <c r="CC26" i="15"/>
  <c r="CC27" i="15"/>
  <c r="CC28" i="15"/>
  <c r="CC29" i="15"/>
  <c r="CC30" i="15"/>
  <c r="CC31" i="15"/>
  <c r="CC32" i="15"/>
  <c r="CC33" i="15"/>
  <c r="CC34" i="15"/>
  <c r="CC35" i="15"/>
  <c r="CC36" i="15"/>
  <c r="CC37" i="15"/>
  <c r="CC38" i="15"/>
  <c r="CC39" i="15"/>
  <c r="CC40" i="15"/>
  <c r="CC4" i="15"/>
  <c r="CC5" i="15"/>
  <c r="CC6" i="15"/>
  <c r="CC7" i="15"/>
  <c r="CC8" i="15"/>
  <c r="CC9" i="15"/>
  <c r="CC10" i="15"/>
  <c r="CC11" i="15"/>
  <c r="CC12" i="15"/>
  <c r="CC13" i="15"/>
  <c r="CC14" i="15"/>
  <c r="CC15" i="15"/>
  <c r="CC16" i="15"/>
  <c r="CC17" i="15"/>
  <c r="CC18" i="15"/>
  <c r="CC19" i="15"/>
  <c r="CC20" i="15"/>
  <c r="CC21" i="15"/>
  <c r="CC22" i="15"/>
  <c r="CC23" i="15"/>
  <c r="CC24" i="15"/>
  <c r="CB24" i="15"/>
  <c r="CB25" i="15"/>
  <c r="CB26" i="15"/>
  <c r="CB27" i="15"/>
  <c r="CB28" i="15"/>
  <c r="CB29" i="15"/>
  <c r="CB30" i="15"/>
  <c r="CB31" i="15"/>
  <c r="CB32" i="15"/>
  <c r="CB33" i="15"/>
  <c r="CB34" i="15"/>
  <c r="CB35" i="15"/>
  <c r="CB36" i="15"/>
  <c r="CB37" i="15"/>
  <c r="CB38" i="15"/>
  <c r="CB39" i="15"/>
  <c r="CB40" i="15"/>
  <c r="CB4" i="15"/>
  <c r="CB5" i="15"/>
  <c r="CB6" i="15"/>
  <c r="CB7" i="15"/>
  <c r="CB8" i="15"/>
  <c r="CB9" i="15"/>
  <c r="CB10" i="15"/>
  <c r="CB11" i="15"/>
  <c r="CB12" i="15"/>
  <c r="CB13" i="15"/>
  <c r="CB14" i="15"/>
  <c r="CB15" i="15"/>
  <c r="CB16" i="15"/>
  <c r="CB17" i="15"/>
  <c r="CB18" i="15"/>
  <c r="CB19" i="15"/>
  <c r="CB20" i="15"/>
  <c r="CB21" i="15"/>
  <c r="CB22" i="15"/>
  <c r="CB23" i="15"/>
  <c r="CA23" i="15"/>
  <c r="CA24" i="15"/>
  <c r="CA25" i="15"/>
  <c r="CA26" i="15"/>
  <c r="CA27" i="15"/>
  <c r="CA28" i="15"/>
  <c r="CA29" i="15"/>
  <c r="CA30" i="15"/>
  <c r="CA31" i="15"/>
  <c r="CA32" i="15"/>
  <c r="CA33" i="15"/>
  <c r="CA34" i="15"/>
  <c r="CA35" i="15"/>
  <c r="CA36" i="15"/>
  <c r="CA37" i="15"/>
  <c r="CA38" i="15"/>
  <c r="CA39" i="15"/>
  <c r="CA40" i="15"/>
  <c r="CA4" i="15"/>
  <c r="CA5" i="15"/>
  <c r="CA6" i="15"/>
  <c r="CA7" i="15"/>
  <c r="CA8" i="15"/>
  <c r="CA9" i="15"/>
  <c r="CA10" i="15"/>
  <c r="CA11" i="15"/>
  <c r="CA12" i="15"/>
  <c r="CA13" i="15"/>
  <c r="CA14" i="15"/>
  <c r="CA15" i="15"/>
  <c r="CA16" i="15"/>
  <c r="CA17" i="15"/>
  <c r="CA18" i="15"/>
  <c r="CA19" i="15"/>
  <c r="CA20" i="15"/>
  <c r="CA21" i="15"/>
  <c r="CA22" i="15"/>
  <c r="BZ22" i="15"/>
  <c r="BZ23" i="15"/>
  <c r="BZ24" i="15"/>
  <c r="BZ25" i="15"/>
  <c r="BZ26" i="15"/>
  <c r="BZ27" i="15"/>
  <c r="BZ28" i="15"/>
  <c r="BZ29" i="15"/>
  <c r="BZ30" i="15"/>
  <c r="BZ31" i="15"/>
  <c r="BZ32" i="15"/>
  <c r="BZ33" i="15"/>
  <c r="BZ34" i="15"/>
  <c r="BZ35" i="15"/>
  <c r="BZ36" i="15"/>
  <c r="BZ37" i="15"/>
  <c r="BZ38" i="15"/>
  <c r="BZ39" i="15"/>
  <c r="BZ40" i="15"/>
  <c r="BZ4" i="15"/>
  <c r="BZ5" i="15"/>
  <c r="BZ6" i="15"/>
  <c r="BZ7" i="15"/>
  <c r="BZ8" i="15"/>
  <c r="BZ9" i="15"/>
  <c r="BZ10" i="15"/>
  <c r="BZ11" i="15"/>
  <c r="BZ12" i="15"/>
  <c r="BZ13" i="15"/>
  <c r="BZ14" i="15"/>
  <c r="BZ15" i="15"/>
  <c r="BZ16" i="15"/>
  <c r="BZ17" i="15"/>
  <c r="BZ18" i="15"/>
  <c r="BZ19" i="15"/>
  <c r="BZ20" i="15"/>
  <c r="BZ21" i="15"/>
  <c r="BY21" i="15"/>
  <c r="BY22" i="15"/>
  <c r="BY23" i="15"/>
  <c r="BY24" i="15"/>
  <c r="BY25" i="15"/>
  <c r="BY26" i="15"/>
  <c r="BY27" i="15"/>
  <c r="BY28" i="15"/>
  <c r="BY29" i="15"/>
  <c r="BY30" i="15"/>
  <c r="BY31" i="15"/>
  <c r="BY32" i="15"/>
  <c r="BY33" i="15"/>
  <c r="BY34" i="15"/>
  <c r="BY35" i="15"/>
  <c r="BY36" i="15"/>
  <c r="BY37" i="15"/>
  <c r="BY38" i="15"/>
  <c r="BY39" i="15"/>
  <c r="BY40" i="15"/>
  <c r="BY4" i="15"/>
  <c r="BY5" i="15"/>
  <c r="BY6" i="15"/>
  <c r="BY7" i="15"/>
  <c r="BY8" i="15"/>
  <c r="BY9" i="15"/>
  <c r="BY10" i="15"/>
  <c r="BY11" i="15"/>
  <c r="BY12" i="15"/>
  <c r="BY13" i="15"/>
  <c r="BY14" i="15"/>
  <c r="BY15" i="15"/>
  <c r="BY16" i="15"/>
  <c r="BY17" i="15"/>
  <c r="BY18" i="15"/>
  <c r="BY19" i="15"/>
  <c r="BY20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" i="15"/>
  <c r="BX5" i="15"/>
  <c r="BX6" i="15"/>
  <c r="BX7" i="15"/>
  <c r="BX8" i="15"/>
  <c r="BX9" i="15"/>
  <c r="BX10" i="15"/>
  <c r="BX11" i="15"/>
  <c r="BX12" i="15"/>
  <c r="BX13" i="15"/>
  <c r="BX14" i="15"/>
  <c r="BX15" i="15"/>
  <c r="BX16" i="15"/>
  <c r="BX17" i="15"/>
  <c r="BX18" i="15"/>
  <c r="BX19" i="15"/>
  <c r="BW19" i="15"/>
  <c r="BW20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W17" i="15"/>
  <c r="BW18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" i="15"/>
  <c r="BV5" i="15"/>
  <c r="BV6" i="15"/>
  <c r="BV7" i="15"/>
  <c r="BV8" i="15"/>
  <c r="BV9" i="15"/>
  <c r="BV10" i="15"/>
  <c r="BV11" i="15"/>
  <c r="BV12" i="15"/>
  <c r="BV13" i="15"/>
  <c r="BV14" i="15"/>
  <c r="BV15" i="15"/>
  <c r="BV16" i="15"/>
  <c r="BV17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" i="15"/>
  <c r="BU5" i="15"/>
  <c r="BU6" i="15"/>
  <c r="BU7" i="15"/>
  <c r="BU8" i="15"/>
  <c r="BU9" i="15"/>
  <c r="BU10" i="15"/>
  <c r="BU11" i="15"/>
  <c r="BU12" i="15"/>
  <c r="BU13" i="15"/>
  <c r="BU14" i="15"/>
  <c r="BU15" i="15"/>
  <c r="BU16" i="15"/>
  <c r="BT16" i="15"/>
  <c r="BT17" i="15"/>
  <c r="BT18" i="15"/>
  <c r="BT19" i="15"/>
  <c r="BT20" i="15"/>
  <c r="BT21" i="15"/>
  <c r="BT22" i="15"/>
  <c r="BT23" i="15"/>
  <c r="BT24" i="15"/>
  <c r="BT25" i="15"/>
  <c r="BT26" i="15"/>
  <c r="BT27" i="15"/>
  <c r="BT28" i="15"/>
  <c r="BT29" i="15"/>
  <c r="BT30" i="15"/>
  <c r="BT31" i="15"/>
  <c r="BT32" i="15"/>
  <c r="BT33" i="15"/>
  <c r="BT34" i="15"/>
  <c r="BT35" i="15"/>
  <c r="BT36" i="15"/>
  <c r="BT37" i="15"/>
  <c r="BT38" i="15"/>
  <c r="BT39" i="15"/>
  <c r="BT40" i="15"/>
  <c r="BT4" i="15"/>
  <c r="BT5" i="15"/>
  <c r="BT6" i="15"/>
  <c r="BT7" i="15"/>
  <c r="BT8" i="15"/>
  <c r="BT9" i="15"/>
  <c r="BT10" i="15"/>
  <c r="BT11" i="15"/>
  <c r="BT12" i="15"/>
  <c r="BT13" i="15"/>
  <c r="BT14" i="15"/>
  <c r="BT15" i="15"/>
  <c r="BS15" i="15"/>
  <c r="BS16" i="15"/>
  <c r="BS17" i="15"/>
  <c r="BS18" i="15"/>
  <c r="BS19" i="15"/>
  <c r="BS20" i="15"/>
  <c r="BS21" i="15"/>
  <c r="BS22" i="15"/>
  <c r="BS23" i="15"/>
  <c r="BS24" i="15"/>
  <c r="BS25" i="15"/>
  <c r="BS26" i="15"/>
  <c r="BS27" i="15"/>
  <c r="BS28" i="15"/>
  <c r="BS29" i="15"/>
  <c r="BS30" i="15"/>
  <c r="BS31" i="15"/>
  <c r="BS32" i="15"/>
  <c r="BS33" i="15"/>
  <c r="BS34" i="15"/>
  <c r="BS35" i="15"/>
  <c r="BS36" i="15"/>
  <c r="BS37" i="15"/>
  <c r="BS38" i="15"/>
  <c r="BS39" i="15"/>
  <c r="BS40" i="15"/>
  <c r="BS4" i="15"/>
  <c r="BS5" i="15"/>
  <c r="BS6" i="15"/>
  <c r="BS7" i="15"/>
  <c r="BS8" i="15"/>
  <c r="BS9" i="15"/>
  <c r="BS10" i="15"/>
  <c r="BS11" i="15"/>
  <c r="BS12" i="15"/>
  <c r="BS13" i="15"/>
  <c r="BS14" i="15"/>
  <c r="BR14" i="15"/>
  <c r="BR15" i="15"/>
  <c r="BR16" i="15"/>
  <c r="BR17" i="15"/>
  <c r="BR18" i="15"/>
  <c r="BR19" i="15"/>
  <c r="BR20" i="15"/>
  <c r="BR21" i="15"/>
  <c r="BR22" i="15"/>
  <c r="BR23" i="15"/>
  <c r="BR24" i="15"/>
  <c r="BR25" i="15"/>
  <c r="BR26" i="15"/>
  <c r="BR27" i="15"/>
  <c r="BR28" i="15"/>
  <c r="BR29" i="15"/>
  <c r="BR30" i="15"/>
  <c r="BR31" i="15"/>
  <c r="BR32" i="15"/>
  <c r="BR33" i="15"/>
  <c r="BR34" i="15"/>
  <c r="BR35" i="15"/>
  <c r="BR36" i="15"/>
  <c r="BR37" i="15"/>
  <c r="BR38" i="15"/>
  <c r="BR39" i="15"/>
  <c r="BR40" i="15"/>
  <c r="BR4" i="15"/>
  <c r="BR5" i="15"/>
  <c r="BR6" i="15"/>
  <c r="BR7" i="15"/>
  <c r="BR8" i="15"/>
  <c r="BR9" i="15"/>
  <c r="BR10" i="15"/>
  <c r="BR11" i="15"/>
  <c r="BR12" i="15"/>
  <c r="BR13" i="15"/>
  <c r="BQ13" i="15"/>
  <c r="BQ14" i="15"/>
  <c r="BQ15" i="15"/>
  <c r="BQ16" i="15"/>
  <c r="BQ17" i="15"/>
  <c r="BQ18" i="15"/>
  <c r="BQ19" i="15"/>
  <c r="BQ20" i="15"/>
  <c r="BQ21" i="15"/>
  <c r="BQ22" i="15"/>
  <c r="BQ23" i="15"/>
  <c r="BQ24" i="15"/>
  <c r="BQ25" i="15"/>
  <c r="BQ26" i="15"/>
  <c r="BQ27" i="15"/>
  <c r="BQ28" i="15"/>
  <c r="BQ29" i="15"/>
  <c r="BQ30" i="15"/>
  <c r="BQ31" i="15"/>
  <c r="BQ32" i="15"/>
  <c r="BQ33" i="15"/>
  <c r="BQ34" i="15"/>
  <c r="BQ35" i="15"/>
  <c r="BQ36" i="15"/>
  <c r="BQ37" i="15"/>
  <c r="BQ38" i="15"/>
  <c r="BQ39" i="15"/>
  <c r="BQ40" i="15"/>
  <c r="BQ4" i="15"/>
  <c r="BQ5" i="15"/>
  <c r="BQ6" i="15"/>
  <c r="BQ7" i="15"/>
  <c r="BQ8" i="15"/>
  <c r="BQ9" i="15"/>
  <c r="BQ10" i="15"/>
  <c r="BQ11" i="15"/>
  <c r="BQ12" i="15"/>
  <c r="BP12" i="15"/>
  <c r="BP13" i="15"/>
  <c r="BP14" i="15"/>
  <c r="BP15" i="15"/>
  <c r="BP16" i="15"/>
  <c r="BP17" i="15"/>
  <c r="BP18" i="15"/>
  <c r="BP19" i="15"/>
  <c r="BP20" i="15"/>
  <c r="BP21" i="15"/>
  <c r="BP22" i="15"/>
  <c r="BP23" i="15"/>
  <c r="BP24" i="15"/>
  <c r="BP25" i="15"/>
  <c r="BP26" i="15"/>
  <c r="BP27" i="15"/>
  <c r="BP28" i="15"/>
  <c r="BP29" i="15"/>
  <c r="BP30" i="15"/>
  <c r="BP31" i="15"/>
  <c r="BP32" i="15"/>
  <c r="BP33" i="15"/>
  <c r="BP34" i="15"/>
  <c r="BP35" i="15"/>
  <c r="BP36" i="15"/>
  <c r="BP37" i="15"/>
  <c r="BP38" i="15"/>
  <c r="BP39" i="15"/>
  <c r="BP40" i="15"/>
  <c r="BP4" i="15"/>
  <c r="BP5" i="15"/>
  <c r="BP6" i="15"/>
  <c r="BP7" i="15"/>
  <c r="BP8" i="15"/>
  <c r="BP9" i="15"/>
  <c r="BP10" i="15"/>
  <c r="BP11" i="15"/>
  <c r="BO11" i="15"/>
  <c r="BO12" i="15"/>
  <c r="BO13" i="15"/>
  <c r="BO14" i="15"/>
  <c r="BO15" i="15"/>
  <c r="BO16" i="15"/>
  <c r="BO17" i="15"/>
  <c r="BO18" i="15"/>
  <c r="BO19" i="15"/>
  <c r="BO20" i="15"/>
  <c r="BO21" i="15"/>
  <c r="BO22" i="15"/>
  <c r="BO23" i="15"/>
  <c r="BO24" i="15"/>
  <c r="BO25" i="15"/>
  <c r="BO26" i="15"/>
  <c r="BO27" i="15"/>
  <c r="BO28" i="15"/>
  <c r="BO29" i="15"/>
  <c r="BO30" i="15"/>
  <c r="BO31" i="15"/>
  <c r="BO32" i="15"/>
  <c r="BO33" i="15"/>
  <c r="BO34" i="15"/>
  <c r="BO35" i="15"/>
  <c r="BO36" i="15"/>
  <c r="BO37" i="15"/>
  <c r="BO38" i="15"/>
  <c r="BO39" i="15"/>
  <c r="BO40" i="15"/>
  <c r="BO4" i="15"/>
  <c r="BO5" i="15"/>
  <c r="BO6" i="15"/>
  <c r="BO7" i="15"/>
  <c r="BO8" i="15"/>
  <c r="BO9" i="15"/>
  <c r="BO10" i="15"/>
  <c r="BN10" i="15"/>
  <c r="BN11" i="15"/>
  <c r="BN12" i="15"/>
  <c r="BN13" i="15"/>
  <c r="BN14" i="15"/>
  <c r="BN15" i="15"/>
  <c r="BN16" i="15"/>
  <c r="BN17" i="15"/>
  <c r="BN18" i="15"/>
  <c r="BN19" i="15"/>
  <c r="BN20" i="15"/>
  <c r="BN21" i="15"/>
  <c r="BN22" i="15"/>
  <c r="BN23" i="15"/>
  <c r="BN24" i="15"/>
  <c r="BN25" i="15"/>
  <c r="BN26" i="15"/>
  <c r="BN27" i="15"/>
  <c r="BN28" i="15"/>
  <c r="BN29" i="15"/>
  <c r="BN30" i="15"/>
  <c r="BN31" i="15"/>
  <c r="BN32" i="15"/>
  <c r="BN33" i="15"/>
  <c r="BN34" i="15"/>
  <c r="BN35" i="15"/>
  <c r="BN36" i="15"/>
  <c r="BN37" i="15"/>
  <c r="BN38" i="15"/>
  <c r="BN39" i="15"/>
  <c r="BN40" i="15"/>
  <c r="BN4" i="15"/>
  <c r="BN5" i="15"/>
  <c r="BN6" i="15"/>
  <c r="BN7" i="15"/>
  <c r="BN8" i="15"/>
  <c r="BN9" i="15"/>
  <c r="BM9" i="15"/>
  <c r="BM10" i="15"/>
  <c r="BM11" i="15"/>
  <c r="BM12" i="15"/>
  <c r="BM13" i="15"/>
  <c r="BM14" i="15"/>
  <c r="BM15" i="15"/>
  <c r="BM16" i="15"/>
  <c r="BM17" i="15"/>
  <c r="BM18" i="15"/>
  <c r="BM19" i="15"/>
  <c r="BM20" i="15"/>
  <c r="BM21" i="15"/>
  <c r="BM22" i="15"/>
  <c r="BM23" i="15"/>
  <c r="BM24" i="15"/>
  <c r="BM25" i="15"/>
  <c r="BM26" i="15"/>
  <c r="BM27" i="15"/>
  <c r="BM28" i="15"/>
  <c r="BM29" i="15"/>
  <c r="BM30" i="15"/>
  <c r="BM31" i="15"/>
  <c r="BM32" i="15"/>
  <c r="BM33" i="15"/>
  <c r="BM34" i="15"/>
  <c r="BM35" i="15"/>
  <c r="BM36" i="15"/>
  <c r="BM37" i="15"/>
  <c r="BM38" i="15"/>
  <c r="BM39" i="15"/>
  <c r="BM40" i="15"/>
  <c r="BM4" i="15"/>
  <c r="BM5" i="15"/>
  <c r="BM6" i="15"/>
  <c r="BM7" i="15"/>
  <c r="BM8" i="15"/>
  <c r="BL8" i="15"/>
  <c r="BL9" i="15"/>
  <c r="BL10" i="15"/>
  <c r="BL11" i="15"/>
  <c r="BL12" i="15"/>
  <c r="BL13" i="15"/>
  <c r="BL14" i="15"/>
  <c r="BL15" i="15"/>
  <c r="BL16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37" i="15"/>
  <c r="BL38" i="15"/>
  <c r="BL39" i="15"/>
  <c r="BL40" i="15"/>
  <c r="BL4" i="15"/>
  <c r="BL5" i="15"/>
  <c r="BL6" i="15"/>
  <c r="BL7" i="15"/>
  <c r="BK7" i="15"/>
  <c r="BK8" i="15"/>
  <c r="BK9" i="15"/>
  <c r="BK10" i="15"/>
  <c r="BK11" i="15"/>
  <c r="BK12" i="15"/>
  <c r="BK13" i="15"/>
  <c r="BK14" i="15"/>
  <c r="BK15" i="15"/>
  <c r="BK16" i="15"/>
  <c r="BK17" i="15"/>
  <c r="BK18" i="15"/>
  <c r="BK19" i="15"/>
  <c r="BK20" i="15"/>
  <c r="BK21" i="15"/>
  <c r="BK22" i="15"/>
  <c r="BK23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37" i="15"/>
  <c r="BK38" i="15"/>
  <c r="BK39" i="15"/>
  <c r="BK40" i="15"/>
  <c r="BK4" i="15"/>
  <c r="BK5" i="15"/>
  <c r="BK6" i="15"/>
  <c r="BJ40" i="15"/>
  <c r="BJ7" i="15"/>
  <c r="BJ8" i="15"/>
  <c r="BJ9" i="15"/>
  <c r="BJ10" i="15"/>
  <c r="BJ11" i="15"/>
  <c r="BJ12" i="15"/>
  <c r="BJ13" i="15"/>
  <c r="BJ14" i="15"/>
  <c r="BJ15" i="15"/>
  <c r="BJ16" i="15"/>
  <c r="BJ17" i="15"/>
  <c r="BJ18" i="15"/>
  <c r="BJ19" i="15"/>
  <c r="BJ20" i="15"/>
  <c r="BJ21" i="15"/>
  <c r="BJ22" i="15"/>
  <c r="BJ23" i="15"/>
  <c r="BJ24" i="15"/>
  <c r="BJ25" i="15"/>
  <c r="BJ26" i="15"/>
  <c r="BJ27" i="15"/>
  <c r="BJ28" i="15"/>
  <c r="BJ29" i="15"/>
  <c r="BJ30" i="15"/>
  <c r="BJ31" i="15"/>
  <c r="BJ32" i="15"/>
  <c r="BJ33" i="15"/>
  <c r="BJ34" i="15"/>
  <c r="BJ35" i="15"/>
  <c r="BJ36" i="15"/>
  <c r="BJ37" i="15"/>
  <c r="BJ38" i="15"/>
  <c r="BJ39" i="15"/>
  <c r="BJ6" i="15"/>
  <c r="BJ4" i="15"/>
  <c r="BJ5" i="15"/>
  <c r="BI6" i="15"/>
  <c r="BI7" i="15"/>
  <c r="BI8" i="15"/>
  <c r="BI9" i="15"/>
  <c r="BI10" i="15"/>
  <c r="BI11" i="15"/>
  <c r="BI12" i="15"/>
  <c r="BI13" i="15"/>
  <c r="BI14" i="15"/>
  <c r="BI15" i="15"/>
  <c r="BI16" i="15"/>
  <c r="BI17" i="15"/>
  <c r="BI18" i="15"/>
  <c r="BI19" i="15"/>
  <c r="BI20" i="15"/>
  <c r="BI21" i="15"/>
  <c r="BI22" i="15"/>
  <c r="BI23" i="15"/>
  <c r="BI24" i="15"/>
  <c r="BI25" i="15"/>
  <c r="BI26" i="15"/>
  <c r="BI27" i="15"/>
  <c r="BI28" i="15"/>
  <c r="BI29" i="15"/>
  <c r="BI30" i="15"/>
  <c r="BI31" i="15"/>
  <c r="BI32" i="15"/>
  <c r="BI33" i="15"/>
  <c r="BI34" i="15"/>
  <c r="BI35" i="15"/>
  <c r="BI36" i="15"/>
  <c r="BI37" i="15"/>
  <c r="BI38" i="15"/>
  <c r="BI39" i="15"/>
  <c r="BI40" i="15"/>
  <c r="BI5" i="15"/>
  <c r="BI4" i="15"/>
  <c r="V8" i="22" l="1" a="1"/>
  <c r="V41" i="22" s="1"/>
  <c r="U45" i="22"/>
  <c r="R49" i="30" s="1"/>
  <c r="V26" i="22" l="1"/>
  <c r="W26" i="22" s="1"/>
  <c r="V36" i="22"/>
  <c r="W36" i="22" s="1"/>
  <c r="V22" i="22"/>
  <c r="AC22" i="22" s="1"/>
  <c r="V8" i="22"/>
  <c r="AI8" i="22" s="1"/>
  <c r="V40" i="22"/>
  <c r="AC40" i="22" s="1"/>
  <c r="V23" i="22"/>
  <c r="AI23" i="22" s="1"/>
  <c r="V35" i="22"/>
  <c r="AC35" i="22" s="1"/>
  <c r="V31" i="22"/>
  <c r="AG31" i="22" s="1"/>
  <c r="V39" i="22"/>
  <c r="AG39" i="22" s="1"/>
  <c r="V17" i="22"/>
  <c r="AI17" i="22" s="1"/>
  <c r="V27" i="22"/>
  <c r="W27" i="22" s="1"/>
  <c r="V25" i="22"/>
  <c r="AC25" i="22" s="1"/>
  <c r="V19" i="22"/>
  <c r="X19" i="22" s="1"/>
  <c r="V12" i="22"/>
  <c r="AI12" i="22" s="1"/>
  <c r="V33" i="22"/>
  <c r="W33" i="22" s="1"/>
  <c r="V32" i="22"/>
  <c r="W32" i="22" s="1"/>
  <c r="V38" i="22"/>
  <c r="AI38" i="22" s="1"/>
  <c r="V42" i="22"/>
  <c r="AI42" i="22" s="1"/>
  <c r="V20" i="22"/>
  <c r="AI20" i="22" s="1"/>
  <c r="V28" i="22"/>
  <c r="W28" i="22" s="1"/>
  <c r="V30" i="22"/>
  <c r="AC30" i="22" s="1"/>
  <c r="V9" i="22"/>
  <c r="AG9" i="22" s="1"/>
  <c r="V34" i="22"/>
  <c r="AI34" i="22" s="1"/>
  <c r="V13" i="22"/>
  <c r="AG13" i="22" s="1"/>
  <c r="V44" i="22"/>
  <c r="AI44" i="22" s="1"/>
  <c r="V16" i="22"/>
  <c r="AC16" i="22" s="1"/>
  <c r="V14" i="22"/>
  <c r="AI14" i="22" s="1"/>
  <c r="V21" i="22"/>
  <c r="W21" i="22" s="1"/>
  <c r="V11" i="22"/>
  <c r="AC11" i="22" s="1"/>
  <c r="V18" i="22"/>
  <c r="AI18" i="22" s="1"/>
  <c r="V15" i="22"/>
  <c r="AG15" i="22" s="1"/>
  <c r="V10" i="22"/>
  <c r="AG10" i="22" s="1"/>
  <c r="V29" i="22"/>
  <c r="X29" i="22" s="1"/>
  <c r="V43" i="22"/>
  <c r="AC43" i="22" s="1"/>
  <c r="V24" i="22"/>
  <c r="AI24" i="22" s="1"/>
  <c r="V37" i="22"/>
  <c r="W37" i="22" s="1"/>
  <c r="AI30" i="22"/>
  <c r="AI9" i="22"/>
  <c r="AI41" i="22"/>
  <c r="AG41" i="22"/>
  <c r="X41" i="22"/>
  <c r="W41" i="22"/>
  <c r="AC41" i="22"/>
  <c r="AG23" i="22" l="1"/>
  <c r="AM23" i="22" s="1"/>
  <c r="X44" i="22"/>
  <c r="AK44" i="22" s="1"/>
  <c r="X18" i="22"/>
  <c r="AK18" i="22" s="1"/>
  <c r="X36" i="22"/>
  <c r="AK36" i="22" s="1"/>
  <c r="X12" i="22"/>
  <c r="AK12" i="22" s="1"/>
  <c r="X42" i="22"/>
  <c r="AK42" i="22" s="1"/>
  <c r="AC26" i="22"/>
  <c r="AL26" i="22" s="1"/>
  <c r="AI36" i="22"/>
  <c r="AG17" i="22"/>
  <c r="AM17" i="22" s="1"/>
  <c r="AC29" i="22"/>
  <c r="AL29" i="22" s="1"/>
  <c r="AI22" i="22"/>
  <c r="W19" i="22"/>
  <c r="AJ19" i="22" s="1"/>
  <c r="X39" i="22"/>
  <c r="AK39" i="22" s="1"/>
  <c r="X26" i="22"/>
  <c r="AK26" i="22" s="1"/>
  <c r="AI19" i="22"/>
  <c r="AI39" i="22"/>
  <c r="AI29" i="22"/>
  <c r="AC19" i="22"/>
  <c r="AL19" i="22" s="1"/>
  <c r="AG44" i="22"/>
  <c r="AM44" i="22" s="1"/>
  <c r="W40" i="22"/>
  <c r="AJ40" i="22" s="1"/>
  <c r="W11" i="22"/>
  <c r="AJ11" i="22" s="1"/>
  <c r="AG30" i="22"/>
  <c r="AM30" i="22" s="1"/>
  <c r="AI11" i="22"/>
  <c r="W38" i="22"/>
  <c r="AJ38" i="22" s="1"/>
  <c r="X38" i="22"/>
  <c r="AK38" i="22" s="1"/>
  <c r="AC39" i="22"/>
  <c r="AL39" i="22" s="1"/>
  <c r="X40" i="22"/>
  <c r="AK40" i="22" s="1"/>
  <c r="AG29" i="22"/>
  <c r="AM29" i="22" s="1"/>
  <c r="X11" i="22"/>
  <c r="AK11" i="22" s="1"/>
  <c r="W30" i="22"/>
  <c r="AJ30" i="22" s="1"/>
  <c r="AG42" i="22"/>
  <c r="AM42" i="22" s="1"/>
  <c r="AG12" i="22"/>
  <c r="AM12" i="22" s="1"/>
  <c r="X23" i="22"/>
  <c r="AK23" i="22" s="1"/>
  <c r="W42" i="22"/>
  <c r="AJ42" i="22" s="1"/>
  <c r="AG38" i="22"/>
  <c r="AM38" i="22" s="1"/>
  <c r="AC12" i="22"/>
  <c r="AL12" i="22" s="1"/>
  <c r="AG19" i="22"/>
  <c r="AM19" i="22" s="1"/>
  <c r="X17" i="22"/>
  <c r="AK17" i="22" s="1"/>
  <c r="W39" i="22"/>
  <c r="AJ39" i="22" s="1"/>
  <c r="AC23" i="22"/>
  <c r="AL23" i="22" s="1"/>
  <c r="AG40" i="22"/>
  <c r="AM40" i="22" s="1"/>
  <c r="AC36" i="22"/>
  <c r="AL36" i="22" s="1"/>
  <c r="AG26" i="22"/>
  <c r="AM26" i="22" s="1"/>
  <c r="W43" i="22"/>
  <c r="AJ43" i="22" s="1"/>
  <c r="W29" i="22"/>
  <c r="AJ29" i="22" s="1"/>
  <c r="AG11" i="22"/>
  <c r="AM11" i="22" s="1"/>
  <c r="W44" i="22"/>
  <c r="AJ44" i="22" s="1"/>
  <c r="W9" i="22"/>
  <c r="AJ9" i="22" s="1"/>
  <c r="X30" i="22"/>
  <c r="AK30" i="22" s="1"/>
  <c r="AI40" i="22"/>
  <c r="AI26" i="22"/>
  <c r="AI16" i="22"/>
  <c r="W17" i="22"/>
  <c r="AJ17" i="22" s="1"/>
  <c r="AG36" i="22"/>
  <c r="AM36" i="22" s="1"/>
  <c r="W16" i="22"/>
  <c r="AJ16" i="22" s="1"/>
  <c r="AC42" i="22"/>
  <c r="AL42" i="22" s="1"/>
  <c r="AC38" i="22"/>
  <c r="AL38" i="22" s="1"/>
  <c r="W12" i="22"/>
  <c r="AJ12" i="22" s="1"/>
  <c r="AC17" i="22"/>
  <c r="AL17" i="22" s="1"/>
  <c r="W23" i="22"/>
  <c r="AJ23" i="22" s="1"/>
  <c r="AG18" i="22"/>
  <c r="AM18" i="22" s="1"/>
  <c r="AC44" i="22"/>
  <c r="AL44" i="22" s="1"/>
  <c r="AI43" i="22"/>
  <c r="X43" i="22"/>
  <c r="AK43" i="22" s="1"/>
  <c r="X16" i="22"/>
  <c r="AK16" i="22" s="1"/>
  <c r="X24" i="22"/>
  <c r="AK24" i="22" s="1"/>
  <c r="AC18" i="22"/>
  <c r="AL18" i="22" s="1"/>
  <c r="X9" i="22"/>
  <c r="AK9" i="22" s="1"/>
  <c r="X35" i="22"/>
  <c r="AK35" i="22" s="1"/>
  <c r="AG43" i="22"/>
  <c r="AM43" i="22" s="1"/>
  <c r="AG16" i="22"/>
  <c r="AM16" i="22" s="1"/>
  <c r="AC9" i="22"/>
  <c r="AL9" i="22" s="1"/>
  <c r="AG24" i="22"/>
  <c r="AM24" i="22" s="1"/>
  <c r="X33" i="22"/>
  <c r="AK33" i="22" s="1"/>
  <c r="AC27" i="22"/>
  <c r="AL27" i="22" s="1"/>
  <c r="W18" i="22"/>
  <c r="AJ18" i="22" s="1"/>
  <c r="AG34" i="22"/>
  <c r="AM34" i="22" s="1"/>
  <c r="X20" i="22"/>
  <c r="AK20" i="22" s="1"/>
  <c r="AI35" i="22"/>
  <c r="X21" i="22"/>
  <c r="AK21" i="22" s="1"/>
  <c r="W14" i="22"/>
  <c r="AJ14" i="22" s="1"/>
  <c r="AG33" i="22"/>
  <c r="AM33" i="22" s="1"/>
  <c r="X22" i="22"/>
  <c r="AK22" i="22" s="1"/>
  <c r="AC15" i="22"/>
  <c r="AL15" i="22" s="1"/>
  <c r="X14" i="22"/>
  <c r="AK14" i="22" s="1"/>
  <c r="AG20" i="22"/>
  <c r="AM20" i="22" s="1"/>
  <c r="X27" i="22"/>
  <c r="AK27" i="22" s="1"/>
  <c r="AG22" i="22"/>
  <c r="AM22" i="22" s="1"/>
  <c r="X15" i="22"/>
  <c r="AK15" i="22" s="1"/>
  <c r="X34" i="22"/>
  <c r="AK34" i="22" s="1"/>
  <c r="W31" i="22"/>
  <c r="AJ31" i="22" s="1"/>
  <c r="W10" i="22"/>
  <c r="AJ10" i="22" s="1"/>
  <c r="AI10" i="22"/>
  <c r="AG25" i="22"/>
  <c r="AM25" i="22" s="1"/>
  <c r="AC37" i="22"/>
  <c r="AL37" i="22" s="1"/>
  <c r="AC28" i="22"/>
  <c r="AL28" i="22" s="1"/>
  <c r="AI15" i="22"/>
  <c r="AC32" i="22"/>
  <c r="AL32" i="22" s="1"/>
  <c r="AG8" i="22"/>
  <c r="AM8" i="22" s="1"/>
  <c r="W13" i="22"/>
  <c r="AJ13" i="22" s="1"/>
  <c r="AG32" i="22"/>
  <c r="AM32" i="22" s="1"/>
  <c r="AC33" i="22"/>
  <c r="AL33" i="22" s="1"/>
  <c r="W25" i="22"/>
  <c r="AJ25" i="22" s="1"/>
  <c r="AG27" i="22"/>
  <c r="AC31" i="22"/>
  <c r="AL31" i="22" s="1"/>
  <c r="AG35" i="22"/>
  <c r="AM35" i="22" s="1"/>
  <c r="AC8" i="22"/>
  <c r="AL8" i="22" s="1"/>
  <c r="W22" i="22"/>
  <c r="AJ22" i="22" s="1"/>
  <c r="AG37" i="22"/>
  <c r="AM37" i="22" s="1"/>
  <c r="W24" i="22"/>
  <c r="AJ24" i="22" s="1"/>
  <c r="AC10" i="22"/>
  <c r="AL10" i="22" s="1"/>
  <c r="W15" i="22"/>
  <c r="AJ15" i="22" s="1"/>
  <c r="AG21" i="22"/>
  <c r="AM21" i="22" s="1"/>
  <c r="AC14" i="22"/>
  <c r="AL14" i="22" s="1"/>
  <c r="X13" i="22"/>
  <c r="AK13" i="22" s="1"/>
  <c r="W34" i="22"/>
  <c r="AJ34" i="22" s="1"/>
  <c r="AG28" i="22"/>
  <c r="AM28" i="22" s="1"/>
  <c r="W20" i="22"/>
  <c r="AJ20" i="22" s="1"/>
  <c r="W35" i="22"/>
  <c r="AJ35" i="22" s="1"/>
  <c r="AI33" i="22"/>
  <c r="AI27" i="22"/>
  <c r="AI31" i="22"/>
  <c r="AI21" i="22"/>
  <c r="AI13" i="22"/>
  <c r="AI28" i="22"/>
  <c r="X32" i="22"/>
  <c r="AK32" i="22" s="1"/>
  <c r="X25" i="22"/>
  <c r="AK25" i="22" s="1"/>
  <c r="X31" i="22"/>
  <c r="AK31" i="22" s="1"/>
  <c r="W8" i="22"/>
  <c r="AJ8" i="22" s="1"/>
  <c r="X8" i="22"/>
  <c r="AK8" i="22" s="1"/>
  <c r="X37" i="22"/>
  <c r="AK37" i="22" s="1"/>
  <c r="X10" i="22"/>
  <c r="AK10" i="22" s="1"/>
  <c r="AC21" i="22"/>
  <c r="AL21" i="22" s="1"/>
  <c r="AC13" i="22"/>
  <c r="AL13" i="22" s="1"/>
  <c r="X28" i="22"/>
  <c r="AK28" i="22" s="1"/>
  <c r="AI32" i="22"/>
  <c r="AI25" i="22"/>
  <c r="AI37" i="22"/>
  <c r="V45" i="22"/>
  <c r="AC24" i="22"/>
  <c r="AL24" i="22" s="1"/>
  <c r="AG14" i="22"/>
  <c r="AM14" i="22" s="1"/>
  <c r="AC34" i="22"/>
  <c r="AL34" i="22" s="1"/>
  <c r="AC20" i="22"/>
  <c r="AL20" i="22" s="1"/>
  <c r="AL40" i="22"/>
  <c r="AL41" i="22"/>
  <c r="AL43" i="22"/>
  <c r="AK29" i="22"/>
  <c r="AL16" i="22"/>
  <c r="AL30" i="22"/>
  <c r="AJ32" i="22"/>
  <c r="AL25" i="22"/>
  <c r="AM31" i="22"/>
  <c r="AL35" i="22"/>
  <c r="AL22" i="22"/>
  <c r="AJ26" i="22"/>
  <c r="AJ37" i="22"/>
  <c r="AM10" i="22"/>
  <c r="AJ21" i="22"/>
  <c r="AM13" i="22"/>
  <c r="AJ28" i="22"/>
  <c r="AJ33" i="22"/>
  <c r="AK19" i="22"/>
  <c r="AJ27" i="22"/>
  <c r="AM39" i="22"/>
  <c r="AJ36" i="22"/>
  <c r="AJ41" i="22"/>
  <c r="AM15" i="22"/>
  <c r="AK41" i="22"/>
  <c r="AL11" i="22"/>
  <c r="AM9" i="22"/>
  <c r="AM41" i="2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F28" i="24" l="1"/>
  <c r="F29" i="24" s="1"/>
  <c r="N55" i="30"/>
  <c r="D37" i="26"/>
  <c r="D29" i="26"/>
  <c r="D21" i="26"/>
  <c r="D44" i="26"/>
  <c r="D40" i="26"/>
  <c r="D36" i="26"/>
  <c r="D32" i="26"/>
  <c r="D28" i="26"/>
  <c r="D24" i="26"/>
  <c r="D20" i="26"/>
  <c r="D33" i="26"/>
  <c r="D17" i="26"/>
  <c r="D43" i="26"/>
  <c r="D39" i="26"/>
  <c r="D35" i="26"/>
  <c r="D31" i="26"/>
  <c r="D27" i="26"/>
  <c r="D19" i="26"/>
  <c r="D41" i="26"/>
  <c r="D25" i="26"/>
  <c r="D42" i="26"/>
  <c r="D38" i="26"/>
  <c r="D34" i="26"/>
  <c r="D30" i="26"/>
  <c r="D26" i="26"/>
  <c r="D22" i="26"/>
  <c r="D18" i="26"/>
  <c r="D23" i="26"/>
  <c r="AN32" i="22"/>
  <c r="X45" i="22"/>
  <c r="AN42" i="22"/>
  <c r="AN37" i="22"/>
  <c r="AN23" i="22"/>
  <c r="AC45" i="22"/>
  <c r="AN11" i="22"/>
  <c r="AN39" i="22"/>
  <c r="AN34" i="22"/>
  <c r="AN30" i="22"/>
  <c r="AN25" i="22"/>
  <c r="AN10" i="22"/>
  <c r="AN33" i="22"/>
  <c r="AG45" i="22"/>
  <c r="AN22" i="22"/>
  <c r="AN21" i="22"/>
  <c r="W45" i="22"/>
  <c r="AN29" i="22"/>
  <c r="AN19" i="22"/>
  <c r="AN14" i="22"/>
  <c r="AN35" i="22"/>
  <c r="AN31" i="22"/>
  <c r="AN12" i="22"/>
  <c r="AN17" i="22"/>
  <c r="AN18" i="22"/>
  <c r="V47" i="22"/>
  <c r="E32" i="24" s="1"/>
  <c r="AN8" i="22"/>
  <c r="AN41" i="22"/>
  <c r="AN38" i="22"/>
  <c r="AN26" i="22"/>
  <c r="AN15" i="22"/>
  <c r="AN27" i="22"/>
  <c r="AM27" i="22"/>
  <c r="AM45" i="22" s="1"/>
  <c r="D66" i="30" s="1"/>
  <c r="AN20" i="22"/>
  <c r="AN13" i="22"/>
  <c r="AI45" i="22"/>
  <c r="N66" i="30" s="1"/>
  <c r="R66" i="30" s="1"/>
  <c r="AN36" i="22"/>
  <c r="AN44" i="22"/>
  <c r="AN40" i="22"/>
  <c r="AN28" i="22"/>
  <c r="AN24" i="22"/>
  <c r="AN43" i="22"/>
  <c r="AN9" i="22"/>
  <c r="AN16" i="22"/>
  <c r="AJ45" i="22"/>
  <c r="AB66" i="30" s="1"/>
  <c r="AK45" i="22"/>
  <c r="AE66" i="30" s="1"/>
  <c r="AL45" i="22"/>
  <c r="G66" i="30" s="1"/>
  <c r="V36" i="12"/>
  <c r="V36" i="26" s="1"/>
  <c r="Z36" i="12"/>
  <c r="Z36" i="26" s="1"/>
  <c r="V28" i="12"/>
  <c r="V28" i="26" s="1"/>
  <c r="Z28" i="12"/>
  <c r="Z28" i="26" s="1"/>
  <c r="Z43" i="12"/>
  <c r="Z43" i="26" s="1"/>
  <c r="V43" i="12"/>
  <c r="V43" i="26" s="1"/>
  <c r="Z31" i="12"/>
  <c r="Z31" i="26" s="1"/>
  <c r="V31" i="12"/>
  <c r="V31" i="26" s="1"/>
  <c r="Z23" i="12"/>
  <c r="Z23" i="26" s="1"/>
  <c r="V23" i="12"/>
  <c r="V23" i="26" s="1"/>
  <c r="Z19" i="12"/>
  <c r="Z19" i="26" s="1"/>
  <c r="V19" i="12"/>
  <c r="V19" i="26" s="1"/>
  <c r="V44" i="12"/>
  <c r="V44" i="26" s="1"/>
  <c r="Z44" i="12"/>
  <c r="Z44" i="26" s="1"/>
  <c r="V32" i="12"/>
  <c r="V32" i="26" s="1"/>
  <c r="Z32" i="12"/>
  <c r="Z32" i="26" s="1"/>
  <c r="V20" i="12"/>
  <c r="V20" i="26" s="1"/>
  <c r="Z20" i="12"/>
  <c r="Z20" i="26" s="1"/>
  <c r="Z35" i="12"/>
  <c r="Z35" i="26" s="1"/>
  <c r="V35" i="12"/>
  <c r="V35" i="26" s="1"/>
  <c r="Z27" i="12"/>
  <c r="Z27" i="26" s="1"/>
  <c r="V27" i="12"/>
  <c r="V27" i="26" s="1"/>
  <c r="Z42" i="12"/>
  <c r="Z42" i="26" s="1"/>
  <c r="V42" i="12"/>
  <c r="V42" i="26" s="1"/>
  <c r="V38" i="12"/>
  <c r="V38" i="26" s="1"/>
  <c r="Z38" i="12"/>
  <c r="Z38" i="26" s="1"/>
  <c r="Z34" i="12"/>
  <c r="Z34" i="26" s="1"/>
  <c r="V34" i="12"/>
  <c r="V34" i="26" s="1"/>
  <c r="Z30" i="12"/>
  <c r="Z30" i="26" s="1"/>
  <c r="V30" i="12"/>
  <c r="V30" i="26" s="1"/>
  <c r="V26" i="12"/>
  <c r="V26" i="26" s="1"/>
  <c r="Z26" i="12"/>
  <c r="Z26" i="26" s="1"/>
  <c r="V22" i="12"/>
  <c r="V22" i="26" s="1"/>
  <c r="Z22" i="12"/>
  <c r="Z22" i="26" s="1"/>
  <c r="Z18" i="12"/>
  <c r="Z18" i="26" s="1"/>
  <c r="V18" i="12"/>
  <c r="V18" i="26" s="1"/>
  <c r="V40" i="12"/>
  <c r="V40" i="26" s="1"/>
  <c r="Z40" i="12"/>
  <c r="Z40" i="26" s="1"/>
  <c r="V24" i="12"/>
  <c r="V24" i="26" s="1"/>
  <c r="Z24" i="12"/>
  <c r="Z24" i="26" s="1"/>
  <c r="Z39" i="12"/>
  <c r="Z39" i="26" s="1"/>
  <c r="V39" i="12"/>
  <c r="V39" i="26" s="1"/>
  <c r="Z41" i="12"/>
  <c r="Z41" i="26" s="1"/>
  <c r="V41" i="12"/>
  <c r="V41" i="26" s="1"/>
  <c r="Z37" i="12"/>
  <c r="Z37" i="26" s="1"/>
  <c r="V37" i="12"/>
  <c r="V37" i="26" s="1"/>
  <c r="Z33" i="12"/>
  <c r="Z33" i="26" s="1"/>
  <c r="V33" i="12"/>
  <c r="V33" i="26" s="1"/>
  <c r="Z29" i="12"/>
  <c r="Z29" i="26" s="1"/>
  <c r="V29" i="12"/>
  <c r="V29" i="26" s="1"/>
  <c r="Z25" i="12"/>
  <c r="Z25" i="26" s="1"/>
  <c r="V25" i="12"/>
  <c r="V25" i="26" s="1"/>
  <c r="Z21" i="12"/>
  <c r="Z21" i="26" s="1"/>
  <c r="V21" i="12"/>
  <c r="V21" i="26" s="1"/>
  <c r="Z17" i="12"/>
  <c r="Z17" i="26" s="1"/>
  <c r="V17" i="12"/>
  <c r="V17" i="26" s="1"/>
  <c r="E39" i="12"/>
  <c r="F39" i="12"/>
  <c r="E27" i="12"/>
  <c r="F27" i="12"/>
  <c r="E42" i="12"/>
  <c r="F42" i="12"/>
  <c r="E34" i="12"/>
  <c r="F34" i="12"/>
  <c r="F22" i="12"/>
  <c r="E22" i="12"/>
  <c r="E44" i="12"/>
  <c r="F44" i="12"/>
  <c r="E40" i="12"/>
  <c r="F40" i="12"/>
  <c r="E36" i="12"/>
  <c r="F36" i="12"/>
  <c r="F32" i="12"/>
  <c r="E32" i="12"/>
  <c r="E28" i="12"/>
  <c r="F28" i="12"/>
  <c r="F24" i="12"/>
  <c r="E24" i="12"/>
  <c r="F20" i="12"/>
  <c r="E20" i="12"/>
  <c r="E31" i="12"/>
  <c r="F31" i="12"/>
  <c r="E35" i="12"/>
  <c r="F35" i="12"/>
  <c r="E19" i="12"/>
  <c r="F19" i="12"/>
  <c r="F18" i="12"/>
  <c r="E18" i="12"/>
  <c r="E43" i="12"/>
  <c r="F43" i="12"/>
  <c r="E23" i="12"/>
  <c r="F23" i="12"/>
  <c r="F38" i="12"/>
  <c r="E38" i="12"/>
  <c r="E30" i="12"/>
  <c r="F30" i="12"/>
  <c r="E26" i="12"/>
  <c r="F26" i="12"/>
  <c r="F41" i="12"/>
  <c r="E41" i="12"/>
  <c r="F37" i="12"/>
  <c r="E37" i="12"/>
  <c r="F33" i="12"/>
  <c r="E33" i="12"/>
  <c r="F29" i="12"/>
  <c r="E29" i="12"/>
  <c r="F25" i="12"/>
  <c r="E25" i="12"/>
  <c r="F21" i="12"/>
  <c r="E21" i="12"/>
  <c r="F17" i="12"/>
  <c r="E17" i="12"/>
  <c r="J28" i="24" l="1"/>
  <c r="J29" i="24" s="1"/>
  <c r="D55" i="30"/>
  <c r="I28" i="24"/>
  <c r="I29" i="24" s="1"/>
  <c r="G55" i="30"/>
  <c r="H28" i="24"/>
  <c r="H29" i="24" s="1"/>
  <c r="AE55" i="30"/>
  <c r="G28" i="24"/>
  <c r="G29" i="24" s="1"/>
  <c r="AB55" i="30"/>
  <c r="E25" i="26"/>
  <c r="E18" i="26"/>
  <c r="F44" i="26"/>
  <c r="F27" i="26"/>
  <c r="F33" i="26"/>
  <c r="F41" i="26"/>
  <c r="E30" i="26"/>
  <c r="E23" i="26"/>
  <c r="F18" i="26"/>
  <c r="E35" i="26"/>
  <c r="F20" i="26"/>
  <c r="E28" i="26"/>
  <c r="E36" i="26"/>
  <c r="E44" i="26"/>
  <c r="E34" i="26"/>
  <c r="E27" i="26"/>
  <c r="E17" i="26"/>
  <c r="E41" i="26"/>
  <c r="F23" i="26"/>
  <c r="E20" i="26"/>
  <c r="F36" i="26"/>
  <c r="F17" i="26"/>
  <c r="E21" i="26"/>
  <c r="E29" i="26"/>
  <c r="E37" i="26"/>
  <c r="F26" i="26"/>
  <c r="E38" i="26"/>
  <c r="F43" i="26"/>
  <c r="F19" i="26"/>
  <c r="F31" i="26"/>
  <c r="E24" i="26"/>
  <c r="E32" i="26"/>
  <c r="F40" i="26"/>
  <c r="E22" i="26"/>
  <c r="F42" i="26"/>
  <c r="F39" i="26"/>
  <c r="E33" i="26"/>
  <c r="F30" i="26"/>
  <c r="F35" i="26"/>
  <c r="F28" i="26"/>
  <c r="F34" i="26"/>
  <c r="F21" i="26"/>
  <c r="F29" i="26"/>
  <c r="F37" i="26"/>
  <c r="E26" i="26"/>
  <c r="F38" i="26"/>
  <c r="E43" i="26"/>
  <c r="E19" i="26"/>
  <c r="E31" i="26"/>
  <c r="F24" i="26"/>
  <c r="F32" i="26"/>
  <c r="E40" i="26"/>
  <c r="F22" i="26"/>
  <c r="E42" i="26"/>
  <c r="E39" i="26"/>
  <c r="AW23" i="22"/>
  <c r="J84" i="24" s="1"/>
  <c r="AS8" i="22"/>
  <c r="F69" i="24" s="1"/>
  <c r="AW8" i="22"/>
  <c r="J69" i="24" s="1"/>
  <c r="AR19" i="22"/>
  <c r="E80" i="24" s="1"/>
  <c r="AT8" i="22"/>
  <c r="G69" i="24" s="1"/>
  <c r="AQ8" i="22"/>
  <c r="C69" i="24" s="1"/>
  <c r="AV13" i="22"/>
  <c r="I74" i="24" s="1"/>
  <c r="AR8" i="22"/>
  <c r="E69" i="24" s="1"/>
  <c r="AQ14" i="22"/>
  <c r="C75" i="24" s="1"/>
  <c r="AT30" i="22"/>
  <c r="G91" i="24" s="1"/>
  <c r="AV30" i="22"/>
  <c r="I91" i="24" s="1"/>
  <c r="AT43" i="22"/>
  <c r="G104" i="24" s="1"/>
  <c r="AS9" i="22"/>
  <c r="F70" i="24" s="1"/>
  <c r="AQ38" i="22"/>
  <c r="C99" i="24" s="1"/>
  <c r="AR27" i="22"/>
  <c r="E88" i="24" s="1"/>
  <c r="AV23" i="22"/>
  <c r="I84" i="24" s="1"/>
  <c r="AR14" i="22"/>
  <c r="E75" i="24" s="1"/>
  <c r="AR20" i="22"/>
  <c r="E81" i="24" s="1"/>
  <c r="AT34" i="22"/>
  <c r="G95" i="24" s="1"/>
  <c r="AT33" i="22"/>
  <c r="G94" i="24" s="1"/>
  <c r="AV33" i="22"/>
  <c r="I94" i="24" s="1"/>
  <c r="AW30" i="22"/>
  <c r="J91" i="24" s="1"/>
  <c r="AS35" i="22"/>
  <c r="F96" i="24" s="1"/>
  <c r="AQ24" i="22"/>
  <c r="C85" i="24" s="1"/>
  <c r="AW22" i="22"/>
  <c r="J83" i="24" s="1"/>
  <c r="AS12" i="22"/>
  <c r="F73" i="24" s="1"/>
  <c r="AS40" i="22"/>
  <c r="F101" i="24" s="1"/>
  <c r="AQ21" i="22"/>
  <c r="C82" i="24" s="1"/>
  <c r="AQ31" i="22"/>
  <c r="C92" i="24" s="1"/>
  <c r="AS22" i="22"/>
  <c r="F83" i="24" s="1"/>
  <c r="AT18" i="22"/>
  <c r="G79" i="24" s="1"/>
  <c r="AS37" i="22"/>
  <c r="F98" i="24" s="1"/>
  <c r="AW32" i="22"/>
  <c r="J93" i="24" s="1"/>
  <c r="AQ22" i="22"/>
  <c r="C83" i="24" s="1"/>
  <c r="AQ42" i="22"/>
  <c r="C103" i="24" s="1"/>
  <c r="AT13" i="22"/>
  <c r="G74" i="24" s="1"/>
  <c r="AT21" i="22"/>
  <c r="G82" i="24" s="1"/>
  <c r="AS28" i="22"/>
  <c r="F89" i="24" s="1"/>
  <c r="AR35" i="22"/>
  <c r="E96" i="24" s="1"/>
  <c r="AR43" i="22"/>
  <c r="E104" i="24" s="1"/>
  <c r="AV15" i="22"/>
  <c r="I76" i="24" s="1"/>
  <c r="AV25" i="22"/>
  <c r="I86" i="24" s="1"/>
  <c r="AV37" i="22"/>
  <c r="I98" i="24" s="1"/>
  <c r="AQ29" i="22"/>
  <c r="C90" i="24" s="1"/>
  <c r="AS33" i="22"/>
  <c r="F94" i="24" s="1"/>
  <c r="AW36" i="22"/>
  <c r="J97" i="24" s="1"/>
  <c r="AQ35" i="22"/>
  <c r="C96" i="24" s="1"/>
  <c r="AS19" i="22"/>
  <c r="F80" i="24" s="1"/>
  <c r="AT40" i="22"/>
  <c r="G101" i="24" s="1"/>
  <c r="AW31" i="22"/>
  <c r="J92" i="24" s="1"/>
  <c r="AR36" i="22"/>
  <c r="E97" i="24" s="1"/>
  <c r="AQ40" i="22"/>
  <c r="C101" i="24" s="1"/>
  <c r="AT27" i="22"/>
  <c r="G88" i="24" s="1"/>
  <c r="AV14" i="22"/>
  <c r="I75" i="24" s="1"/>
  <c r="AQ33" i="22"/>
  <c r="C94" i="24" s="1"/>
  <c r="AS21" i="22"/>
  <c r="F82" i="24" s="1"/>
  <c r="AS41" i="22"/>
  <c r="F102" i="24" s="1"/>
  <c r="AW44" i="22"/>
  <c r="J105" i="24" s="1"/>
  <c r="AQ26" i="22"/>
  <c r="C87" i="24" s="1"/>
  <c r="AS16" i="22"/>
  <c r="F77" i="24" s="1"/>
  <c r="AR23" i="22"/>
  <c r="E84" i="24" s="1"/>
  <c r="AT29" i="22"/>
  <c r="G90" i="24" s="1"/>
  <c r="AT37" i="22"/>
  <c r="G98" i="24" s="1"/>
  <c r="AS44" i="22"/>
  <c r="F105" i="24" s="1"/>
  <c r="AV17" i="22"/>
  <c r="I78" i="24" s="1"/>
  <c r="AV29" i="22"/>
  <c r="I90" i="24" s="1"/>
  <c r="AV39" i="22"/>
  <c r="I100" i="24" s="1"/>
  <c r="AS13" i="22"/>
  <c r="F74" i="24" s="1"/>
  <c r="AQ15" i="22"/>
  <c r="C76" i="24" s="1"/>
  <c r="AT24" i="22"/>
  <c r="G85" i="24" s="1"/>
  <c r="AW39" i="22"/>
  <c r="J100" i="24" s="1"/>
  <c r="AW20" i="22"/>
  <c r="J81" i="24" s="1"/>
  <c r="AT11" i="22"/>
  <c r="G72" i="24" s="1"/>
  <c r="AR33" i="22"/>
  <c r="E94" i="24" s="1"/>
  <c r="AV22" i="22"/>
  <c r="I83" i="24" s="1"/>
  <c r="AV38" i="22"/>
  <c r="I99" i="24" s="1"/>
  <c r="AT26" i="22"/>
  <c r="G87" i="24" s="1"/>
  <c r="AW16" i="22"/>
  <c r="J77" i="24" s="1"/>
  <c r="AQ10" i="22"/>
  <c r="C71" i="24" s="1"/>
  <c r="AQ30" i="22"/>
  <c r="C91" i="24" s="1"/>
  <c r="AR11" i="22"/>
  <c r="E72" i="24" s="1"/>
  <c r="AT17" i="22"/>
  <c r="G78" i="24" s="1"/>
  <c r="AS24" i="22"/>
  <c r="F85" i="24" s="1"/>
  <c r="AS32" i="22"/>
  <c r="F93" i="24" s="1"/>
  <c r="AR39" i="22"/>
  <c r="E100" i="24" s="1"/>
  <c r="AV9" i="22"/>
  <c r="I70" i="24" s="1"/>
  <c r="AV21" i="22"/>
  <c r="I82" i="24" s="1"/>
  <c r="AV31" i="22"/>
  <c r="I92" i="24" s="1"/>
  <c r="AV41" i="22"/>
  <c r="I102" i="24" s="1"/>
  <c r="AS17" i="22"/>
  <c r="F78" i="24" s="1"/>
  <c r="AW14" i="22"/>
  <c r="J75" i="24" s="1"/>
  <c r="AQ19" i="22"/>
  <c r="C80" i="24" s="1"/>
  <c r="AR10" i="22"/>
  <c r="E71" i="24" s="1"/>
  <c r="AR30" i="22"/>
  <c r="E91" i="24" s="1"/>
  <c r="AW15" i="22"/>
  <c r="J76" i="24" s="1"/>
  <c r="AQ25" i="22"/>
  <c r="C86" i="24" s="1"/>
  <c r="AW42" i="22"/>
  <c r="J103" i="24" s="1"/>
  <c r="AR17" i="22"/>
  <c r="E78" i="24" s="1"/>
  <c r="AS38" i="22"/>
  <c r="F99" i="24" s="1"/>
  <c r="AV44" i="22"/>
  <c r="I105" i="24" s="1"/>
  <c r="AV36" i="22"/>
  <c r="I97" i="24" s="1"/>
  <c r="AV28" i="22"/>
  <c r="I89" i="24" s="1"/>
  <c r="AV20" i="22"/>
  <c r="I81" i="24" s="1"/>
  <c r="AV12" i="22"/>
  <c r="I73" i="24" s="1"/>
  <c r="AS42" i="22"/>
  <c r="F103" i="24" s="1"/>
  <c r="AR37" i="22"/>
  <c r="E98" i="24" s="1"/>
  <c r="AT31" i="22"/>
  <c r="G92" i="24" s="1"/>
  <c r="AS26" i="22"/>
  <c r="F87" i="24" s="1"/>
  <c r="AR21" i="22"/>
  <c r="E82" i="24" s="1"/>
  <c r="AT15" i="22"/>
  <c r="G76" i="24" s="1"/>
  <c r="AS10" i="22"/>
  <c r="F71" i="24" s="1"/>
  <c r="AQ36" i="22"/>
  <c r="C97" i="24" s="1"/>
  <c r="AQ20" i="22"/>
  <c r="C81" i="24" s="1"/>
  <c r="AW34" i="22"/>
  <c r="J95" i="24" s="1"/>
  <c r="AW12" i="22"/>
  <c r="J73" i="24" s="1"/>
  <c r="AR32" i="22"/>
  <c r="E93" i="24" s="1"/>
  <c r="AR16" i="22"/>
  <c r="E77" i="24" s="1"/>
  <c r="AQ13" i="22"/>
  <c r="C74" i="24" s="1"/>
  <c r="AW37" i="22"/>
  <c r="J98" i="24" s="1"/>
  <c r="AW29" i="22"/>
  <c r="J90" i="24" s="1"/>
  <c r="AW21" i="22"/>
  <c r="J82" i="24" s="1"/>
  <c r="AW13" i="22"/>
  <c r="J74" i="24" s="1"/>
  <c r="AT44" i="22"/>
  <c r="G105" i="24" s="1"/>
  <c r="AS39" i="22"/>
  <c r="F100" i="24" s="1"/>
  <c r="AR34" i="22"/>
  <c r="E95" i="24" s="1"/>
  <c r="AT28" i="22"/>
  <c r="G89" i="24" s="1"/>
  <c r="AS23" i="22"/>
  <c r="F84" i="24" s="1"/>
  <c r="AR18" i="22"/>
  <c r="E79" i="24" s="1"/>
  <c r="AT12" i="22"/>
  <c r="G73" i="24" s="1"/>
  <c r="AQ43" i="22"/>
  <c r="C104" i="24" s="1"/>
  <c r="AQ27" i="22"/>
  <c r="C88" i="24" s="1"/>
  <c r="AQ11" i="22"/>
  <c r="C72" i="24" s="1"/>
  <c r="AW24" i="22"/>
  <c r="J85" i="24" s="1"/>
  <c r="AT42" i="22"/>
  <c r="G103" i="24" s="1"/>
  <c r="AS25" i="22"/>
  <c r="F86" i="24" s="1"/>
  <c r="AT10" i="22"/>
  <c r="G71" i="24" s="1"/>
  <c r="AQ9" i="22"/>
  <c r="C70" i="24" s="1"/>
  <c r="AV42" i="22"/>
  <c r="I103" i="24" s="1"/>
  <c r="AV34" i="22"/>
  <c r="I95" i="24" s="1"/>
  <c r="AV26" i="22"/>
  <c r="I87" i="24" s="1"/>
  <c r="AV18" i="22"/>
  <c r="I79" i="24" s="1"/>
  <c r="AV10" i="22"/>
  <c r="I71" i="24" s="1"/>
  <c r="AR41" i="22"/>
  <c r="E102" i="24" s="1"/>
  <c r="AT35" i="22"/>
  <c r="G96" i="24" s="1"/>
  <c r="AS30" i="22"/>
  <c r="F91" i="24" s="1"/>
  <c r="AR25" i="22"/>
  <c r="E86" i="24" s="1"/>
  <c r="AT19" i="22"/>
  <c r="G80" i="24" s="1"/>
  <c r="AS14" i="22"/>
  <c r="F75" i="24" s="1"/>
  <c r="AR9" i="22"/>
  <c r="E70" i="24" s="1"/>
  <c r="AQ32" i="22"/>
  <c r="C93" i="24" s="1"/>
  <c r="AQ16" i="22"/>
  <c r="C77" i="24" s="1"/>
  <c r="AW28" i="22"/>
  <c r="J89" i="24" s="1"/>
  <c r="AR44" i="22"/>
  <c r="E105" i="24" s="1"/>
  <c r="AR28" i="22"/>
  <c r="E89" i="24" s="1"/>
  <c r="AR12" i="22"/>
  <c r="E73" i="24" s="1"/>
  <c r="AW43" i="22"/>
  <c r="J104" i="24" s="1"/>
  <c r="AW35" i="22"/>
  <c r="J96" i="24" s="1"/>
  <c r="AW27" i="22"/>
  <c r="J88" i="24" s="1"/>
  <c r="AW19" i="22"/>
  <c r="J80" i="24" s="1"/>
  <c r="AW11" i="22"/>
  <c r="J72" i="24" s="1"/>
  <c r="AS43" i="22"/>
  <c r="F104" i="24" s="1"/>
  <c r="AR38" i="22"/>
  <c r="E99" i="24" s="1"/>
  <c r="AT32" i="22"/>
  <c r="G93" i="24" s="1"/>
  <c r="AS27" i="22"/>
  <c r="F88" i="24" s="1"/>
  <c r="AR22" i="22"/>
  <c r="E83" i="24" s="1"/>
  <c r="AT16" i="22"/>
  <c r="G77" i="24" s="1"/>
  <c r="AS11" i="22"/>
  <c r="F72" i="24" s="1"/>
  <c r="AQ39" i="22"/>
  <c r="C100" i="24" s="1"/>
  <c r="AQ23" i="22"/>
  <c r="C84" i="24" s="1"/>
  <c r="AW40" i="22"/>
  <c r="J101" i="24" s="1"/>
  <c r="AW18" i="22"/>
  <c r="J79" i="24" s="1"/>
  <c r="AT38" i="22"/>
  <c r="G99" i="24" s="1"/>
  <c r="AT22" i="22"/>
  <c r="G83" i="24" s="1"/>
  <c r="AQ37" i="22"/>
  <c r="C98" i="24" s="1"/>
  <c r="AV43" i="22"/>
  <c r="I104" i="24" s="1"/>
  <c r="AV35" i="22"/>
  <c r="I96" i="24" s="1"/>
  <c r="AV27" i="22"/>
  <c r="I88" i="24" s="1"/>
  <c r="AV19" i="22"/>
  <c r="I80" i="24" s="1"/>
  <c r="AV11" i="22"/>
  <c r="I72" i="24" s="1"/>
  <c r="AT41" i="22"/>
  <c r="G102" i="24" s="1"/>
  <c r="AS36" i="22"/>
  <c r="F97" i="24" s="1"/>
  <c r="AR31" i="22"/>
  <c r="E92" i="24" s="1"/>
  <c r="AT25" i="22"/>
  <c r="G86" i="24" s="1"/>
  <c r="AS20" i="22"/>
  <c r="F81" i="24" s="1"/>
  <c r="AR15" i="22"/>
  <c r="E76" i="24" s="1"/>
  <c r="AT9" i="22"/>
  <c r="G70" i="24" s="1"/>
  <c r="AQ34" i="22"/>
  <c r="C95" i="24" s="1"/>
  <c r="AQ18" i="22"/>
  <c r="C79" i="24" s="1"/>
  <c r="AW38" i="22"/>
  <c r="J99" i="24" s="1"/>
  <c r="AW10" i="22"/>
  <c r="J71" i="24" s="1"/>
  <c r="AS29" i="22"/>
  <c r="F90" i="24" s="1"/>
  <c r="AT14" i="22"/>
  <c r="G75" i="24" s="1"/>
  <c r="AQ17" i="22"/>
  <c r="C78" i="24" s="1"/>
  <c r="AV40" i="22"/>
  <c r="I101" i="24" s="1"/>
  <c r="AV32" i="22"/>
  <c r="I93" i="24" s="1"/>
  <c r="AV24" i="22"/>
  <c r="I85" i="24" s="1"/>
  <c r="AV16" i="22"/>
  <c r="I77" i="24" s="1"/>
  <c r="AV8" i="22"/>
  <c r="I69" i="24" s="1"/>
  <c r="AT39" i="22"/>
  <c r="G100" i="24" s="1"/>
  <c r="AS34" i="22"/>
  <c r="F95" i="24" s="1"/>
  <c r="AR29" i="22"/>
  <c r="E90" i="24" s="1"/>
  <c r="AT23" i="22"/>
  <c r="G84" i="24" s="1"/>
  <c r="AS18" i="22"/>
  <c r="F79" i="24" s="1"/>
  <c r="AR13" i="22"/>
  <c r="E74" i="24" s="1"/>
  <c r="AQ44" i="22"/>
  <c r="C105" i="24" s="1"/>
  <c r="AQ28" i="22"/>
  <c r="C89" i="24" s="1"/>
  <c r="AQ12" i="22"/>
  <c r="C73" i="24" s="1"/>
  <c r="AW26" i="22"/>
  <c r="J87" i="24" s="1"/>
  <c r="AR40" i="22"/>
  <c r="E101" i="24" s="1"/>
  <c r="AR24" i="22"/>
  <c r="E85" i="24" s="1"/>
  <c r="AQ41" i="22"/>
  <c r="C102" i="24" s="1"/>
  <c r="AW41" i="22"/>
  <c r="J102" i="24" s="1"/>
  <c r="AW33" i="22"/>
  <c r="J94" i="24" s="1"/>
  <c r="AW25" i="22"/>
  <c r="J86" i="24" s="1"/>
  <c r="AW17" i="22"/>
  <c r="J78" i="24" s="1"/>
  <c r="AW9" i="22"/>
  <c r="J70" i="24" s="1"/>
  <c r="AR42" i="22"/>
  <c r="E103" i="24" s="1"/>
  <c r="AT36" i="22"/>
  <c r="G97" i="24" s="1"/>
  <c r="AS31" i="22"/>
  <c r="F92" i="24" s="1"/>
  <c r="AR26" i="22"/>
  <c r="E87" i="24" s="1"/>
  <c r="AT20" i="22"/>
  <c r="G81" i="24" s="1"/>
  <c r="AS15" i="22"/>
  <c r="F76" i="24" s="1"/>
  <c r="D43" i="14"/>
  <c r="H20" i="14"/>
  <c r="I20" i="14"/>
  <c r="H20" i="18"/>
  <c r="I20" i="18"/>
  <c r="D41" i="18"/>
  <c r="AW45" i="22" l="1"/>
  <c r="J106" i="24" s="1"/>
  <c r="AU17" i="22"/>
  <c r="H78" i="24" s="1"/>
  <c r="AV45" i="22"/>
  <c r="I106" i="24" s="1"/>
  <c r="AS45" i="22"/>
  <c r="F106" i="24" s="1"/>
  <c r="AU43" i="22"/>
  <c r="H104" i="24" s="1"/>
  <c r="AU9" i="22"/>
  <c r="H70" i="24" s="1"/>
  <c r="AU24" i="22"/>
  <c r="H85" i="24" s="1"/>
  <c r="AU40" i="22"/>
  <c r="H101" i="24" s="1"/>
  <c r="AU29" i="22"/>
  <c r="H90" i="24" s="1"/>
  <c r="AU15" i="22"/>
  <c r="H76" i="24" s="1"/>
  <c r="AU31" i="22"/>
  <c r="H92" i="24" s="1"/>
  <c r="AU33" i="22"/>
  <c r="H94" i="24" s="1"/>
  <c r="AU10" i="22"/>
  <c r="H71" i="24" s="1"/>
  <c r="AU39" i="22"/>
  <c r="H100" i="24" s="1"/>
  <c r="AU35" i="22"/>
  <c r="H96" i="24" s="1"/>
  <c r="AU22" i="22"/>
  <c r="H83" i="24" s="1"/>
  <c r="AU32" i="22"/>
  <c r="H93" i="24" s="1"/>
  <c r="AU27" i="22"/>
  <c r="H88" i="24" s="1"/>
  <c r="AU18" i="22"/>
  <c r="H79" i="24" s="1"/>
  <c r="AU28" i="22"/>
  <c r="H89" i="24" s="1"/>
  <c r="AU23" i="22"/>
  <c r="H84" i="24" s="1"/>
  <c r="AU25" i="22"/>
  <c r="H86" i="24" s="1"/>
  <c r="AU37" i="22"/>
  <c r="H98" i="24" s="1"/>
  <c r="AU34" i="22"/>
  <c r="H95" i="24" s="1"/>
  <c r="AU8" i="22"/>
  <c r="H69" i="24" s="1"/>
  <c r="AU16" i="22"/>
  <c r="H77" i="24" s="1"/>
  <c r="AU11" i="22"/>
  <c r="H72" i="24" s="1"/>
  <c r="AU19" i="22"/>
  <c r="H80" i="24" s="1"/>
  <c r="AU12" i="22"/>
  <c r="H73" i="24" s="1"/>
  <c r="AU42" i="22"/>
  <c r="H103" i="24" s="1"/>
  <c r="AU41" i="22"/>
  <c r="H102" i="24" s="1"/>
  <c r="AR45" i="22"/>
  <c r="E106" i="24" s="1"/>
  <c r="AU44" i="22"/>
  <c r="H105" i="24" s="1"/>
  <c r="AU38" i="22"/>
  <c r="H99" i="24" s="1"/>
  <c r="AU36" i="22"/>
  <c r="H97" i="24" s="1"/>
  <c r="AU30" i="22"/>
  <c r="H91" i="24" s="1"/>
  <c r="AU14" i="22"/>
  <c r="H75" i="24" s="1"/>
  <c r="AU20" i="22"/>
  <c r="H81" i="24" s="1"/>
  <c r="AU26" i="22"/>
  <c r="H87" i="24" s="1"/>
  <c r="AU21" i="22"/>
  <c r="H82" i="24" s="1"/>
  <c r="AU13" i="22"/>
  <c r="H74" i="24" s="1"/>
  <c r="AT45" i="22"/>
  <c r="G106" i="24" s="1"/>
  <c r="D8" i="26"/>
  <c r="D9" i="26"/>
  <c r="D10" i="12"/>
  <c r="D11" i="12"/>
  <c r="D12" i="12"/>
  <c r="D13" i="12"/>
  <c r="D14" i="12"/>
  <c r="D15" i="12"/>
  <c r="D16" i="12"/>
  <c r="D16" i="26" l="1"/>
  <c r="D12" i="26"/>
  <c r="D15" i="26"/>
  <c r="D14" i="26"/>
  <c r="D10" i="26"/>
  <c r="D13" i="26"/>
  <c r="D11" i="26"/>
  <c r="G8" i="12" a="1"/>
  <c r="Z13" i="12"/>
  <c r="Z13" i="26" s="1"/>
  <c r="V13" i="12"/>
  <c r="V13" i="26" s="1"/>
  <c r="Z9" i="12"/>
  <c r="Z9" i="26" s="1"/>
  <c r="V9" i="12"/>
  <c r="V9" i="26" s="1"/>
  <c r="Z8" i="12"/>
  <c r="V8" i="12"/>
  <c r="V16" i="12"/>
  <c r="V16" i="26" s="1"/>
  <c r="Z16" i="12"/>
  <c r="Z16" i="26" s="1"/>
  <c r="Z15" i="12"/>
  <c r="Z15" i="26" s="1"/>
  <c r="V15" i="12"/>
  <c r="V15" i="26" s="1"/>
  <c r="Z11" i="12"/>
  <c r="Z11" i="26" s="1"/>
  <c r="V11" i="12"/>
  <c r="V11" i="26" s="1"/>
  <c r="V12" i="12"/>
  <c r="V12" i="26" s="1"/>
  <c r="Z12" i="12"/>
  <c r="Z12" i="26" s="1"/>
  <c r="V14" i="12"/>
  <c r="V14" i="26" s="1"/>
  <c r="Z14" i="12"/>
  <c r="Z14" i="26" s="1"/>
  <c r="V10" i="12"/>
  <c r="V10" i="26" s="1"/>
  <c r="Z10" i="12"/>
  <c r="Z10" i="26" s="1"/>
  <c r="E11" i="12"/>
  <c r="F11" i="12"/>
  <c r="F13" i="12"/>
  <c r="E13" i="12"/>
  <c r="F9" i="12"/>
  <c r="E9" i="12"/>
  <c r="E15" i="12"/>
  <c r="F15" i="12"/>
  <c r="E14" i="12"/>
  <c r="F14" i="12"/>
  <c r="E10" i="12"/>
  <c r="F10" i="12"/>
  <c r="F16" i="12"/>
  <c r="E16" i="12"/>
  <c r="F12" i="12"/>
  <c r="E12" i="12"/>
  <c r="F8" i="12"/>
  <c r="E8" i="12"/>
  <c r="D45" i="12"/>
  <c r="P16" i="31" s="1"/>
  <c r="V8" i="26" l="1"/>
  <c r="V45" i="26" s="1"/>
  <c r="I26" i="16" s="1"/>
  <c r="Z8" i="26"/>
  <c r="Z45" i="26" s="1"/>
  <c r="J26" i="16" s="1"/>
  <c r="D45" i="26"/>
  <c r="F26" i="16" s="1"/>
  <c r="E12" i="26"/>
  <c r="F10" i="26"/>
  <c r="F15" i="26"/>
  <c r="E13" i="26"/>
  <c r="F8" i="26"/>
  <c r="F16" i="26"/>
  <c r="F9" i="26"/>
  <c r="E11" i="26"/>
  <c r="F12" i="26"/>
  <c r="E10" i="26"/>
  <c r="E15" i="26"/>
  <c r="F13" i="26"/>
  <c r="E8" i="26"/>
  <c r="E16" i="26"/>
  <c r="F14" i="26"/>
  <c r="E9" i="26"/>
  <c r="F11" i="26"/>
  <c r="E14" i="26"/>
  <c r="G8" i="12"/>
  <c r="I8" i="12" s="1"/>
  <c r="I8" i="26" s="1"/>
  <c r="G43" i="12"/>
  <c r="J43" i="12" s="1"/>
  <c r="G27" i="12"/>
  <c r="J27" i="12" s="1"/>
  <c r="G11" i="12"/>
  <c r="G30" i="12"/>
  <c r="J30" i="12" s="1"/>
  <c r="G14" i="12"/>
  <c r="I14" i="12" s="1"/>
  <c r="I14" i="26" s="1"/>
  <c r="G33" i="12"/>
  <c r="J33" i="12" s="1"/>
  <c r="G17" i="12"/>
  <c r="J17" i="12" s="1"/>
  <c r="G40" i="12"/>
  <c r="J40" i="12" s="1"/>
  <c r="G24" i="12"/>
  <c r="J24" i="12" s="1"/>
  <c r="G39" i="12"/>
  <c r="J39" i="12" s="1"/>
  <c r="G23" i="12"/>
  <c r="J23" i="12" s="1"/>
  <c r="G42" i="12"/>
  <c r="J42" i="12" s="1"/>
  <c r="G26" i="12"/>
  <c r="J26" i="12" s="1"/>
  <c r="G10" i="12"/>
  <c r="G29" i="12"/>
  <c r="J29" i="12" s="1"/>
  <c r="G13" i="12"/>
  <c r="G36" i="12"/>
  <c r="J36" i="12" s="1"/>
  <c r="G20" i="12"/>
  <c r="J20" i="12" s="1"/>
  <c r="G35" i="12"/>
  <c r="J35" i="12" s="1"/>
  <c r="G19" i="12"/>
  <c r="J19" i="12" s="1"/>
  <c r="G38" i="12"/>
  <c r="J38" i="12" s="1"/>
  <c r="G22" i="12"/>
  <c r="J22" i="12" s="1"/>
  <c r="G41" i="12"/>
  <c r="J41" i="12" s="1"/>
  <c r="G25" i="12"/>
  <c r="J25" i="12" s="1"/>
  <c r="G9" i="12"/>
  <c r="G32" i="12"/>
  <c r="J32" i="12" s="1"/>
  <c r="G16" i="12"/>
  <c r="G31" i="12"/>
  <c r="J31" i="12" s="1"/>
  <c r="G15" i="12"/>
  <c r="AA15" i="12" s="1"/>
  <c r="G34" i="12"/>
  <c r="J34" i="12" s="1"/>
  <c r="G18" i="12"/>
  <c r="J18" i="12" s="1"/>
  <c r="G37" i="12"/>
  <c r="J37" i="12" s="1"/>
  <c r="G21" i="12"/>
  <c r="J21" i="12" s="1"/>
  <c r="G44" i="12"/>
  <c r="J44" i="12" s="1"/>
  <c r="G28" i="12"/>
  <c r="J28" i="12" s="1"/>
  <c r="G12" i="12"/>
  <c r="F26" i="23"/>
  <c r="E45" i="12"/>
  <c r="AA16" i="31" s="1"/>
  <c r="F45" i="12"/>
  <c r="AD16" i="31" s="1"/>
  <c r="AA8" i="12" l="1"/>
  <c r="AA8" i="26" s="1"/>
  <c r="AA15" i="26"/>
  <c r="AB15" i="12"/>
  <c r="H8" i="12"/>
  <c r="H8" i="26" s="1"/>
  <c r="L14" i="12"/>
  <c r="L14" i="26" s="1"/>
  <c r="E45" i="26"/>
  <c r="G26" i="16" s="1"/>
  <c r="L8" i="12"/>
  <c r="L8" i="26" s="1"/>
  <c r="H15" i="12"/>
  <c r="H15" i="26" s="1"/>
  <c r="W15" i="12"/>
  <c r="J32" i="26"/>
  <c r="J20" i="26"/>
  <c r="J39" i="26"/>
  <c r="J27" i="26"/>
  <c r="J38" i="26"/>
  <c r="J26" i="26"/>
  <c r="J43" i="26"/>
  <c r="G12" i="26"/>
  <c r="J12" i="12"/>
  <c r="J37" i="26"/>
  <c r="J31" i="26"/>
  <c r="J19" i="26"/>
  <c r="G13" i="26"/>
  <c r="J13" i="12"/>
  <c r="J42" i="26"/>
  <c r="J40" i="26"/>
  <c r="J30" i="26"/>
  <c r="G8" i="26"/>
  <c r="J8" i="12"/>
  <c r="J44" i="26"/>
  <c r="J34" i="26"/>
  <c r="J22" i="26"/>
  <c r="G10" i="26"/>
  <c r="J10" i="12"/>
  <c r="J33" i="26"/>
  <c r="J21" i="26"/>
  <c r="G15" i="26"/>
  <c r="J15" i="12"/>
  <c r="G9" i="26"/>
  <c r="J9" i="12"/>
  <c r="J36" i="26"/>
  <c r="J24" i="26"/>
  <c r="G14" i="26"/>
  <c r="J14" i="12"/>
  <c r="W9" i="12"/>
  <c r="J28" i="26"/>
  <c r="J18" i="26"/>
  <c r="G16" i="26"/>
  <c r="J16" i="12"/>
  <c r="J41" i="26"/>
  <c r="J35" i="26"/>
  <c r="J29" i="26"/>
  <c r="J23" i="26"/>
  <c r="J17" i="26"/>
  <c r="G11" i="26"/>
  <c r="J11" i="12"/>
  <c r="H13" i="12"/>
  <c r="W12" i="12"/>
  <c r="H12" i="12"/>
  <c r="I13" i="12"/>
  <c r="W13" i="12"/>
  <c r="AA12" i="12"/>
  <c r="AA13" i="12"/>
  <c r="I12" i="12"/>
  <c r="W8" i="12"/>
  <c r="AA9" i="12"/>
  <c r="W10" i="12"/>
  <c r="AA10" i="12"/>
  <c r="H14" i="12"/>
  <c r="I15" i="12"/>
  <c r="H9" i="12"/>
  <c r="I10" i="12"/>
  <c r="W14" i="12"/>
  <c r="H26" i="23"/>
  <c r="I9" i="12"/>
  <c r="G26" i="23"/>
  <c r="AA14" i="12"/>
  <c r="I11" i="12"/>
  <c r="H16" i="12"/>
  <c r="H10" i="12"/>
  <c r="AA11" i="12"/>
  <c r="G23" i="26"/>
  <c r="AA23" i="12"/>
  <c r="H23" i="12"/>
  <c r="W23" i="12"/>
  <c r="I23" i="12"/>
  <c r="I16" i="12"/>
  <c r="W16" i="12"/>
  <c r="W11" i="12"/>
  <c r="G44" i="26"/>
  <c r="I44" i="12"/>
  <c r="H44" i="12"/>
  <c r="W44" i="12"/>
  <c r="AA44" i="12"/>
  <c r="G34" i="26"/>
  <c r="AA34" i="12"/>
  <c r="W34" i="12"/>
  <c r="H34" i="12"/>
  <c r="I34" i="12"/>
  <c r="G32" i="26"/>
  <c r="AA32" i="12"/>
  <c r="I32" i="12"/>
  <c r="W32" i="12"/>
  <c r="H32" i="12"/>
  <c r="G22" i="26"/>
  <c r="W22" i="12"/>
  <c r="H22" i="12"/>
  <c r="AA22" i="12"/>
  <c r="I22" i="12"/>
  <c r="G20" i="26"/>
  <c r="W20" i="12"/>
  <c r="I20" i="12"/>
  <c r="AA20" i="12"/>
  <c r="H20" i="12"/>
  <c r="G39" i="26"/>
  <c r="I39" i="12"/>
  <c r="W39" i="12"/>
  <c r="H39" i="12"/>
  <c r="AA39" i="12"/>
  <c r="G33" i="26"/>
  <c r="I33" i="12"/>
  <c r="W33" i="12"/>
  <c r="H33" i="12"/>
  <c r="AA33" i="12"/>
  <c r="G27" i="26"/>
  <c r="W27" i="12"/>
  <c r="AA27" i="12"/>
  <c r="I27" i="12"/>
  <c r="H27" i="12"/>
  <c r="H41" i="12"/>
  <c r="G41" i="26"/>
  <c r="AA41" i="12"/>
  <c r="W41" i="12"/>
  <c r="I41" i="12"/>
  <c r="G35" i="26"/>
  <c r="W35" i="12"/>
  <c r="AA35" i="12"/>
  <c r="H35" i="12"/>
  <c r="I35" i="12"/>
  <c r="G29" i="26"/>
  <c r="W29" i="12"/>
  <c r="I29" i="12"/>
  <c r="AA29" i="12"/>
  <c r="H29" i="12"/>
  <c r="G17" i="26"/>
  <c r="W17" i="12"/>
  <c r="AA17" i="12"/>
  <c r="H17" i="12"/>
  <c r="I17" i="12"/>
  <c r="AA16" i="12"/>
  <c r="G21" i="26"/>
  <c r="W21" i="12"/>
  <c r="H21" i="12"/>
  <c r="AA21" i="12"/>
  <c r="I21" i="12"/>
  <c r="G38" i="26"/>
  <c r="H38" i="12"/>
  <c r="AA38" i="12"/>
  <c r="I38" i="12"/>
  <c r="W38" i="12"/>
  <c r="G36" i="26"/>
  <c r="AA36" i="12"/>
  <c r="W36" i="12"/>
  <c r="I36" i="12"/>
  <c r="H36" i="12"/>
  <c r="G26" i="26"/>
  <c r="W26" i="12"/>
  <c r="I26" i="12"/>
  <c r="H26" i="12"/>
  <c r="AA26" i="12"/>
  <c r="G24" i="26"/>
  <c r="I24" i="12"/>
  <c r="AA24" i="12"/>
  <c r="H24" i="12"/>
  <c r="W24" i="12"/>
  <c r="G43" i="26"/>
  <c r="I43" i="12"/>
  <c r="H43" i="12"/>
  <c r="AA43" i="12"/>
  <c r="W43" i="12"/>
  <c r="G28" i="26"/>
  <c r="AA28" i="12"/>
  <c r="W28" i="12"/>
  <c r="H28" i="12"/>
  <c r="I28" i="12"/>
  <c r="G18" i="26"/>
  <c r="H18" i="12"/>
  <c r="AA18" i="12"/>
  <c r="I18" i="12"/>
  <c r="W18" i="12"/>
  <c r="H11" i="12"/>
  <c r="G45" i="12"/>
  <c r="P30" i="31" s="1"/>
  <c r="G37" i="26"/>
  <c r="AA37" i="12"/>
  <c r="H37" i="12"/>
  <c r="W37" i="12"/>
  <c r="I37" i="12"/>
  <c r="G31" i="26"/>
  <c r="I31" i="12"/>
  <c r="AA31" i="12"/>
  <c r="H31" i="12"/>
  <c r="W31" i="12"/>
  <c r="I25" i="12"/>
  <c r="H25" i="12"/>
  <c r="W25" i="12"/>
  <c r="AA25" i="12"/>
  <c r="G19" i="26"/>
  <c r="I19" i="12"/>
  <c r="AA19" i="12"/>
  <c r="H19" i="12"/>
  <c r="W19" i="12"/>
  <c r="G42" i="26"/>
  <c r="H42" i="12"/>
  <c r="I42" i="12"/>
  <c r="AA42" i="12"/>
  <c r="W42" i="12"/>
  <c r="G40" i="26"/>
  <c r="I40" i="12"/>
  <c r="H40" i="12"/>
  <c r="W40" i="12"/>
  <c r="AA40" i="12"/>
  <c r="G30" i="26"/>
  <c r="W30" i="12"/>
  <c r="I30" i="12"/>
  <c r="AA30" i="12"/>
  <c r="H30" i="12"/>
  <c r="Z45" i="12"/>
  <c r="V45" i="12"/>
  <c r="AB8" i="12" l="1"/>
  <c r="W42" i="26"/>
  <c r="X42" i="12"/>
  <c r="X42" i="26" s="1"/>
  <c r="AA31" i="26"/>
  <c r="AB31" i="12"/>
  <c r="AB31" i="26" s="1"/>
  <c r="AA18" i="26"/>
  <c r="AB18" i="12"/>
  <c r="AB18" i="26" s="1"/>
  <c r="W21" i="26"/>
  <c r="X21" i="12"/>
  <c r="X21" i="26" s="1"/>
  <c r="AA41" i="26"/>
  <c r="AB41" i="12"/>
  <c r="AB41" i="26" s="1"/>
  <c r="W16" i="26"/>
  <c r="X16" i="12"/>
  <c r="X16" i="26" s="1"/>
  <c r="AA10" i="26"/>
  <c r="AB10" i="12"/>
  <c r="AB10" i="26" s="1"/>
  <c r="W30" i="26"/>
  <c r="X30" i="12"/>
  <c r="X30" i="26" s="1"/>
  <c r="AA42" i="26"/>
  <c r="AB42" i="12"/>
  <c r="AB42" i="26" s="1"/>
  <c r="W19" i="26"/>
  <c r="X19" i="12"/>
  <c r="X19" i="26" s="1"/>
  <c r="W28" i="26"/>
  <c r="X28" i="12"/>
  <c r="X28" i="26" s="1"/>
  <c r="AA43" i="26"/>
  <c r="AB43" i="12"/>
  <c r="AB43" i="26" s="1"/>
  <c r="W24" i="26"/>
  <c r="X24" i="12"/>
  <c r="X24" i="26" s="1"/>
  <c r="W26" i="26"/>
  <c r="X26" i="12"/>
  <c r="X26" i="26" s="1"/>
  <c r="W36" i="26"/>
  <c r="X36" i="12"/>
  <c r="X36" i="26" s="1"/>
  <c r="AA17" i="26"/>
  <c r="AB17" i="12"/>
  <c r="AB17" i="26" s="1"/>
  <c r="AA29" i="26"/>
  <c r="AB29" i="12"/>
  <c r="AB29" i="26" s="1"/>
  <c r="AA27" i="26"/>
  <c r="AB27" i="12"/>
  <c r="AB27" i="26" s="1"/>
  <c r="AA39" i="26"/>
  <c r="AB39" i="12"/>
  <c r="AB39" i="26" s="1"/>
  <c r="W20" i="26"/>
  <c r="X20" i="12"/>
  <c r="X20" i="26" s="1"/>
  <c r="W32" i="26"/>
  <c r="X32" i="12"/>
  <c r="X32" i="26" s="1"/>
  <c r="AA23" i="26"/>
  <c r="AB23" i="12"/>
  <c r="AB23" i="26" s="1"/>
  <c r="W10" i="26"/>
  <c r="X10" i="12"/>
  <c r="AA13" i="26"/>
  <c r="AB13" i="12"/>
  <c r="AB13" i="26" s="1"/>
  <c r="W9" i="26"/>
  <c r="X9" i="12"/>
  <c r="K15" i="12"/>
  <c r="K15" i="26" s="1"/>
  <c r="W40" i="26"/>
  <c r="X40" i="12"/>
  <c r="X40" i="26" s="1"/>
  <c r="W43" i="26"/>
  <c r="X43" i="12"/>
  <c r="X43" i="26" s="1"/>
  <c r="W38" i="26"/>
  <c r="X38" i="12"/>
  <c r="X38" i="26" s="1"/>
  <c r="AA33" i="26"/>
  <c r="AB33" i="12"/>
  <c r="AB33" i="26" s="1"/>
  <c r="AA22" i="26"/>
  <c r="AB22" i="12"/>
  <c r="AB22" i="26" s="1"/>
  <c r="AA34" i="26"/>
  <c r="AB34" i="12"/>
  <c r="AB34" i="26" s="1"/>
  <c r="AA25" i="26"/>
  <c r="AB25" i="12"/>
  <c r="AB25" i="26" s="1"/>
  <c r="W31" i="26"/>
  <c r="X31" i="12"/>
  <c r="X31" i="26" s="1"/>
  <c r="AA37" i="26"/>
  <c r="AB37" i="12"/>
  <c r="AB37" i="26" s="1"/>
  <c r="W18" i="26"/>
  <c r="X18" i="12"/>
  <c r="X18" i="26" s="1"/>
  <c r="AA28" i="26"/>
  <c r="AB28" i="12"/>
  <c r="AB28" i="26" s="1"/>
  <c r="AA26" i="26"/>
  <c r="AB26" i="12"/>
  <c r="AB26" i="26" s="1"/>
  <c r="AA36" i="26"/>
  <c r="AB36" i="12"/>
  <c r="AB36" i="26" s="1"/>
  <c r="AA38" i="26"/>
  <c r="AB38" i="12"/>
  <c r="AB38" i="26" s="1"/>
  <c r="AA21" i="26"/>
  <c r="AB21" i="12"/>
  <c r="AB21" i="26" s="1"/>
  <c r="AA16" i="26"/>
  <c r="AB16" i="12"/>
  <c r="AB16" i="26" s="1"/>
  <c r="W17" i="26"/>
  <c r="X17" i="12"/>
  <c r="X17" i="26" s="1"/>
  <c r="W27" i="26"/>
  <c r="X27" i="12"/>
  <c r="X27" i="26" s="1"/>
  <c r="W33" i="26"/>
  <c r="X33" i="12"/>
  <c r="X33" i="26" s="1"/>
  <c r="W22" i="26"/>
  <c r="X22" i="12"/>
  <c r="X22" i="26" s="1"/>
  <c r="AA44" i="26"/>
  <c r="AB44" i="12"/>
  <c r="AB44" i="26" s="1"/>
  <c r="AA9" i="26"/>
  <c r="AB9" i="12"/>
  <c r="AB9" i="26" s="1"/>
  <c r="AA12" i="26"/>
  <c r="AB12" i="12"/>
  <c r="AB12" i="26" s="1"/>
  <c r="W12" i="26"/>
  <c r="X12" i="12"/>
  <c r="X12" i="26" s="1"/>
  <c r="W37" i="26"/>
  <c r="X37" i="12"/>
  <c r="X37" i="26" s="1"/>
  <c r="W35" i="26"/>
  <c r="X35" i="12"/>
  <c r="X35" i="26" s="1"/>
  <c r="AA30" i="26"/>
  <c r="AB30" i="12"/>
  <c r="AB30" i="26" s="1"/>
  <c r="AA40" i="26"/>
  <c r="AB40" i="12"/>
  <c r="AB40" i="26" s="1"/>
  <c r="AA19" i="26"/>
  <c r="AB19" i="12"/>
  <c r="AB19" i="26" s="1"/>
  <c r="W25" i="26"/>
  <c r="X25" i="12"/>
  <c r="X25" i="26" s="1"/>
  <c r="AA24" i="26"/>
  <c r="AB24" i="12"/>
  <c r="AB24" i="26" s="1"/>
  <c r="W29" i="26"/>
  <c r="X29" i="12"/>
  <c r="X29" i="26" s="1"/>
  <c r="AA35" i="26"/>
  <c r="AB35" i="12"/>
  <c r="AB35" i="26" s="1"/>
  <c r="W41" i="26"/>
  <c r="X41" i="12"/>
  <c r="X41" i="26" s="1"/>
  <c r="W39" i="26"/>
  <c r="X39" i="12"/>
  <c r="X39" i="26" s="1"/>
  <c r="AA20" i="26"/>
  <c r="AB20" i="12"/>
  <c r="AB20" i="26" s="1"/>
  <c r="AA32" i="26"/>
  <c r="AB32" i="12"/>
  <c r="AB32" i="26" s="1"/>
  <c r="W34" i="26"/>
  <c r="X34" i="12"/>
  <c r="X34" i="26" s="1"/>
  <c r="W44" i="26"/>
  <c r="X44" i="12"/>
  <c r="X44" i="26" s="1"/>
  <c r="W11" i="26"/>
  <c r="X11" i="12"/>
  <c r="X11" i="26" s="1"/>
  <c r="W23" i="26"/>
  <c r="X23" i="12"/>
  <c r="X23" i="26" s="1"/>
  <c r="AA11" i="26"/>
  <c r="AB11" i="12"/>
  <c r="AB11" i="26" s="1"/>
  <c r="AA14" i="26"/>
  <c r="AB14" i="12"/>
  <c r="W14" i="26"/>
  <c r="X14" i="12"/>
  <c r="X14" i="26" s="1"/>
  <c r="W8" i="26"/>
  <c r="X8" i="12"/>
  <c r="W13" i="26"/>
  <c r="X13" i="12"/>
  <c r="X13" i="26" s="1"/>
  <c r="W15" i="26"/>
  <c r="X15" i="12"/>
  <c r="X15" i="26" s="1"/>
  <c r="K8" i="12"/>
  <c r="K8" i="26" s="1"/>
  <c r="I26" i="23"/>
  <c r="G16" i="31"/>
  <c r="J26" i="23"/>
  <c r="D16" i="31"/>
  <c r="I37" i="26"/>
  <c r="L37" i="12"/>
  <c r="L37" i="26" s="1"/>
  <c r="L25" i="12"/>
  <c r="L25" i="26" s="1"/>
  <c r="I24" i="26"/>
  <c r="L24" i="12"/>
  <c r="L24" i="26" s="1"/>
  <c r="I36" i="26"/>
  <c r="L36" i="12"/>
  <c r="L36" i="26" s="1"/>
  <c r="H30" i="26"/>
  <c r="K30" i="12"/>
  <c r="K30" i="26" s="1"/>
  <c r="I40" i="26"/>
  <c r="L40" i="12"/>
  <c r="L40" i="26" s="1"/>
  <c r="I42" i="26"/>
  <c r="L42" i="12"/>
  <c r="L42" i="26" s="1"/>
  <c r="H19" i="26"/>
  <c r="K19" i="12"/>
  <c r="K19" i="26" s="1"/>
  <c r="I31" i="26"/>
  <c r="L31" i="12"/>
  <c r="L31" i="26" s="1"/>
  <c r="H37" i="26"/>
  <c r="K37" i="12"/>
  <c r="K37" i="26" s="1"/>
  <c r="H11" i="26"/>
  <c r="K11" i="12"/>
  <c r="K11" i="26" s="1"/>
  <c r="H18" i="26"/>
  <c r="K18" i="12"/>
  <c r="K18" i="26" s="1"/>
  <c r="I38" i="26"/>
  <c r="L38" i="12"/>
  <c r="L38" i="26" s="1"/>
  <c r="I21" i="26"/>
  <c r="L21" i="12"/>
  <c r="L21" i="26" s="1"/>
  <c r="I35" i="26"/>
  <c r="L35" i="12"/>
  <c r="L35" i="26" s="1"/>
  <c r="H33" i="26"/>
  <c r="K33" i="12"/>
  <c r="K33" i="26" s="1"/>
  <c r="H22" i="26"/>
  <c r="K22" i="12"/>
  <c r="K22" i="26" s="1"/>
  <c r="I34" i="26"/>
  <c r="L34" i="12"/>
  <c r="L34" i="26" s="1"/>
  <c r="I44" i="26"/>
  <c r="L44" i="12"/>
  <c r="L44" i="26" s="1"/>
  <c r="I16" i="26"/>
  <c r="L16" i="12"/>
  <c r="L16" i="26" s="1"/>
  <c r="H16" i="26"/>
  <c r="K16" i="12"/>
  <c r="K16" i="26" s="1"/>
  <c r="I9" i="26"/>
  <c r="L9" i="12"/>
  <c r="H9" i="26"/>
  <c r="K9" i="12"/>
  <c r="K9" i="26" s="1"/>
  <c r="J14" i="26"/>
  <c r="AB14" i="26"/>
  <c r="X9" i="26"/>
  <c r="J9" i="26"/>
  <c r="J8" i="26"/>
  <c r="J45" i="12"/>
  <c r="I30" i="26"/>
  <c r="L30" i="12"/>
  <c r="L30" i="26" s="1"/>
  <c r="H31" i="26"/>
  <c r="K31" i="12"/>
  <c r="K31" i="26" s="1"/>
  <c r="H17" i="26"/>
  <c r="K17" i="12"/>
  <c r="K17" i="26" s="1"/>
  <c r="H42" i="26"/>
  <c r="K42" i="12"/>
  <c r="K42" i="26" s="1"/>
  <c r="H43" i="26"/>
  <c r="K43" i="12"/>
  <c r="K43" i="26" s="1"/>
  <c r="H24" i="26"/>
  <c r="K24" i="12"/>
  <c r="K24" i="26" s="1"/>
  <c r="I29" i="26"/>
  <c r="L29" i="12"/>
  <c r="L29" i="26" s="1"/>
  <c r="H35" i="26"/>
  <c r="K35" i="12"/>
  <c r="K35" i="26" s="1"/>
  <c r="I41" i="26"/>
  <c r="L41" i="12"/>
  <c r="L41" i="26" s="1"/>
  <c r="H41" i="26"/>
  <c r="K41" i="12"/>
  <c r="K41" i="26" s="1"/>
  <c r="H39" i="26"/>
  <c r="K39" i="12"/>
  <c r="K39" i="26" s="1"/>
  <c r="H20" i="26"/>
  <c r="K20" i="12"/>
  <c r="K20" i="26" s="1"/>
  <c r="I32" i="26"/>
  <c r="L32" i="12"/>
  <c r="L32" i="26" s="1"/>
  <c r="H34" i="26"/>
  <c r="K34" i="12"/>
  <c r="K34" i="26" s="1"/>
  <c r="I23" i="26"/>
  <c r="L23" i="12"/>
  <c r="L23" i="26" s="1"/>
  <c r="I11" i="26"/>
  <c r="L11" i="12"/>
  <c r="L11" i="26" s="1"/>
  <c r="I15" i="26"/>
  <c r="L15" i="12"/>
  <c r="L15" i="26" s="1"/>
  <c r="H13" i="26"/>
  <c r="K13" i="12"/>
  <c r="K13" i="26" s="1"/>
  <c r="X10" i="26"/>
  <c r="J10" i="26"/>
  <c r="J12" i="26"/>
  <c r="K25" i="12"/>
  <c r="K25" i="26" s="1"/>
  <c r="I28" i="26"/>
  <c r="L28" i="12"/>
  <c r="L28" i="26" s="1"/>
  <c r="I43" i="26"/>
  <c r="L43" i="12"/>
  <c r="L43" i="26" s="1"/>
  <c r="H26" i="26"/>
  <c r="K26" i="12"/>
  <c r="K26" i="26" s="1"/>
  <c r="H36" i="26"/>
  <c r="K36" i="12"/>
  <c r="K36" i="26" s="1"/>
  <c r="H38" i="26"/>
  <c r="K38" i="12"/>
  <c r="K38" i="26" s="1"/>
  <c r="H21" i="26"/>
  <c r="K21" i="12"/>
  <c r="K21" i="26" s="1"/>
  <c r="I17" i="26"/>
  <c r="L17" i="12"/>
  <c r="L17" i="26" s="1"/>
  <c r="H27" i="26"/>
  <c r="K27" i="12"/>
  <c r="K27" i="26" s="1"/>
  <c r="I33" i="26"/>
  <c r="L33" i="12"/>
  <c r="L33" i="26" s="1"/>
  <c r="I22" i="26"/>
  <c r="L22" i="12"/>
  <c r="L22" i="26" s="1"/>
  <c r="H14" i="26"/>
  <c r="K14" i="12"/>
  <c r="K14" i="26" s="1"/>
  <c r="I12" i="26"/>
  <c r="L12" i="12"/>
  <c r="L12" i="26" s="1"/>
  <c r="I13" i="26"/>
  <c r="L13" i="12"/>
  <c r="L13" i="26" s="1"/>
  <c r="J11" i="26"/>
  <c r="J15" i="26"/>
  <c r="AB15" i="26"/>
  <c r="I19" i="26"/>
  <c r="L19" i="12"/>
  <c r="L19" i="26" s="1"/>
  <c r="I18" i="26"/>
  <c r="L18" i="12"/>
  <c r="L18" i="26" s="1"/>
  <c r="H40" i="26"/>
  <c r="K40" i="12"/>
  <c r="K40" i="26" s="1"/>
  <c r="H28" i="26"/>
  <c r="K28" i="12"/>
  <c r="K28" i="26" s="1"/>
  <c r="I26" i="26"/>
  <c r="L26" i="12"/>
  <c r="L26" i="26" s="1"/>
  <c r="H29" i="26"/>
  <c r="K29" i="12"/>
  <c r="K29" i="26" s="1"/>
  <c r="I27" i="26"/>
  <c r="L27" i="12"/>
  <c r="L27" i="26" s="1"/>
  <c r="I39" i="26"/>
  <c r="L39" i="12"/>
  <c r="L39" i="26" s="1"/>
  <c r="I20" i="26"/>
  <c r="L20" i="12"/>
  <c r="L20" i="26" s="1"/>
  <c r="H32" i="26"/>
  <c r="K32" i="12"/>
  <c r="K32" i="26" s="1"/>
  <c r="H44" i="26"/>
  <c r="K44" i="12"/>
  <c r="K44" i="26" s="1"/>
  <c r="H23" i="26"/>
  <c r="K23" i="12"/>
  <c r="K23" i="26" s="1"/>
  <c r="H10" i="26"/>
  <c r="K10" i="12"/>
  <c r="K10" i="26" s="1"/>
  <c r="I10" i="26"/>
  <c r="L10" i="12"/>
  <c r="L10" i="26" s="1"/>
  <c r="H12" i="26"/>
  <c r="K12" i="12"/>
  <c r="K12" i="26" s="1"/>
  <c r="J16" i="26"/>
  <c r="J13" i="26"/>
  <c r="F27" i="23"/>
  <c r="H45" i="12"/>
  <c r="AA30" i="31" s="1"/>
  <c r="AA45" i="12"/>
  <c r="W45" i="12"/>
  <c r="I45" i="12"/>
  <c r="AD30" i="31" s="1"/>
  <c r="W45" i="26" l="1"/>
  <c r="I27" i="16" s="1"/>
  <c r="AA45" i="26"/>
  <c r="J27" i="16" s="1"/>
  <c r="I27" i="23"/>
  <c r="G30" i="31"/>
  <c r="J27" i="23"/>
  <c r="D30" i="31"/>
  <c r="K45" i="26"/>
  <c r="G25" i="16" s="1"/>
  <c r="K45" i="12"/>
  <c r="G25" i="23" s="1"/>
  <c r="L9" i="26"/>
  <c r="L45" i="26" s="1"/>
  <c r="L45" i="12"/>
  <c r="AB8" i="26"/>
  <c r="AB45" i="26" s="1"/>
  <c r="J25" i="16" s="1"/>
  <c r="AB45" i="12"/>
  <c r="J25" i="23" s="1"/>
  <c r="F25" i="23"/>
  <c r="X8" i="26"/>
  <c r="X45" i="26" s="1"/>
  <c r="I25" i="16" s="1"/>
  <c r="X45" i="12"/>
  <c r="I25" i="23" s="1"/>
  <c r="H27" i="23"/>
  <c r="G27" i="23"/>
  <c r="H25" i="16" l="1"/>
  <c r="O45" i="26"/>
  <c r="H25" i="23"/>
  <c r="O45" i="12"/>
  <c r="Q37" i="31" s="1"/>
  <c r="P10" i="12" l="1"/>
  <c r="P11" i="12"/>
  <c r="P14" i="12"/>
  <c r="P37" i="12"/>
  <c r="P8" i="12"/>
  <c r="P42" i="12"/>
  <c r="P27" i="12"/>
  <c r="P33" i="12"/>
  <c r="P13" i="12"/>
  <c r="P23" i="12"/>
  <c r="P17" i="12"/>
  <c r="P41" i="12"/>
  <c r="P31" i="12"/>
  <c r="P43" i="12"/>
  <c r="P39" i="12"/>
  <c r="P32" i="12"/>
  <c r="P9" i="12"/>
  <c r="P30" i="12"/>
  <c r="P16" i="12"/>
  <c r="P44" i="12"/>
  <c r="P12" i="12"/>
  <c r="P25" i="12"/>
  <c r="P29" i="12"/>
  <c r="P19" i="12"/>
  <c r="P34" i="12"/>
  <c r="P22" i="12"/>
  <c r="P36" i="12"/>
  <c r="P35" i="12"/>
  <c r="P15" i="12"/>
  <c r="P28" i="12"/>
  <c r="P20" i="12"/>
  <c r="P26" i="12"/>
  <c r="P40" i="12"/>
  <c r="P24" i="12"/>
  <c r="P21" i="12"/>
  <c r="P18" i="12"/>
  <c r="P38" i="12"/>
  <c r="Q38" i="12" l="1"/>
  <c r="Q38" i="26" s="1"/>
  <c r="P38" i="26"/>
  <c r="P40" i="26"/>
  <c r="Q40" i="12"/>
  <c r="Q40" i="26" s="1"/>
  <c r="Q15" i="12"/>
  <c r="Q15" i="26" s="1"/>
  <c r="P15" i="26"/>
  <c r="Q34" i="12"/>
  <c r="Q34" i="26" s="1"/>
  <c r="P34" i="26"/>
  <c r="Q12" i="12"/>
  <c r="Q12" i="26" s="1"/>
  <c r="P12" i="26"/>
  <c r="Q9" i="12"/>
  <c r="Q9" i="26" s="1"/>
  <c r="P9" i="26"/>
  <c r="P13" i="26"/>
  <c r="Q13" i="12"/>
  <c r="Q13" i="26" s="1"/>
  <c r="P8" i="26"/>
  <c r="Q8" i="12"/>
  <c r="P45" i="12"/>
  <c r="P10" i="26"/>
  <c r="Q10" i="12"/>
  <c r="Q10" i="26" s="1"/>
  <c r="P18" i="26"/>
  <c r="Q18" i="12"/>
  <c r="Q18" i="26" s="1"/>
  <c r="Q26" i="12"/>
  <c r="Q26" i="26" s="1"/>
  <c r="P26" i="26"/>
  <c r="P35" i="26"/>
  <c r="Q35" i="12"/>
  <c r="Q35" i="26" s="1"/>
  <c r="P19" i="26"/>
  <c r="Q19" i="12"/>
  <c r="Q19" i="26" s="1"/>
  <c r="Q44" i="12"/>
  <c r="Q44" i="26" s="1"/>
  <c r="P44" i="26"/>
  <c r="Q32" i="12"/>
  <c r="Q32" i="26" s="1"/>
  <c r="P32" i="26"/>
  <c r="Q41" i="12"/>
  <c r="Q41" i="26" s="1"/>
  <c r="P41" i="26"/>
  <c r="Q33" i="12"/>
  <c r="Q33" i="26" s="1"/>
  <c r="P33" i="26"/>
  <c r="P37" i="26"/>
  <c r="Q37" i="12"/>
  <c r="Q37" i="26" s="1"/>
  <c r="Q39" i="12"/>
  <c r="Q39" i="26" s="1"/>
  <c r="P39" i="26"/>
  <c r="Q21" i="12"/>
  <c r="Q21" i="26" s="1"/>
  <c r="P21" i="26"/>
  <c r="P20" i="26"/>
  <c r="Q20" i="12"/>
  <c r="Q20" i="26" s="1"/>
  <c r="Q36" i="12"/>
  <c r="Q36" i="26" s="1"/>
  <c r="P36" i="26"/>
  <c r="P29" i="26"/>
  <c r="Q29" i="12"/>
  <c r="Q29" i="26" s="1"/>
  <c r="Q16" i="12"/>
  <c r="Q16" i="26" s="1"/>
  <c r="P16" i="26"/>
  <c r="Q17" i="12"/>
  <c r="Q17" i="26" s="1"/>
  <c r="P17" i="26"/>
  <c r="P27" i="26"/>
  <c r="Q27" i="12"/>
  <c r="Q27" i="26" s="1"/>
  <c r="Q14" i="12"/>
  <c r="Q14" i="26" s="1"/>
  <c r="P14" i="26"/>
  <c r="P24" i="26"/>
  <c r="Q24" i="12"/>
  <c r="Q24" i="26" s="1"/>
  <c r="Q28" i="12"/>
  <c r="Q28" i="26" s="1"/>
  <c r="P28" i="26"/>
  <c r="P22" i="26"/>
  <c r="Q22" i="12"/>
  <c r="Q22" i="26" s="1"/>
  <c r="Q25" i="12"/>
  <c r="Q25" i="26" s="1"/>
  <c r="P25" i="26"/>
  <c r="Q30" i="12"/>
  <c r="Q30" i="26" s="1"/>
  <c r="P30" i="26"/>
  <c r="P43" i="26"/>
  <c r="Q43" i="12"/>
  <c r="Q43" i="26" s="1"/>
  <c r="Q23" i="12"/>
  <c r="Q23" i="26" s="1"/>
  <c r="P23" i="26"/>
  <c r="P42" i="26"/>
  <c r="Q42" i="12"/>
  <c r="Q42" i="26" s="1"/>
  <c r="P11" i="26"/>
  <c r="Q11" i="12"/>
  <c r="Q11" i="26" s="1"/>
  <c r="P31" i="26"/>
  <c r="Q31" i="12"/>
  <c r="Q31" i="26" s="1"/>
  <c r="Q8" i="26" l="1"/>
  <c r="Q45" i="26" s="1"/>
  <c r="Q45" i="12"/>
  <c r="Q42" i="31" s="1"/>
  <c r="R8" i="12" a="1"/>
  <c r="P45" i="26"/>
  <c r="R22" i="12" l="1"/>
  <c r="R41" i="12"/>
  <c r="R23" i="12"/>
  <c r="R10" i="12"/>
  <c r="R26" i="12"/>
  <c r="R42" i="12"/>
  <c r="R25" i="12"/>
  <c r="R8" i="12"/>
  <c r="R29" i="12"/>
  <c r="R28" i="12"/>
  <c r="R37" i="12"/>
  <c r="R32" i="12"/>
  <c r="R44" i="12"/>
  <c r="R14" i="12"/>
  <c r="R30" i="12"/>
  <c r="R9" i="12"/>
  <c r="R31" i="12"/>
  <c r="R13" i="12"/>
  <c r="R35" i="12"/>
  <c r="R39" i="12"/>
  <c r="R21" i="12"/>
  <c r="R18" i="12"/>
  <c r="R34" i="12"/>
  <c r="R15" i="12"/>
  <c r="R36" i="12"/>
  <c r="R19" i="12"/>
  <c r="R40" i="12"/>
  <c r="R11" i="12"/>
  <c r="R43" i="12"/>
  <c r="R16" i="12"/>
  <c r="R38" i="12"/>
  <c r="R24" i="12"/>
  <c r="R17" i="12"/>
  <c r="R27" i="12"/>
  <c r="R33" i="12"/>
  <c r="R20" i="12"/>
  <c r="R12" i="12"/>
  <c r="Y20" i="12" l="1"/>
  <c r="AE20" i="12"/>
  <c r="S20" i="12"/>
  <c r="R20" i="26"/>
  <c r="AC20" i="12"/>
  <c r="T20" i="12"/>
  <c r="R24" i="26"/>
  <c r="AC24" i="12"/>
  <c r="AE24" i="12"/>
  <c r="T24" i="12"/>
  <c r="Y24" i="12"/>
  <c r="S24" i="12"/>
  <c r="AE11" i="12"/>
  <c r="T11" i="12"/>
  <c r="R11" i="26"/>
  <c r="S11" i="12"/>
  <c r="AC11" i="12"/>
  <c r="Y11" i="12"/>
  <c r="AE15" i="12"/>
  <c r="T15" i="12"/>
  <c r="R15" i="26"/>
  <c r="AC15" i="12"/>
  <c r="Y15" i="12"/>
  <c r="S15" i="12"/>
  <c r="AE39" i="12"/>
  <c r="S39" i="12"/>
  <c r="R39" i="26"/>
  <c r="Y39" i="12"/>
  <c r="AC39" i="12"/>
  <c r="T39" i="12"/>
  <c r="AE9" i="12"/>
  <c r="S9" i="12"/>
  <c r="R9" i="26"/>
  <c r="AC9" i="12"/>
  <c r="Y9" i="12"/>
  <c r="T9" i="12"/>
  <c r="AE32" i="12"/>
  <c r="T32" i="12"/>
  <c r="R32" i="26"/>
  <c r="Y32" i="12"/>
  <c r="S32" i="12"/>
  <c r="AC32" i="12"/>
  <c r="R8" i="26"/>
  <c r="T8" i="12"/>
  <c r="AE8" i="12"/>
  <c r="R45" i="12"/>
  <c r="N48" i="31" s="1"/>
  <c r="AC8" i="12"/>
  <c r="Y8" i="12"/>
  <c r="S8" i="12"/>
  <c r="AE10" i="12"/>
  <c r="S10" i="12"/>
  <c r="R10" i="26"/>
  <c r="AC10" i="12"/>
  <c r="Y10" i="12"/>
  <c r="T10" i="12"/>
  <c r="AE33" i="12"/>
  <c r="T33" i="12"/>
  <c r="R33" i="26"/>
  <c r="AC33" i="12"/>
  <c r="Y33" i="12"/>
  <c r="S33" i="12"/>
  <c r="AE38" i="12"/>
  <c r="T38" i="12"/>
  <c r="R38" i="26"/>
  <c r="AC38" i="12"/>
  <c r="Y38" i="12"/>
  <c r="S38" i="12"/>
  <c r="AC40" i="12"/>
  <c r="S40" i="12"/>
  <c r="AE40" i="12"/>
  <c r="T40" i="12"/>
  <c r="R40" i="26"/>
  <c r="Y40" i="12"/>
  <c r="Y34" i="12"/>
  <c r="S34" i="12"/>
  <c r="T34" i="12"/>
  <c r="AE34" i="12"/>
  <c r="AC34" i="12"/>
  <c r="R34" i="26"/>
  <c r="Y35" i="12"/>
  <c r="AE35" i="12"/>
  <c r="AC35" i="12"/>
  <c r="R35" i="26"/>
  <c r="T35" i="12"/>
  <c r="S35" i="12"/>
  <c r="T30" i="12"/>
  <c r="AE30" i="12"/>
  <c r="AC30" i="12"/>
  <c r="R30" i="26"/>
  <c r="Y30" i="12"/>
  <c r="S30" i="12"/>
  <c r="T37" i="12"/>
  <c r="AE37" i="12"/>
  <c r="AC37" i="12"/>
  <c r="R37" i="26"/>
  <c r="Y37" i="12"/>
  <c r="S37" i="12"/>
  <c r="T25" i="12"/>
  <c r="AE25" i="12"/>
  <c r="AC25" i="12"/>
  <c r="R25" i="26"/>
  <c r="Y25" i="12"/>
  <c r="S25" i="12"/>
  <c r="S23" i="12"/>
  <c r="AE23" i="12"/>
  <c r="Y23" i="12"/>
  <c r="R23" i="26"/>
  <c r="AC23" i="12"/>
  <c r="T23" i="12"/>
  <c r="T27" i="12"/>
  <c r="AE27" i="12"/>
  <c r="AC27" i="12"/>
  <c r="R27" i="26"/>
  <c r="Y27" i="12"/>
  <c r="S27" i="12"/>
  <c r="S16" i="12"/>
  <c r="AE16" i="12"/>
  <c r="T16" i="12"/>
  <c r="R16" i="26"/>
  <c r="AC16" i="12"/>
  <c r="Y16" i="12"/>
  <c r="AE19" i="12"/>
  <c r="Y19" i="12"/>
  <c r="R19" i="26"/>
  <c r="S19" i="12"/>
  <c r="AC19" i="12"/>
  <c r="T19" i="12"/>
  <c r="AE18" i="12"/>
  <c r="S18" i="12"/>
  <c r="R18" i="26"/>
  <c r="T18" i="12"/>
  <c r="AC18" i="12"/>
  <c r="Y18" i="12"/>
  <c r="AE13" i="12"/>
  <c r="T13" i="12"/>
  <c r="R13" i="26"/>
  <c r="AC13" i="12"/>
  <c r="Y13" i="12"/>
  <c r="S13" i="12"/>
  <c r="AE14" i="12"/>
  <c r="T14" i="12"/>
  <c r="R14" i="26"/>
  <c r="AC14" i="12"/>
  <c r="Y14" i="12"/>
  <c r="S14" i="12"/>
  <c r="AE28" i="12"/>
  <c r="Y28" i="12"/>
  <c r="R28" i="26"/>
  <c r="AC28" i="12"/>
  <c r="S28" i="12"/>
  <c r="T28" i="12"/>
  <c r="AE42" i="12"/>
  <c r="S42" i="12"/>
  <c r="R42" i="26"/>
  <c r="AC42" i="12"/>
  <c r="Y42" i="12"/>
  <c r="T42" i="12"/>
  <c r="AE41" i="12"/>
  <c r="T41" i="12"/>
  <c r="R41" i="26"/>
  <c r="AC41" i="12"/>
  <c r="S41" i="12"/>
  <c r="Y41" i="12"/>
  <c r="AE12" i="12"/>
  <c r="Y12" i="12"/>
  <c r="R12" i="26"/>
  <c r="AC12" i="12"/>
  <c r="S12" i="12"/>
  <c r="T12" i="12"/>
  <c r="AE17" i="12"/>
  <c r="T17" i="12"/>
  <c r="R17" i="26"/>
  <c r="AC17" i="12"/>
  <c r="Y17" i="12"/>
  <c r="S17" i="12"/>
  <c r="Y43" i="12"/>
  <c r="T43" i="12"/>
  <c r="AE43" i="12"/>
  <c r="AC43" i="12"/>
  <c r="R43" i="26"/>
  <c r="S43" i="12"/>
  <c r="Y36" i="12"/>
  <c r="T36" i="12"/>
  <c r="AE36" i="12"/>
  <c r="S36" i="12"/>
  <c r="R36" i="26"/>
  <c r="AC36" i="12"/>
  <c r="T21" i="12"/>
  <c r="AE21" i="12"/>
  <c r="AC21" i="12"/>
  <c r="R21" i="26"/>
  <c r="Y21" i="12"/>
  <c r="S21" i="12"/>
  <c r="R31" i="26"/>
  <c r="T31" i="12"/>
  <c r="AE31" i="12"/>
  <c r="Y31" i="12"/>
  <c r="S31" i="12"/>
  <c r="AC31" i="12"/>
  <c r="S44" i="12"/>
  <c r="AE44" i="12"/>
  <c r="T44" i="12"/>
  <c r="R44" i="26"/>
  <c r="AC44" i="12"/>
  <c r="Y44" i="12"/>
  <c r="T29" i="12"/>
  <c r="AE29" i="12"/>
  <c r="AC29" i="12"/>
  <c r="R29" i="26"/>
  <c r="Y29" i="12"/>
  <c r="S29" i="12"/>
  <c r="S26" i="12"/>
  <c r="AE26" i="12"/>
  <c r="AC26" i="12"/>
  <c r="R26" i="26"/>
  <c r="Y26" i="12"/>
  <c r="T26" i="12"/>
  <c r="S22" i="12"/>
  <c r="AE22" i="12"/>
  <c r="AC22" i="12"/>
  <c r="R22" i="26"/>
  <c r="Y22" i="12"/>
  <c r="T22" i="12"/>
  <c r="AH26" i="12" l="1"/>
  <c r="AH26" i="26" s="1"/>
  <c r="Y26" i="26"/>
  <c r="AF26" i="12"/>
  <c r="AF26" i="26" s="1"/>
  <c r="S26" i="26"/>
  <c r="AI29" i="12"/>
  <c r="AI29" i="26" s="1"/>
  <c r="AC29" i="26"/>
  <c r="AI44" i="12"/>
  <c r="AI44" i="26" s="1"/>
  <c r="AC44" i="26"/>
  <c r="S44" i="26"/>
  <c r="AF44" i="12"/>
  <c r="AF44" i="26" s="1"/>
  <c r="AE31" i="26"/>
  <c r="AJ31" i="12"/>
  <c r="AH21" i="12"/>
  <c r="AH21" i="26" s="1"/>
  <c r="Y21" i="26"/>
  <c r="AG21" i="12"/>
  <c r="AG21" i="26" s="1"/>
  <c r="T21" i="26"/>
  <c r="AE36" i="26"/>
  <c r="AJ36" i="12"/>
  <c r="AH43" i="12"/>
  <c r="AH43" i="26" s="1"/>
  <c r="Y43" i="26"/>
  <c r="AF12" i="12"/>
  <c r="AF12" i="26" s="1"/>
  <c r="S12" i="26"/>
  <c r="AE12" i="26"/>
  <c r="AJ12" i="12"/>
  <c r="AH42" i="12"/>
  <c r="AH42" i="26" s="1"/>
  <c r="Y42" i="26"/>
  <c r="AE42" i="26"/>
  <c r="AJ42" i="12"/>
  <c r="AH14" i="12"/>
  <c r="AH14" i="26" s="1"/>
  <c r="Y14" i="26"/>
  <c r="AE14" i="26"/>
  <c r="AJ14" i="12"/>
  <c r="AC18" i="26"/>
  <c r="AI18" i="12"/>
  <c r="AI18" i="26" s="1"/>
  <c r="AE18" i="26"/>
  <c r="AJ18" i="12"/>
  <c r="AI16" i="12"/>
  <c r="AI16" i="26" s="1"/>
  <c r="AC16" i="26"/>
  <c r="S16" i="26"/>
  <c r="AF16" i="12"/>
  <c r="AF16" i="26" s="1"/>
  <c r="AI27" i="12"/>
  <c r="AI27" i="26" s="1"/>
  <c r="AC27" i="26"/>
  <c r="AI23" i="12"/>
  <c r="AI23" i="26" s="1"/>
  <c r="AC23" i="26"/>
  <c r="S23" i="26"/>
  <c r="AF23" i="12"/>
  <c r="AF23" i="26" s="1"/>
  <c r="AI25" i="12"/>
  <c r="AI25" i="26" s="1"/>
  <c r="AC25" i="26"/>
  <c r="AH37" i="12"/>
  <c r="AH37" i="26" s="1"/>
  <c r="Y37" i="26"/>
  <c r="AG37" i="12"/>
  <c r="AG37" i="26" s="1"/>
  <c r="T37" i="26"/>
  <c r="AC30" i="26"/>
  <c r="AI30" i="12"/>
  <c r="AI30" i="26" s="1"/>
  <c r="AG35" i="12"/>
  <c r="AG35" i="26" s="1"/>
  <c r="T35" i="26"/>
  <c r="AH35" i="12"/>
  <c r="AH35" i="26" s="1"/>
  <c r="Y35" i="26"/>
  <c r="T34" i="26"/>
  <c r="AG34" i="12"/>
  <c r="AG34" i="26" s="1"/>
  <c r="AI40" i="12"/>
  <c r="AI40" i="26" s="1"/>
  <c r="AC40" i="26"/>
  <c r="AH33" i="12"/>
  <c r="AH33" i="26" s="1"/>
  <c r="Y33" i="26"/>
  <c r="AE33" i="26"/>
  <c r="AJ33" i="12"/>
  <c r="AH8" i="12"/>
  <c r="Y8" i="26"/>
  <c r="Y45" i="12"/>
  <c r="T8" i="26"/>
  <c r="AG8" i="12"/>
  <c r="T45" i="12"/>
  <c r="AH32" i="12"/>
  <c r="AH32" i="26" s="1"/>
  <c r="Y32" i="26"/>
  <c r="T9" i="26"/>
  <c r="AG9" i="12"/>
  <c r="AG9" i="26" s="1"/>
  <c r="AF9" i="12"/>
  <c r="AF9" i="26" s="1"/>
  <c r="S9" i="26"/>
  <c r="AH39" i="12"/>
  <c r="AH39" i="26" s="1"/>
  <c r="Y39" i="26"/>
  <c r="AF15" i="12"/>
  <c r="AF15" i="26" s="1"/>
  <c r="S15" i="26"/>
  <c r="AG15" i="12"/>
  <c r="AG15" i="26" s="1"/>
  <c r="T15" i="26"/>
  <c r="AF11" i="12"/>
  <c r="AF11" i="26" s="1"/>
  <c r="S11" i="26"/>
  <c r="S24" i="26"/>
  <c r="AF24" i="12"/>
  <c r="AF24" i="26" s="1"/>
  <c r="AI24" i="12"/>
  <c r="AI24" i="26" s="1"/>
  <c r="AC24" i="26"/>
  <c r="T22" i="26"/>
  <c r="AG22" i="12"/>
  <c r="AG22" i="26" s="1"/>
  <c r="AE22" i="26"/>
  <c r="AJ22" i="12"/>
  <c r="AF29" i="12"/>
  <c r="AF29" i="26" s="1"/>
  <c r="S29" i="26"/>
  <c r="AE29" i="26"/>
  <c r="AJ29" i="12"/>
  <c r="AI31" i="12"/>
  <c r="AI31" i="26" s="1"/>
  <c r="AC31" i="26"/>
  <c r="AG31" i="12"/>
  <c r="AG31" i="26" s="1"/>
  <c r="T31" i="26"/>
  <c r="AI36" i="12"/>
  <c r="AI36" i="26" s="1"/>
  <c r="AC36" i="26"/>
  <c r="T36" i="26"/>
  <c r="AG36" i="12"/>
  <c r="AG36" i="26" s="1"/>
  <c r="AC43" i="26"/>
  <c r="AI43" i="12"/>
  <c r="AI43" i="26" s="1"/>
  <c r="AF17" i="12"/>
  <c r="AF17" i="26" s="1"/>
  <c r="S17" i="26"/>
  <c r="T17" i="26"/>
  <c r="AG17" i="12"/>
  <c r="AG17" i="26" s="1"/>
  <c r="AC12" i="26"/>
  <c r="AI12" i="12"/>
  <c r="AI12" i="26" s="1"/>
  <c r="AH41" i="12"/>
  <c r="AH41" i="26" s="1"/>
  <c r="Y41" i="26"/>
  <c r="AG41" i="12"/>
  <c r="AG41" i="26" s="1"/>
  <c r="T41" i="26"/>
  <c r="AC42" i="26"/>
  <c r="AI42" i="12"/>
  <c r="AI42" i="26" s="1"/>
  <c r="T28" i="26"/>
  <c r="AG28" i="12"/>
  <c r="AG28" i="26" s="1"/>
  <c r="AH28" i="12"/>
  <c r="AH28" i="26" s="1"/>
  <c r="Y28" i="26"/>
  <c r="AC14" i="26"/>
  <c r="AI14" i="12"/>
  <c r="AI14" i="26" s="1"/>
  <c r="S13" i="26"/>
  <c r="AF13" i="12"/>
  <c r="AF13" i="26" s="1"/>
  <c r="T13" i="26"/>
  <c r="AG13" i="12"/>
  <c r="AG13" i="26" s="1"/>
  <c r="AG18" i="12"/>
  <c r="AG18" i="26" s="1"/>
  <c r="T18" i="26"/>
  <c r="AG19" i="12"/>
  <c r="AG19" i="26" s="1"/>
  <c r="T19" i="26"/>
  <c r="Y19" i="26"/>
  <c r="AH19" i="12"/>
  <c r="AH19" i="26" s="1"/>
  <c r="S27" i="26"/>
  <c r="AF27" i="12"/>
  <c r="AF27" i="26" s="1"/>
  <c r="AE27" i="26"/>
  <c r="AJ27" i="12"/>
  <c r="S25" i="26"/>
  <c r="AF25" i="12"/>
  <c r="AF25" i="26" s="1"/>
  <c r="AE25" i="26"/>
  <c r="AJ25" i="12"/>
  <c r="AF30" i="12"/>
  <c r="AF30" i="26" s="1"/>
  <c r="S30" i="26"/>
  <c r="AE30" i="26"/>
  <c r="AJ30" i="12"/>
  <c r="AF34" i="12"/>
  <c r="AF34" i="26" s="1"/>
  <c r="S34" i="26"/>
  <c r="AG40" i="12"/>
  <c r="AG40" i="26" s="1"/>
  <c r="T40" i="26"/>
  <c r="AF38" i="12"/>
  <c r="AF38" i="26" s="1"/>
  <c r="S38" i="26"/>
  <c r="T38" i="26"/>
  <c r="AG38" i="12"/>
  <c r="AG38" i="26" s="1"/>
  <c r="AI33" i="12"/>
  <c r="AI33" i="26" s="1"/>
  <c r="AC33" i="26"/>
  <c r="AG10" i="12"/>
  <c r="AG10" i="26" s="1"/>
  <c r="T10" i="26"/>
  <c r="AF10" i="12"/>
  <c r="AF10" i="26" s="1"/>
  <c r="S10" i="26"/>
  <c r="AC8" i="26"/>
  <c r="AI8" i="12"/>
  <c r="AC45" i="12"/>
  <c r="R45" i="26"/>
  <c r="F28" i="16" s="1"/>
  <c r="AH9" i="12"/>
  <c r="AH9" i="26" s="1"/>
  <c r="Y9" i="26"/>
  <c r="AE9" i="26"/>
  <c r="AJ9" i="12"/>
  <c r="AH15" i="12"/>
  <c r="AH15" i="26" s="1"/>
  <c r="Y15" i="26"/>
  <c r="AE15" i="26"/>
  <c r="AJ15" i="12"/>
  <c r="AH24" i="12"/>
  <c r="AH24" i="26" s="1"/>
  <c r="Y24" i="26"/>
  <c r="S20" i="26"/>
  <c r="AF20" i="12"/>
  <c r="AF20" i="26" s="1"/>
  <c r="AI22" i="12"/>
  <c r="AI22" i="26" s="1"/>
  <c r="AC22" i="26"/>
  <c r="AH22" i="12"/>
  <c r="AH22" i="26" s="1"/>
  <c r="Y22" i="26"/>
  <c r="AF22" i="12"/>
  <c r="AF22" i="26" s="1"/>
  <c r="S22" i="26"/>
  <c r="AC26" i="26"/>
  <c r="AI26" i="12"/>
  <c r="AI26" i="26" s="1"/>
  <c r="AH29" i="12"/>
  <c r="AH29" i="26" s="1"/>
  <c r="Y29" i="26"/>
  <c r="AG29" i="12"/>
  <c r="AG29" i="26" s="1"/>
  <c r="T29" i="26"/>
  <c r="AG44" i="12"/>
  <c r="AG44" i="26" s="1"/>
  <c r="T44" i="26"/>
  <c r="AF31" i="12"/>
  <c r="AF31" i="26" s="1"/>
  <c r="S31" i="26"/>
  <c r="AI21" i="12"/>
  <c r="AI21" i="26" s="1"/>
  <c r="AC21" i="26"/>
  <c r="AH36" i="12"/>
  <c r="AH36" i="26" s="1"/>
  <c r="Y36" i="26"/>
  <c r="AE43" i="26"/>
  <c r="AJ43" i="12"/>
  <c r="AH17" i="12"/>
  <c r="AH17" i="26" s="1"/>
  <c r="Y17" i="26"/>
  <c r="AE17" i="26"/>
  <c r="AJ17" i="12"/>
  <c r="AF41" i="12"/>
  <c r="AF41" i="26" s="1"/>
  <c r="S41" i="26"/>
  <c r="AE41" i="26"/>
  <c r="AJ41" i="12"/>
  <c r="AF28" i="12"/>
  <c r="AF28" i="26" s="1"/>
  <c r="S28" i="26"/>
  <c r="AE28" i="26"/>
  <c r="AJ28" i="12"/>
  <c r="AH13" i="12"/>
  <c r="AH13" i="26" s="1"/>
  <c r="Y13" i="26"/>
  <c r="AE13" i="26"/>
  <c r="AJ13" i="12"/>
  <c r="AC19" i="26"/>
  <c r="AI19" i="12"/>
  <c r="AI19" i="26" s="1"/>
  <c r="AE19" i="26"/>
  <c r="AJ19" i="12"/>
  <c r="T16" i="26"/>
  <c r="AG16" i="12"/>
  <c r="AG16" i="26" s="1"/>
  <c r="AH27" i="12"/>
  <c r="AH27" i="26" s="1"/>
  <c r="Y27" i="26"/>
  <c r="AG27" i="12"/>
  <c r="AG27" i="26" s="1"/>
  <c r="T27" i="26"/>
  <c r="Y23" i="26"/>
  <c r="AH23" i="12"/>
  <c r="AH23" i="26" s="1"/>
  <c r="AH25" i="12"/>
  <c r="AH25" i="26" s="1"/>
  <c r="Y25" i="26"/>
  <c r="T25" i="26"/>
  <c r="AG25" i="12"/>
  <c r="AG25" i="26" s="1"/>
  <c r="AC37" i="26"/>
  <c r="AI37" i="12"/>
  <c r="AI37" i="26" s="1"/>
  <c r="AH30" i="12"/>
  <c r="AH30" i="26" s="1"/>
  <c r="Y30" i="26"/>
  <c r="AG30" i="12"/>
  <c r="AG30" i="26" s="1"/>
  <c r="T30" i="26"/>
  <c r="AC35" i="26"/>
  <c r="AI35" i="12"/>
  <c r="AI35" i="26" s="1"/>
  <c r="AI34" i="12"/>
  <c r="AI34" i="26" s="1"/>
  <c r="AC34" i="26"/>
  <c r="AH34" i="12"/>
  <c r="AH34" i="26" s="1"/>
  <c r="Y34" i="26"/>
  <c r="AE40" i="26"/>
  <c r="AJ40" i="12"/>
  <c r="AH38" i="12"/>
  <c r="AH38" i="26" s="1"/>
  <c r="Y38" i="26"/>
  <c r="AE38" i="26"/>
  <c r="AJ38" i="12"/>
  <c r="AH10" i="12"/>
  <c r="AH10" i="26" s="1"/>
  <c r="Y10" i="26"/>
  <c r="AE10" i="26"/>
  <c r="AJ10" i="12"/>
  <c r="F28" i="23"/>
  <c r="F29" i="23" s="1"/>
  <c r="R47" i="12"/>
  <c r="E32" i="23" s="1"/>
  <c r="AC32" i="26"/>
  <c r="AI32" i="12"/>
  <c r="AI32" i="26" s="1"/>
  <c r="AG32" i="12"/>
  <c r="AG32" i="26" s="1"/>
  <c r="T32" i="26"/>
  <c r="AI9" i="12"/>
  <c r="AI9" i="26" s="1"/>
  <c r="AC9" i="26"/>
  <c r="T39" i="26"/>
  <c r="AG39" i="12"/>
  <c r="AG39" i="26" s="1"/>
  <c r="AF39" i="12"/>
  <c r="AF39" i="26" s="1"/>
  <c r="S39" i="26"/>
  <c r="AI15" i="12"/>
  <c r="AI15" i="26" s="1"/>
  <c r="AC15" i="26"/>
  <c r="AH11" i="12"/>
  <c r="AH11" i="26" s="1"/>
  <c r="Y11" i="26"/>
  <c r="AG11" i="12"/>
  <c r="AG11" i="26" s="1"/>
  <c r="T11" i="26"/>
  <c r="AG24" i="12"/>
  <c r="AG24" i="26" s="1"/>
  <c r="T24" i="26"/>
  <c r="T20" i="26"/>
  <c r="AG20" i="12"/>
  <c r="AG20" i="26" s="1"/>
  <c r="AE20" i="26"/>
  <c r="AJ20" i="12"/>
  <c r="T26" i="26"/>
  <c r="AG26" i="12"/>
  <c r="AG26" i="26" s="1"/>
  <c r="AE26" i="26"/>
  <c r="AJ26" i="12"/>
  <c r="AH44" i="12"/>
  <c r="AH44" i="26" s="1"/>
  <c r="Y44" i="26"/>
  <c r="AE44" i="26"/>
  <c r="AJ44" i="12"/>
  <c r="AH31" i="12"/>
  <c r="AH31" i="26" s="1"/>
  <c r="Y31" i="26"/>
  <c r="AF21" i="12"/>
  <c r="AF21" i="26" s="1"/>
  <c r="S21" i="26"/>
  <c r="AE21" i="26"/>
  <c r="AJ21" i="12"/>
  <c r="AF36" i="12"/>
  <c r="AF36" i="26" s="1"/>
  <c r="S36" i="26"/>
  <c r="AF43" i="12"/>
  <c r="AF43" i="26" s="1"/>
  <c r="S43" i="26"/>
  <c r="T43" i="26"/>
  <c r="AG43" i="12"/>
  <c r="AG43" i="26" s="1"/>
  <c r="AI17" i="12"/>
  <c r="AI17" i="26" s="1"/>
  <c r="AC17" i="26"/>
  <c r="AG12" i="12"/>
  <c r="AG12" i="26" s="1"/>
  <c r="T12" i="26"/>
  <c r="Y12" i="26"/>
  <c r="AH12" i="12"/>
  <c r="AH12" i="26" s="1"/>
  <c r="AC41" i="26"/>
  <c r="AI41" i="12"/>
  <c r="AI41" i="26" s="1"/>
  <c r="AG42" i="12"/>
  <c r="AG42" i="26" s="1"/>
  <c r="T42" i="26"/>
  <c r="S42" i="26"/>
  <c r="AF42" i="12"/>
  <c r="AF42" i="26" s="1"/>
  <c r="AC28" i="26"/>
  <c r="AI28" i="12"/>
  <c r="AI28" i="26" s="1"/>
  <c r="S14" i="26"/>
  <c r="AF14" i="12"/>
  <c r="AF14" i="26" s="1"/>
  <c r="T14" i="26"/>
  <c r="AG14" i="12"/>
  <c r="AG14" i="26" s="1"/>
  <c r="AI13" i="12"/>
  <c r="AI13" i="26" s="1"/>
  <c r="AC13" i="26"/>
  <c r="AH18" i="12"/>
  <c r="AH18" i="26" s="1"/>
  <c r="Y18" i="26"/>
  <c r="S18" i="26"/>
  <c r="AF18" i="12"/>
  <c r="AF18" i="26" s="1"/>
  <c r="AF19" i="12"/>
  <c r="AF19" i="26" s="1"/>
  <c r="S19" i="26"/>
  <c r="AH16" i="12"/>
  <c r="AH16" i="26" s="1"/>
  <c r="Y16" i="26"/>
  <c r="AE16" i="26"/>
  <c r="AJ16" i="12"/>
  <c r="T23" i="26"/>
  <c r="AG23" i="12"/>
  <c r="AG23" i="26" s="1"/>
  <c r="AE23" i="26"/>
  <c r="AJ23" i="12"/>
  <c r="AF37" i="12"/>
  <c r="AF37" i="26" s="1"/>
  <c r="S37" i="26"/>
  <c r="AE37" i="26"/>
  <c r="AJ37" i="12"/>
  <c r="AF35" i="12"/>
  <c r="AF35" i="26" s="1"/>
  <c r="S35" i="26"/>
  <c r="AE35" i="26"/>
  <c r="AJ35" i="12"/>
  <c r="AE34" i="26"/>
  <c r="AJ34" i="12"/>
  <c r="AH40" i="12"/>
  <c r="AH40" i="26" s="1"/>
  <c r="Y40" i="26"/>
  <c r="S40" i="26"/>
  <c r="AF40" i="12"/>
  <c r="AF40" i="26" s="1"/>
  <c r="AI38" i="12"/>
  <c r="AI38" i="26" s="1"/>
  <c r="AC38" i="26"/>
  <c r="S33" i="26"/>
  <c r="AF33" i="12"/>
  <c r="AF33" i="26" s="1"/>
  <c r="AG33" i="12"/>
  <c r="AG33" i="26" s="1"/>
  <c r="T33" i="26"/>
  <c r="AI10" i="12"/>
  <c r="AI10" i="26" s="1"/>
  <c r="AC10" i="26"/>
  <c r="AF8" i="12"/>
  <c r="S8" i="26"/>
  <c r="S45" i="12"/>
  <c r="AE8" i="26"/>
  <c r="AE45" i="12"/>
  <c r="N59" i="31" s="1"/>
  <c r="Q59" i="31" s="1"/>
  <c r="AJ8" i="12"/>
  <c r="AF32" i="12"/>
  <c r="AF32" i="26" s="1"/>
  <c r="S32" i="26"/>
  <c r="AE32" i="26"/>
  <c r="AJ32" i="12"/>
  <c r="AI39" i="12"/>
  <c r="AI39" i="26" s="1"/>
  <c r="AC39" i="26"/>
  <c r="AE39" i="26"/>
  <c r="AJ39" i="12"/>
  <c r="AI11" i="12"/>
  <c r="AI11" i="26" s="1"/>
  <c r="AC11" i="26"/>
  <c r="AE11" i="26"/>
  <c r="AJ11" i="12"/>
  <c r="AE24" i="26"/>
  <c r="AJ24" i="12"/>
  <c r="AI20" i="12"/>
  <c r="AI20" i="26" s="1"/>
  <c r="AC20" i="26"/>
  <c r="AH20" i="12"/>
  <c r="AH20" i="26" s="1"/>
  <c r="Y20" i="26"/>
  <c r="H28" i="23" l="1"/>
  <c r="H29" i="23" s="1"/>
  <c r="AD48" i="31"/>
  <c r="G28" i="23"/>
  <c r="G29" i="23" s="1"/>
  <c r="AA48" i="31"/>
  <c r="J28" i="23"/>
  <c r="J29" i="23" s="1"/>
  <c r="D48" i="31"/>
  <c r="I28" i="23"/>
  <c r="I29" i="23" s="1"/>
  <c r="G48" i="31"/>
  <c r="AJ11" i="26"/>
  <c r="AJ39" i="26"/>
  <c r="AJ32" i="26"/>
  <c r="AJ35" i="26"/>
  <c r="AJ23" i="26"/>
  <c r="AJ21" i="26"/>
  <c r="AI8" i="26"/>
  <c r="AI45" i="26" s="1"/>
  <c r="AI45" i="12"/>
  <c r="D59" i="31" s="1"/>
  <c r="Y45" i="26"/>
  <c r="I28" i="16" s="1"/>
  <c r="I29" i="16" s="1"/>
  <c r="AF8" i="26"/>
  <c r="AF45" i="26" s="1"/>
  <c r="AF45" i="12"/>
  <c r="AA59" i="31" s="1"/>
  <c r="AJ37" i="26"/>
  <c r="AJ16" i="26"/>
  <c r="AJ8" i="26"/>
  <c r="AE45" i="26"/>
  <c r="AJ19" i="26"/>
  <c r="AJ13" i="26"/>
  <c r="AJ28" i="26"/>
  <c r="AJ41" i="26"/>
  <c r="AJ17" i="26"/>
  <c r="AJ43" i="26"/>
  <c r="AC45" i="26"/>
  <c r="J28" i="16" s="1"/>
  <c r="J29" i="16" s="1"/>
  <c r="AJ30" i="26"/>
  <c r="AJ25" i="26"/>
  <c r="AJ27" i="26"/>
  <c r="AG45" i="12"/>
  <c r="AD59" i="31" s="1"/>
  <c r="AG8" i="26"/>
  <c r="AG45" i="26" s="1"/>
  <c r="AH8" i="26"/>
  <c r="AH45" i="26" s="1"/>
  <c r="AH45" i="12"/>
  <c r="G59" i="31" s="1"/>
  <c r="AJ18" i="26"/>
  <c r="AJ14" i="26"/>
  <c r="AJ42" i="26"/>
  <c r="AJ12" i="26"/>
  <c r="AJ31" i="26"/>
  <c r="AJ34" i="26"/>
  <c r="AJ44" i="26"/>
  <c r="AJ26" i="26"/>
  <c r="AJ20" i="26"/>
  <c r="T45" i="26"/>
  <c r="H28" i="16" s="1"/>
  <c r="H29" i="16" s="1"/>
  <c r="AJ24" i="26"/>
  <c r="AO39" i="12"/>
  <c r="F100" i="23" s="1"/>
  <c r="AM42" i="12"/>
  <c r="AR18" i="12"/>
  <c r="I79" i="23" s="1"/>
  <c r="AO20" i="12"/>
  <c r="F81" i="23" s="1"/>
  <c r="AS15" i="12"/>
  <c r="J76" i="23" s="1"/>
  <c r="AN21" i="12"/>
  <c r="E82" i="23" s="1"/>
  <c r="AP41" i="12"/>
  <c r="G102" i="23" s="1"/>
  <c r="AP38" i="12"/>
  <c r="G99" i="23" s="1"/>
  <c r="AS43" i="12"/>
  <c r="J104" i="23" s="1"/>
  <c r="AP33" i="12"/>
  <c r="G94" i="23" s="1"/>
  <c r="AP23" i="12"/>
  <c r="G84" i="23" s="1"/>
  <c r="AP14" i="12"/>
  <c r="G75" i="23" s="1"/>
  <c r="AO12" i="12"/>
  <c r="F73" i="23" s="1"/>
  <c r="AM43" i="12"/>
  <c r="AR39" i="12"/>
  <c r="I100" i="23" s="1"/>
  <c r="AO38" i="12"/>
  <c r="F99" i="23" s="1"/>
  <c r="AM12" i="12"/>
  <c r="AN36" i="12"/>
  <c r="E97" i="23" s="1"/>
  <c r="AM30" i="12"/>
  <c r="AO44" i="12"/>
  <c r="F105" i="23" s="1"/>
  <c r="AN26" i="12"/>
  <c r="E87" i="23" s="1"/>
  <c r="AR41" i="12"/>
  <c r="I102" i="23" s="1"/>
  <c r="AN33" i="12"/>
  <c r="E94" i="23" s="1"/>
  <c r="AM17" i="12"/>
  <c r="AO37" i="12"/>
  <c r="F98" i="23" s="1"/>
  <c r="AM38" i="12"/>
  <c r="AS14" i="12"/>
  <c r="J75" i="23" s="1"/>
  <c r="AN30" i="12"/>
  <c r="E91" i="23" s="1"/>
  <c r="AR25" i="12"/>
  <c r="I86" i="23" s="1"/>
  <c r="AR28" i="12"/>
  <c r="I89" i="23" s="1"/>
  <c r="AS16" i="12"/>
  <c r="J77" i="23" s="1"/>
  <c r="AO11" i="12"/>
  <c r="F72" i="23" s="1"/>
  <c r="AR21" i="12"/>
  <c r="I82" i="23" s="1"/>
  <c r="AP35" i="12"/>
  <c r="G96" i="23" s="1"/>
  <c r="AR12" i="12"/>
  <c r="I73" i="23" s="1"/>
  <c r="AO24" i="12"/>
  <c r="F85" i="23" s="1"/>
  <c r="AM36" i="12"/>
  <c r="AP31" i="12"/>
  <c r="G92" i="23" s="1"/>
  <c r="AM9" i="12"/>
  <c r="AN28" i="12"/>
  <c r="E89" i="23" s="1"/>
  <c r="AM16" i="12"/>
  <c r="AN15" i="12"/>
  <c r="E76" i="23" s="1"/>
  <c r="AS10" i="12"/>
  <c r="J71" i="23" s="1"/>
  <c r="AM27" i="12"/>
  <c r="AP28" i="12"/>
  <c r="G89" i="23" s="1"/>
  <c r="AR23" i="12"/>
  <c r="I84" i="23" s="1"/>
  <c r="AN25" i="12"/>
  <c r="E86" i="23" s="1"/>
  <c r="AP11" i="12"/>
  <c r="G72" i="23" s="1"/>
  <c r="AS13" i="12"/>
  <c r="J74" i="23" s="1"/>
  <c r="AM29" i="12"/>
  <c r="AN24" i="12"/>
  <c r="E85" i="23" s="1"/>
  <c r="AR8" i="12"/>
  <c r="I69" i="23" s="1"/>
  <c r="AM28" i="12"/>
  <c r="AS12" i="12"/>
  <c r="J73" i="23" s="1"/>
  <c r="AM31" i="12"/>
  <c r="AP24" i="12"/>
  <c r="G85" i="23" s="1"/>
  <c r="AR17" i="12"/>
  <c r="I78" i="23" s="1"/>
  <c r="AP20" i="12"/>
  <c r="G81" i="23" s="1"/>
  <c r="AR32" i="12"/>
  <c r="I93" i="23" s="1"/>
  <c r="AN13" i="12"/>
  <c r="E74" i="23" s="1"/>
  <c r="AR22" i="12"/>
  <c r="I83" i="23" s="1"/>
  <c r="AO18" i="12"/>
  <c r="F79" i="23" s="1"/>
  <c r="AN23" i="12"/>
  <c r="E84" i="23" s="1"/>
  <c r="AS23" i="12"/>
  <c r="J84" i="23" s="1"/>
  <c r="AM35" i="12"/>
  <c r="AS40" i="12"/>
  <c r="J101" i="23" s="1"/>
  <c r="AS25" i="12"/>
  <c r="J86" i="23" s="1"/>
  <c r="AS27" i="12"/>
  <c r="J88" i="23" s="1"/>
  <c r="AN31" i="12"/>
  <c r="E92" i="23" s="1"/>
  <c r="AR44" i="12"/>
  <c r="I105" i="23" s="1"/>
  <c r="AP34" i="12"/>
  <c r="G95" i="23" s="1"/>
  <c r="AN14" i="12"/>
  <c r="E75" i="23" s="1"/>
  <c r="AS41" i="12"/>
  <c r="J102" i="23" s="1"/>
  <c r="AO34" i="12"/>
  <c r="F95" i="23" s="1"/>
  <c r="AS32" i="12"/>
  <c r="J93" i="23" s="1"/>
  <c r="AO9" i="12"/>
  <c r="F70" i="23" s="1"/>
  <c r="AS31" i="12"/>
  <c r="J92" i="23" s="1"/>
  <c r="AN8" i="12"/>
  <c r="E69" i="23" s="1"/>
  <c r="AR43" i="12"/>
  <c r="I104" i="23" s="1"/>
  <c r="AO25" i="12"/>
  <c r="F86" i="23" s="1"/>
  <c r="AS38" i="12"/>
  <c r="J99" i="23" s="1"/>
  <c r="AO42" i="12"/>
  <c r="F103" i="23" s="1"/>
  <c r="AO33" i="12"/>
  <c r="F94" i="23" s="1"/>
  <c r="AP21" i="12"/>
  <c r="G82" i="23" s="1"/>
  <c r="AN22" i="12"/>
  <c r="E83" i="23" s="1"/>
  <c r="AM20" i="12"/>
  <c r="AP43" i="12"/>
  <c r="G104" i="23" s="1"/>
  <c r="AM37" i="12"/>
  <c r="AP42" i="12"/>
  <c r="G103" i="23" s="1"/>
  <c r="AP17" i="12"/>
  <c r="G78" i="23" s="1"/>
  <c r="AS26" i="12"/>
  <c r="J87" i="23" s="1"/>
  <c r="AP36" i="12"/>
  <c r="G97" i="23" s="1"/>
  <c r="AN37" i="12"/>
  <c r="E98" i="23" s="1"/>
  <c r="AP39" i="12"/>
  <c r="G100" i="23" s="1"/>
  <c r="AM41" i="12"/>
  <c r="AR10" i="12"/>
  <c r="I71" i="23" s="1"/>
  <c r="AN19" i="12"/>
  <c r="E80" i="23" s="1"/>
  <c r="AS30" i="12"/>
  <c r="J91" i="23" s="1"/>
  <c r="AN38" i="12"/>
  <c r="E99" i="23" s="1"/>
  <c r="AS9" i="12"/>
  <c r="J70" i="23" s="1"/>
  <c r="AM14" i="12"/>
  <c r="AS24" i="12"/>
  <c r="J85" i="23" s="1"/>
  <c r="AP16" i="12"/>
  <c r="G77" i="23" s="1"/>
  <c r="AR29" i="12"/>
  <c r="I90" i="23" s="1"/>
  <c r="AS17" i="12"/>
  <c r="J78" i="23" s="1"/>
  <c r="AR36" i="12"/>
  <c r="I97" i="23" s="1"/>
  <c r="AN35" i="12"/>
  <c r="E96" i="23" s="1"/>
  <c r="AO10" i="12"/>
  <c r="F71" i="23" s="1"/>
  <c r="AS11" i="12"/>
  <c r="J72" i="23" s="1"/>
  <c r="AM25" i="12"/>
  <c r="AN44" i="12"/>
  <c r="E105" i="23" s="1"/>
  <c r="AM18" i="12"/>
  <c r="AP25" i="12"/>
  <c r="G86" i="23" s="1"/>
  <c r="AS18" i="12"/>
  <c r="J79" i="23" s="1"/>
  <c r="AP12" i="12"/>
  <c r="G73" i="23" s="1"/>
  <c r="AN34" i="12"/>
  <c r="E95" i="23" s="1"/>
  <c r="AR31" i="12"/>
  <c r="I92" i="23" s="1"/>
  <c r="AR20" i="12"/>
  <c r="I81" i="23" s="1"/>
  <c r="AN17" i="12"/>
  <c r="E78" i="23" s="1"/>
  <c r="AS29" i="12"/>
  <c r="J90" i="23" s="1"/>
  <c r="AM8" i="12"/>
  <c r="AO29" i="12"/>
  <c r="F90" i="23" s="1"/>
  <c r="AR16" i="12"/>
  <c r="I77" i="23" s="1"/>
  <c r="AN11" i="12"/>
  <c r="E72" i="23" s="1"/>
  <c r="AS28" i="12"/>
  <c r="J89" i="23" s="1"/>
  <c r="AP8" i="12"/>
  <c r="G69" i="23" s="1"/>
  <c r="AO35" i="12"/>
  <c r="F96" i="23" s="1"/>
  <c r="AN41" i="12"/>
  <c r="E102" i="23" s="1"/>
  <c r="AR19" i="12"/>
  <c r="I80" i="23" s="1"/>
  <c r="AP22" i="12"/>
  <c r="G83" i="23" s="1"/>
  <c r="AR27" i="12"/>
  <c r="I88" i="23" s="1"/>
  <c r="AP32" i="12"/>
  <c r="G93" i="23" s="1"/>
  <c r="AR26" i="12"/>
  <c r="I87" i="23" s="1"/>
  <c r="AM32" i="12"/>
  <c r="AO28" i="12"/>
  <c r="F89" i="23" s="1"/>
  <c r="AM24" i="12"/>
  <c r="AO14" i="12"/>
  <c r="F75" i="23" s="1"/>
  <c r="AP15" i="12"/>
  <c r="G76" i="23" s="1"/>
  <c r="AM34" i="12"/>
  <c r="AP44" i="12"/>
  <c r="G105" i="23" s="1"/>
  <c r="AO13" i="12"/>
  <c r="F74" i="23" s="1"/>
  <c r="AO16" i="12"/>
  <c r="F77" i="23" s="1"/>
  <c r="AO41" i="12"/>
  <c r="F102" i="23" s="1"/>
  <c r="AS21" i="12"/>
  <c r="J82" i="23" s="1"/>
  <c r="AM15" i="12"/>
  <c r="AR30" i="12"/>
  <c r="I91" i="23" s="1"/>
  <c r="AP29" i="12"/>
  <c r="G90" i="23" s="1"/>
  <c r="AO8" i="12"/>
  <c r="F69" i="23" s="1"/>
  <c r="AN12" i="12"/>
  <c r="E73" i="23" s="1"/>
  <c r="AS34" i="12"/>
  <c r="J95" i="23" s="1"/>
  <c r="AO22" i="12"/>
  <c r="F83" i="23" s="1"/>
  <c r="AS36" i="12"/>
  <c r="J97" i="23" s="1"/>
  <c r="AN32" i="12"/>
  <c r="E93" i="23" s="1"/>
  <c r="AM39" i="12"/>
  <c r="AM21" i="12"/>
  <c r="AM44" i="12"/>
  <c r="AO32" i="12"/>
  <c r="F93" i="23" s="1"/>
  <c r="AM22" i="12"/>
  <c r="AR37" i="12"/>
  <c r="I98" i="23" s="1"/>
  <c r="AS19" i="12"/>
  <c r="J80" i="23" s="1"/>
  <c r="AM26" i="12"/>
  <c r="AM19" i="12"/>
  <c r="AM33" i="12"/>
  <c r="AR34" i="12"/>
  <c r="I95" i="23" s="1"/>
  <c r="AS22" i="12"/>
  <c r="J83" i="23" s="1"/>
  <c r="AN42" i="12"/>
  <c r="E103" i="23" s="1"/>
  <c r="AN29" i="12"/>
  <c r="E90" i="23" s="1"/>
  <c r="AS37" i="12"/>
  <c r="J98" i="23" s="1"/>
  <c r="AP26" i="12"/>
  <c r="G87" i="23" s="1"/>
  <c r="AR42" i="12"/>
  <c r="I103" i="23" s="1"/>
  <c r="AP37" i="12"/>
  <c r="G98" i="23" s="1"/>
  <c r="AN10" i="12"/>
  <c r="E71" i="23" s="1"/>
  <c r="AR33" i="12"/>
  <c r="I94" i="23" s="1"/>
  <c r="AP19" i="12"/>
  <c r="G80" i="23" s="1"/>
  <c r="AS39" i="12"/>
  <c r="J100" i="23" s="1"/>
  <c r="AP30" i="12"/>
  <c r="G91" i="23" s="1"/>
  <c r="AM10" i="12"/>
  <c r="AN39" i="12"/>
  <c r="E100" i="23" s="1"/>
  <c r="AO15" i="12"/>
  <c r="F76" i="23" s="1"/>
  <c r="AR35" i="12"/>
  <c r="I96" i="23" s="1"/>
  <c r="AN16" i="12"/>
  <c r="E77" i="23" s="1"/>
  <c r="AO40" i="12"/>
  <c r="F101" i="23" s="1"/>
  <c r="AM23" i="12"/>
  <c r="AR13" i="12"/>
  <c r="I74" i="23" s="1"/>
  <c r="AO30" i="12"/>
  <c r="F91" i="23" s="1"/>
  <c r="AP10" i="12"/>
  <c r="G71" i="23" s="1"/>
  <c r="AP13" i="12"/>
  <c r="G74" i="23" s="1"/>
  <c r="AO26" i="12"/>
  <c r="F87" i="23" s="1"/>
  <c r="AS35" i="12"/>
  <c r="J96" i="23" s="1"/>
  <c r="AO17" i="12"/>
  <c r="F78" i="23" s="1"/>
  <c r="AR38" i="12"/>
  <c r="I99" i="23" s="1"/>
  <c r="AP9" i="12"/>
  <c r="G70" i="23" s="1"/>
  <c r="AO36" i="12"/>
  <c r="F97" i="23" s="1"/>
  <c r="AS42" i="12"/>
  <c r="J103" i="23" s="1"/>
  <c r="AO23" i="12"/>
  <c r="F84" i="23" s="1"/>
  <c r="AR15" i="12"/>
  <c r="I76" i="23" s="1"/>
  <c r="AN9" i="12"/>
  <c r="E70" i="23" s="1"/>
  <c r="AM40" i="12"/>
  <c r="AP27" i="12"/>
  <c r="G88" i="23" s="1"/>
  <c r="AM13" i="12"/>
  <c r="AP18" i="12"/>
  <c r="G79" i="23" s="1"/>
  <c r="AN40" i="12"/>
  <c r="E101" i="23" s="1"/>
  <c r="AR40" i="12"/>
  <c r="I101" i="23" s="1"/>
  <c r="AN27" i="12"/>
  <c r="E88" i="23" s="1"/>
  <c r="AS44" i="12"/>
  <c r="J105" i="23" s="1"/>
  <c r="AO19" i="12"/>
  <c r="F80" i="23" s="1"/>
  <c r="AR9" i="12"/>
  <c r="I70" i="23" s="1"/>
  <c r="AS20" i="12"/>
  <c r="J81" i="23" s="1"/>
  <c r="AO31" i="12"/>
  <c r="F92" i="23" s="1"/>
  <c r="AS33" i="12"/>
  <c r="J94" i="23" s="1"/>
  <c r="AN43" i="12"/>
  <c r="E104" i="23" s="1"/>
  <c r="AN20" i="12"/>
  <c r="E81" i="23" s="1"/>
  <c r="AO43" i="12"/>
  <c r="F104" i="23" s="1"/>
  <c r="AO21" i="12"/>
  <c r="F82" i="23" s="1"/>
  <c r="AR11" i="12"/>
  <c r="I72" i="23" s="1"/>
  <c r="AO27" i="12"/>
  <c r="F88" i="23" s="1"/>
  <c r="AS8" i="12"/>
  <c r="J69" i="23" s="1"/>
  <c r="AR14" i="12"/>
  <c r="I75" i="23" s="1"/>
  <c r="AN18" i="12"/>
  <c r="E79" i="23" s="1"/>
  <c r="AM11" i="12"/>
  <c r="AR24" i="12"/>
  <c r="I85" i="23" s="1"/>
  <c r="AP40" i="12"/>
  <c r="G101" i="23" s="1"/>
  <c r="S45" i="26"/>
  <c r="G28" i="16" s="1"/>
  <c r="G29" i="16" s="1"/>
  <c r="AJ10" i="26"/>
  <c r="AJ38" i="26"/>
  <c r="AJ40" i="26"/>
  <c r="AJ15" i="26"/>
  <c r="AJ9" i="26"/>
  <c r="AJ29" i="26"/>
  <c r="AJ22" i="26"/>
  <c r="AJ33" i="26"/>
  <c r="AJ36" i="26"/>
  <c r="D74" i="23" l="1"/>
  <c r="C74" i="23"/>
  <c r="C85" i="23"/>
  <c r="D85" i="23"/>
  <c r="C79" i="23"/>
  <c r="D79" i="23"/>
  <c r="D98" i="23"/>
  <c r="C98" i="23"/>
  <c r="D84" i="23"/>
  <c r="C84" i="23"/>
  <c r="D94" i="23"/>
  <c r="C94" i="23"/>
  <c r="D82" i="23"/>
  <c r="C82" i="23"/>
  <c r="C95" i="23"/>
  <c r="D95" i="23"/>
  <c r="D102" i="23"/>
  <c r="C102" i="23"/>
  <c r="D92" i="23"/>
  <c r="C92" i="23"/>
  <c r="D70" i="23"/>
  <c r="C70" i="23"/>
  <c r="C91" i="23"/>
  <c r="D91" i="23"/>
  <c r="D72" i="23"/>
  <c r="C72" i="23"/>
  <c r="C105" i="23"/>
  <c r="D105" i="23"/>
  <c r="D88" i="23"/>
  <c r="C88" i="23"/>
  <c r="D78" i="23"/>
  <c r="C78" i="23"/>
  <c r="C101" i="23"/>
  <c r="D101" i="23"/>
  <c r="D80" i="23"/>
  <c r="C80" i="23"/>
  <c r="C83" i="23"/>
  <c r="D83" i="23"/>
  <c r="D100" i="23"/>
  <c r="C100" i="23"/>
  <c r="C93" i="23"/>
  <c r="D93" i="23"/>
  <c r="D86" i="23"/>
  <c r="C86" i="23"/>
  <c r="C81" i="23"/>
  <c r="D81" i="23"/>
  <c r="D90" i="23"/>
  <c r="C90" i="23"/>
  <c r="C99" i="23"/>
  <c r="D99" i="23"/>
  <c r="D104" i="23"/>
  <c r="C104" i="23"/>
  <c r="C103" i="23"/>
  <c r="D103" i="23"/>
  <c r="C71" i="23"/>
  <c r="D71" i="23"/>
  <c r="C87" i="23"/>
  <c r="D87" i="23"/>
  <c r="D76" i="23"/>
  <c r="C76" i="23"/>
  <c r="D69" i="23"/>
  <c r="C69" i="23"/>
  <c r="C75" i="23"/>
  <c r="D75" i="23"/>
  <c r="D96" i="23"/>
  <c r="C96" i="23"/>
  <c r="C89" i="23"/>
  <c r="D89" i="23"/>
  <c r="C77" i="23"/>
  <c r="D77" i="23"/>
  <c r="C97" i="23"/>
  <c r="D97" i="23"/>
  <c r="C73" i="23"/>
  <c r="D73" i="23"/>
  <c r="AP45" i="12"/>
  <c r="G106" i="23" s="1"/>
  <c r="AQ41" i="12"/>
  <c r="H102" i="23" s="1"/>
  <c r="AQ40" i="12"/>
  <c r="H101" i="23" s="1"/>
  <c r="AQ18" i="12"/>
  <c r="H79" i="23" s="1"/>
  <c r="AQ24" i="12"/>
  <c r="H85" i="23" s="1"/>
  <c r="AQ35" i="12"/>
  <c r="H96" i="23" s="1"/>
  <c r="AQ33" i="12"/>
  <c r="H94" i="23" s="1"/>
  <c r="AQ23" i="12"/>
  <c r="H84" i="23" s="1"/>
  <c r="AQ13" i="12"/>
  <c r="H74" i="23" s="1"/>
  <c r="AQ44" i="12"/>
  <c r="H105" i="23" s="1"/>
  <c r="AQ14" i="12"/>
  <c r="H75" i="23" s="1"/>
  <c r="AQ43" i="12"/>
  <c r="H104" i="23" s="1"/>
  <c r="AQ15" i="12"/>
  <c r="H76" i="23" s="1"/>
  <c r="AQ8" i="12"/>
  <c r="H69" i="23" s="1"/>
  <c r="AQ29" i="12"/>
  <c r="H90" i="23" s="1"/>
  <c r="AQ28" i="12"/>
  <c r="H89" i="23" s="1"/>
  <c r="AQ10" i="12"/>
  <c r="H71" i="23" s="1"/>
  <c r="AQ39" i="12"/>
  <c r="H100" i="23" s="1"/>
  <c r="AN45" i="12"/>
  <c r="E106" i="23" s="1"/>
  <c r="AQ30" i="12"/>
  <c r="H91" i="23" s="1"/>
  <c r="AQ20" i="12"/>
  <c r="H81" i="23" s="1"/>
  <c r="AQ31" i="12"/>
  <c r="H92" i="23" s="1"/>
  <c r="AQ9" i="12"/>
  <c r="H70" i="23" s="1"/>
  <c r="AQ22" i="12"/>
  <c r="H83" i="23" s="1"/>
  <c r="AQ26" i="12"/>
  <c r="H87" i="23" s="1"/>
  <c r="AQ16" i="12"/>
  <c r="H77" i="23" s="1"/>
  <c r="AQ38" i="12"/>
  <c r="H99" i="23" s="1"/>
  <c r="AQ21" i="12"/>
  <c r="H82" i="23" s="1"/>
  <c r="AQ11" i="12"/>
  <c r="H72" i="23" s="1"/>
  <c r="AQ36" i="12"/>
  <c r="H97" i="23" s="1"/>
  <c r="AQ25" i="12"/>
  <c r="H86" i="23" s="1"/>
  <c r="AQ34" i="12"/>
  <c r="H95" i="23" s="1"/>
  <c r="AQ19" i="12"/>
  <c r="H80" i="23" s="1"/>
  <c r="AQ17" i="12"/>
  <c r="H78" i="23" s="1"/>
  <c r="AQ42" i="12"/>
  <c r="H103" i="23" s="1"/>
  <c r="AQ32" i="12"/>
  <c r="H93" i="23" s="1"/>
  <c r="AQ12" i="12"/>
  <c r="H73" i="23" s="1"/>
  <c r="AQ37" i="12"/>
  <c r="H98" i="23" s="1"/>
  <c r="AQ27" i="12"/>
  <c r="H88" i="23" s="1"/>
  <c r="AO43" i="26"/>
  <c r="F104" i="16" s="1"/>
  <c r="AR30" i="26"/>
  <c r="I91" i="16" s="1"/>
  <c r="AP15" i="26"/>
  <c r="G76" i="16" s="1"/>
  <c r="AN30" i="26"/>
  <c r="E91" i="16" s="1"/>
  <c r="AR31" i="26"/>
  <c r="I92" i="16" s="1"/>
  <c r="AN23" i="26"/>
  <c r="E84" i="16" s="1"/>
  <c r="AP14" i="26"/>
  <c r="G75" i="16" s="1"/>
  <c r="AP11" i="26"/>
  <c r="G72" i="16" s="1"/>
  <c r="AS37" i="26"/>
  <c r="J98" i="16" s="1"/>
  <c r="AM37" i="26"/>
  <c r="C98" i="16" s="1"/>
  <c r="AN18" i="26"/>
  <c r="E79" i="16" s="1"/>
  <c r="AR23" i="26"/>
  <c r="I84" i="16" s="1"/>
  <c r="AN19" i="26"/>
  <c r="E80" i="16" s="1"/>
  <c r="AM14" i="26"/>
  <c r="C75" i="16" s="1"/>
  <c r="AM25" i="26"/>
  <c r="C86" i="16" s="1"/>
  <c r="AP43" i="26"/>
  <c r="G104" i="16" s="1"/>
  <c r="AM43" i="26"/>
  <c r="C104" i="16" s="1"/>
  <c r="AS36" i="26"/>
  <c r="J97" i="16" s="1"/>
  <c r="AS40" i="26"/>
  <c r="J101" i="16" s="1"/>
  <c r="AS44" i="26"/>
  <c r="J105" i="16" s="1"/>
  <c r="AR26" i="26"/>
  <c r="I87" i="16" s="1"/>
  <c r="AR32" i="26"/>
  <c r="I93" i="16" s="1"/>
  <c r="AR38" i="26"/>
  <c r="I99" i="16" s="1"/>
  <c r="AM39" i="26"/>
  <c r="C100" i="16" s="1"/>
  <c r="AN42" i="26"/>
  <c r="E103" i="16" s="1"/>
  <c r="AR39" i="26"/>
  <c r="I100" i="16" s="1"/>
  <c r="AN35" i="26"/>
  <c r="E96" i="16" s="1"/>
  <c r="AS33" i="26"/>
  <c r="J94" i="16" s="1"/>
  <c r="AN34" i="26"/>
  <c r="E95" i="16" s="1"/>
  <c r="AR18" i="26"/>
  <c r="I79" i="16" s="1"/>
  <c r="AR34" i="26"/>
  <c r="I95" i="16" s="1"/>
  <c r="AO14" i="26"/>
  <c r="F75" i="16" s="1"/>
  <c r="AO23" i="26"/>
  <c r="F84" i="16" s="1"/>
  <c r="AR24" i="26"/>
  <c r="I85" i="16" s="1"/>
  <c r="AO31" i="26"/>
  <c r="F92" i="16" s="1"/>
  <c r="AO10" i="26"/>
  <c r="F71" i="16" s="1"/>
  <c r="AO35" i="26"/>
  <c r="F96" i="16" s="1"/>
  <c r="AP16" i="26"/>
  <c r="G77" i="16" s="1"/>
  <c r="AP34" i="26"/>
  <c r="G95" i="16" s="1"/>
  <c r="AO16" i="26"/>
  <c r="F77" i="16" s="1"/>
  <c r="AM24" i="26"/>
  <c r="C85" i="16" s="1"/>
  <c r="AN11" i="26"/>
  <c r="E72" i="16" s="1"/>
  <c r="AN38" i="26"/>
  <c r="E99" i="16" s="1"/>
  <c r="AN15" i="26"/>
  <c r="E76" i="16" s="1"/>
  <c r="AR33" i="26"/>
  <c r="I94" i="16" s="1"/>
  <c r="AR19" i="26"/>
  <c r="I80" i="16" s="1"/>
  <c r="AR35" i="26"/>
  <c r="I96" i="16" s="1"/>
  <c r="AR22" i="26"/>
  <c r="I83" i="16" s="1"/>
  <c r="AP25" i="26"/>
  <c r="G86" i="16" s="1"/>
  <c r="AM15" i="26"/>
  <c r="C76" i="16" s="1"/>
  <c r="AO15" i="26"/>
  <c r="F76" i="16" s="1"/>
  <c r="AO22" i="26"/>
  <c r="F83" i="16" s="1"/>
  <c r="AO25" i="26"/>
  <c r="F86" i="16" s="1"/>
  <c r="AS30" i="26"/>
  <c r="J91" i="16" s="1"/>
  <c r="AR8" i="26"/>
  <c r="AS41" i="26"/>
  <c r="J102" i="16" s="1"/>
  <c r="AN10" i="26"/>
  <c r="E71" i="16" s="1"/>
  <c r="AM8" i="26"/>
  <c r="C69" i="16" s="1"/>
  <c r="AN36" i="26"/>
  <c r="E97" i="16" s="1"/>
  <c r="AN14" i="26"/>
  <c r="E75" i="16" s="1"/>
  <c r="AM27" i="26"/>
  <c r="C88" i="16" s="1"/>
  <c r="AS24" i="26"/>
  <c r="J85" i="16" s="1"/>
  <c r="AM31" i="26"/>
  <c r="C92" i="16" s="1"/>
  <c r="AP17" i="26"/>
  <c r="G78" i="16" s="1"/>
  <c r="AN16" i="26"/>
  <c r="E77" i="16" s="1"/>
  <c r="AR16" i="26"/>
  <c r="I77" i="16" s="1"/>
  <c r="AS28" i="26"/>
  <c r="J89" i="16" s="1"/>
  <c r="AO42" i="26"/>
  <c r="F103" i="16" s="1"/>
  <c r="AP32" i="26"/>
  <c r="G93" i="16" s="1"/>
  <c r="AM33" i="26"/>
  <c r="C94" i="16" s="1"/>
  <c r="AO41" i="26"/>
  <c r="F102" i="16" s="1"/>
  <c r="AM42" i="26"/>
  <c r="C103" i="16" s="1"/>
  <c r="AM20" i="26"/>
  <c r="C81" i="16" s="1"/>
  <c r="AN41" i="26"/>
  <c r="E102" i="16" s="1"/>
  <c r="AO38" i="26"/>
  <c r="F99" i="16" s="1"/>
  <c r="AP24" i="26"/>
  <c r="G85" i="16" s="1"/>
  <c r="AP20" i="26"/>
  <c r="G81" i="16" s="1"/>
  <c r="AO37" i="26"/>
  <c r="F98" i="16" s="1"/>
  <c r="AS42" i="26"/>
  <c r="J103" i="16" s="1"/>
  <c r="AM10" i="26"/>
  <c r="C71" i="16" s="1"/>
  <c r="AN37" i="26"/>
  <c r="E98" i="16" s="1"/>
  <c r="AS21" i="26"/>
  <c r="J82" i="16" s="1"/>
  <c r="AM21" i="26"/>
  <c r="C82" i="16" s="1"/>
  <c r="AM34" i="26"/>
  <c r="C95" i="16" s="1"/>
  <c r="AO33" i="26"/>
  <c r="F94" i="16" s="1"/>
  <c r="AP37" i="26"/>
  <c r="G98" i="16" s="1"/>
  <c r="AO40" i="26"/>
  <c r="F101" i="16" s="1"/>
  <c r="AN21" i="26"/>
  <c r="E82" i="16" s="1"/>
  <c r="AR41" i="26"/>
  <c r="I102" i="16" s="1"/>
  <c r="AP42" i="26"/>
  <c r="G103" i="16" s="1"/>
  <c r="AP19" i="26"/>
  <c r="G80" i="16" s="1"/>
  <c r="AS10" i="26"/>
  <c r="J71" i="16" s="1"/>
  <c r="AS12" i="26"/>
  <c r="J73" i="16" s="1"/>
  <c r="AO32" i="26"/>
  <c r="F93" i="16" s="1"/>
  <c r="AO17" i="26"/>
  <c r="F78" i="16" s="1"/>
  <c r="AM40" i="26"/>
  <c r="C101" i="16" s="1"/>
  <c r="AR15" i="26"/>
  <c r="I76" i="16" s="1"/>
  <c r="AP28" i="26"/>
  <c r="G89" i="16" s="1"/>
  <c r="AO18" i="26"/>
  <c r="F79" i="16" s="1"/>
  <c r="AR17" i="26"/>
  <c r="I78" i="16" s="1"/>
  <c r="AP13" i="26"/>
  <c r="G74" i="16" s="1"/>
  <c r="AP35" i="26"/>
  <c r="G96" i="16" s="1"/>
  <c r="AR40" i="26"/>
  <c r="I101" i="16" s="1"/>
  <c r="AN8" i="26"/>
  <c r="AN17" i="26"/>
  <c r="E78" i="16" s="1"/>
  <c r="AO27" i="26"/>
  <c r="F88" i="16" s="1"/>
  <c r="AN9" i="26"/>
  <c r="E70" i="16" s="1"/>
  <c r="AR12" i="26"/>
  <c r="I73" i="16" s="1"/>
  <c r="AM23" i="26"/>
  <c r="C84" i="16" s="1"/>
  <c r="AM9" i="26"/>
  <c r="C70" i="16" s="1"/>
  <c r="AO8" i="26"/>
  <c r="AR9" i="26"/>
  <c r="I70" i="16" s="1"/>
  <c r="AR14" i="26"/>
  <c r="I75" i="16" s="1"/>
  <c r="AN27" i="26"/>
  <c r="E88" i="16" s="1"/>
  <c r="AO44" i="26"/>
  <c r="F105" i="16" s="1"/>
  <c r="AS14" i="26"/>
  <c r="J75" i="16" s="1"/>
  <c r="AN40" i="26"/>
  <c r="E101" i="16" s="1"/>
  <c r="AS38" i="26"/>
  <c r="J99" i="16" s="1"/>
  <c r="AS23" i="26"/>
  <c r="J84" i="16" s="1"/>
  <c r="AR44" i="26"/>
  <c r="I105" i="16" s="1"/>
  <c r="AP44" i="26"/>
  <c r="G105" i="16" s="1"/>
  <c r="AM22" i="26"/>
  <c r="C83" i="16" s="1"/>
  <c r="AR21" i="26"/>
  <c r="I82" i="16" s="1"/>
  <c r="AR28" i="26"/>
  <c r="I89" i="16" s="1"/>
  <c r="AP39" i="26"/>
  <c r="G100" i="16" s="1"/>
  <c r="AO29" i="26"/>
  <c r="F90" i="16" s="1"/>
  <c r="AO19" i="26"/>
  <c r="F80" i="16" s="1"/>
  <c r="AS25" i="26"/>
  <c r="J86" i="16" s="1"/>
  <c r="AS16" i="26"/>
  <c r="J77" i="16" s="1"/>
  <c r="AS20" i="26"/>
  <c r="J81" i="16" s="1"/>
  <c r="AM16" i="26"/>
  <c r="C77" i="16" s="1"/>
  <c r="AN31" i="26"/>
  <c r="E92" i="16" s="1"/>
  <c r="AS26" i="26"/>
  <c r="J87" i="16" s="1"/>
  <c r="AP21" i="26"/>
  <c r="G82" i="16" s="1"/>
  <c r="AO21" i="26"/>
  <c r="F82" i="16" s="1"/>
  <c r="AO30" i="26"/>
  <c r="F91" i="16" s="1"/>
  <c r="AM35" i="26"/>
  <c r="C96" i="16" s="1"/>
  <c r="AM38" i="26"/>
  <c r="C99" i="16" s="1"/>
  <c r="AM41" i="26"/>
  <c r="C102" i="16" s="1"/>
  <c r="AP41" i="26"/>
  <c r="G102" i="16" s="1"/>
  <c r="AM32" i="26"/>
  <c r="C93" i="16" s="1"/>
  <c r="AM29" i="26"/>
  <c r="C90" i="16" s="1"/>
  <c r="AM13" i="26"/>
  <c r="C74" i="16" s="1"/>
  <c r="AM12" i="26"/>
  <c r="C73" i="16" s="1"/>
  <c r="AS15" i="26"/>
  <c r="J76" i="16" s="1"/>
  <c r="AO28" i="26"/>
  <c r="F89" i="16" s="1"/>
  <c r="AN28" i="26"/>
  <c r="E89" i="16" s="1"/>
  <c r="AS32" i="26"/>
  <c r="J93" i="16" s="1"/>
  <c r="AS43" i="26"/>
  <c r="J104" i="16" s="1"/>
  <c r="AS22" i="26"/>
  <c r="J83" i="16" s="1"/>
  <c r="AM11" i="26"/>
  <c r="C72" i="16" s="1"/>
  <c r="AO20" i="26"/>
  <c r="F81" i="16" s="1"/>
  <c r="AN26" i="26"/>
  <c r="E87" i="16" s="1"/>
  <c r="AN12" i="26"/>
  <c r="E73" i="16" s="1"/>
  <c r="AO36" i="26"/>
  <c r="F97" i="16" s="1"/>
  <c r="AS27" i="26"/>
  <c r="J88" i="16" s="1"/>
  <c r="AN43" i="26"/>
  <c r="E104" i="16" s="1"/>
  <c r="AP38" i="26"/>
  <c r="G99" i="16" s="1"/>
  <c r="AN22" i="26"/>
  <c r="E83" i="16" s="1"/>
  <c r="AR42" i="26"/>
  <c r="I103" i="16" s="1"/>
  <c r="AN44" i="26"/>
  <c r="E105" i="16" s="1"/>
  <c r="AO24" i="26"/>
  <c r="F85" i="16" s="1"/>
  <c r="AS19" i="26"/>
  <c r="J80" i="16" s="1"/>
  <c r="AN39" i="26"/>
  <c r="E100" i="16" s="1"/>
  <c r="AM36" i="26"/>
  <c r="C97" i="16" s="1"/>
  <c r="AP36" i="26"/>
  <c r="G97" i="16" s="1"/>
  <c r="AR37" i="26"/>
  <c r="I98" i="16" s="1"/>
  <c r="AN32" i="26"/>
  <c r="E93" i="16" s="1"/>
  <c r="AS17" i="26"/>
  <c r="J78" i="16" s="1"/>
  <c r="AR20" i="26"/>
  <c r="I81" i="16" s="1"/>
  <c r="AO9" i="26"/>
  <c r="F70" i="16" s="1"/>
  <c r="AM28" i="26"/>
  <c r="C89" i="16" s="1"/>
  <c r="AM26" i="26"/>
  <c r="C87" i="16" s="1"/>
  <c r="AS18" i="26"/>
  <c r="J79" i="16" s="1"/>
  <c r="AS39" i="26"/>
  <c r="J100" i="16" s="1"/>
  <c r="AP40" i="26"/>
  <c r="G101" i="16" s="1"/>
  <c r="AM44" i="26"/>
  <c r="C105" i="16" s="1"/>
  <c r="AO11" i="26"/>
  <c r="F72" i="16" s="1"/>
  <c r="AP9" i="26"/>
  <c r="G70" i="16" s="1"/>
  <c r="AP31" i="26"/>
  <c r="G92" i="16" s="1"/>
  <c r="AN13" i="26"/>
  <c r="E74" i="16" s="1"/>
  <c r="AS11" i="26"/>
  <c r="J72" i="16" s="1"/>
  <c r="AS8" i="26"/>
  <c r="AO34" i="26"/>
  <c r="F95" i="16" s="1"/>
  <c r="AS13" i="26"/>
  <c r="J74" i="16" s="1"/>
  <c r="AP12" i="26"/>
  <c r="G73" i="16" s="1"/>
  <c r="AR25" i="26"/>
  <c r="I86" i="16" s="1"/>
  <c r="AR11" i="26"/>
  <c r="I72" i="16" s="1"/>
  <c r="AN24" i="26"/>
  <c r="E85" i="16" s="1"/>
  <c r="AN33" i="26"/>
  <c r="E94" i="16" s="1"/>
  <c r="AR27" i="26"/>
  <c r="I88" i="16" s="1"/>
  <c r="AN25" i="26"/>
  <c r="E86" i="16" s="1"/>
  <c r="AN20" i="26"/>
  <c r="E81" i="16" s="1"/>
  <c r="AR10" i="26"/>
  <c r="I71" i="16" s="1"/>
  <c r="AO12" i="26"/>
  <c r="F73" i="16" s="1"/>
  <c r="AR13" i="26"/>
  <c r="I74" i="16" s="1"/>
  <c r="AM17" i="26"/>
  <c r="C78" i="16" s="1"/>
  <c r="AM18" i="26"/>
  <c r="C79" i="16" s="1"/>
  <c r="AP23" i="26"/>
  <c r="G84" i="16" s="1"/>
  <c r="AR43" i="26"/>
  <c r="I104" i="16" s="1"/>
  <c r="AS34" i="26"/>
  <c r="J95" i="16" s="1"/>
  <c r="AP10" i="26"/>
  <c r="G71" i="16" s="1"/>
  <c r="AS31" i="26"/>
  <c r="J92" i="16" s="1"/>
  <c r="AM30" i="26"/>
  <c r="C91" i="16" s="1"/>
  <c r="AS9" i="26"/>
  <c r="J70" i="16" s="1"/>
  <c r="AR36" i="26"/>
  <c r="I97" i="16" s="1"/>
  <c r="AP33" i="26"/>
  <c r="G94" i="16" s="1"/>
  <c r="AO13" i="26"/>
  <c r="F74" i="16" s="1"/>
  <c r="AO26" i="26"/>
  <c r="F87" i="16" s="1"/>
  <c r="AM19" i="26"/>
  <c r="C80" i="16" s="1"/>
  <c r="AR29" i="26"/>
  <c r="I90" i="16" s="1"/>
  <c r="AS35" i="26"/>
  <c r="J96" i="16" s="1"/>
  <c r="AO39" i="26"/>
  <c r="F100" i="16" s="1"/>
  <c r="AN29" i="26"/>
  <c r="E90" i="16" s="1"/>
  <c r="AP18" i="26"/>
  <c r="G79" i="16" s="1"/>
  <c r="AS29" i="26"/>
  <c r="J90" i="16" s="1"/>
  <c r="AP30" i="26"/>
  <c r="G91" i="16" s="1"/>
  <c r="AP27" i="26"/>
  <c r="G88" i="16" s="1"/>
  <c r="AP8" i="26"/>
  <c r="AP22" i="26"/>
  <c r="G83" i="16" s="1"/>
  <c r="AP29" i="26"/>
  <c r="G90" i="16" s="1"/>
  <c r="AP26" i="26"/>
  <c r="G87" i="16" s="1"/>
  <c r="AS45" i="12"/>
  <c r="J106" i="23" s="1"/>
  <c r="AO45" i="12"/>
  <c r="F106" i="23" s="1"/>
  <c r="AR45" i="12"/>
  <c r="I106" i="23" s="1"/>
  <c r="AP45" i="26" l="1"/>
  <c r="G106" i="16" s="1"/>
  <c r="G69" i="16"/>
  <c r="AS45" i="26"/>
  <c r="J106" i="16" s="1"/>
  <c r="J69" i="16"/>
  <c r="AO45" i="26"/>
  <c r="F106" i="16" s="1"/>
  <c r="F69" i="16"/>
  <c r="I69" i="16"/>
  <c r="AR45" i="26"/>
  <c r="I106" i="16" s="1"/>
  <c r="AQ20" i="26"/>
  <c r="H81" i="16" s="1"/>
  <c r="AQ42" i="26"/>
  <c r="H103" i="16" s="1"/>
  <c r="AQ44" i="26"/>
  <c r="H105" i="16" s="1"/>
  <c r="AQ26" i="26"/>
  <c r="H87" i="16" s="1"/>
  <c r="AQ30" i="26"/>
  <c r="H91" i="16" s="1"/>
  <c r="AQ29" i="26"/>
  <c r="H90" i="16" s="1"/>
  <c r="AQ8" i="26"/>
  <c r="H69" i="16" s="1"/>
  <c r="AQ35" i="26"/>
  <c r="H96" i="16" s="1"/>
  <c r="AQ21" i="26"/>
  <c r="H82" i="16" s="1"/>
  <c r="AQ37" i="26"/>
  <c r="H98" i="16" s="1"/>
  <c r="AQ22" i="26"/>
  <c r="H83" i="16" s="1"/>
  <c r="AQ11" i="26"/>
  <c r="H72" i="16" s="1"/>
  <c r="E69" i="16"/>
  <c r="AQ23" i="26"/>
  <c r="H84" i="16" s="1"/>
  <c r="AQ28" i="26"/>
  <c r="H89" i="16" s="1"/>
  <c r="AQ36" i="26"/>
  <c r="H97" i="16" s="1"/>
  <c r="AQ18" i="26"/>
  <c r="H79" i="16" s="1"/>
  <c r="AQ43" i="26"/>
  <c r="H104" i="16" s="1"/>
  <c r="AQ14" i="26"/>
  <c r="H75" i="16" s="1"/>
  <c r="AQ16" i="26"/>
  <c r="H77" i="16" s="1"/>
  <c r="AQ13" i="26"/>
  <c r="H74" i="16" s="1"/>
  <c r="AQ40" i="26"/>
  <c r="H101" i="16" s="1"/>
  <c r="AQ9" i="26"/>
  <c r="H70" i="16" s="1"/>
  <c r="AQ31" i="26"/>
  <c r="H92" i="16" s="1"/>
  <c r="AQ33" i="26"/>
  <c r="H94" i="16" s="1"/>
  <c r="AQ12" i="26"/>
  <c r="H73" i="16" s="1"/>
  <c r="AQ17" i="26"/>
  <c r="H78" i="16" s="1"/>
  <c r="AQ10" i="26"/>
  <c r="H71" i="16" s="1"/>
  <c r="AQ34" i="26"/>
  <c r="H95" i="16" s="1"/>
  <c r="AQ38" i="26"/>
  <c r="H99" i="16" s="1"/>
  <c r="AQ39" i="26"/>
  <c r="H100" i="16" s="1"/>
  <c r="AQ24" i="26"/>
  <c r="H85" i="16" s="1"/>
  <c r="AQ27" i="26"/>
  <c r="H88" i="16" s="1"/>
  <c r="AQ25" i="26"/>
  <c r="H86" i="16" s="1"/>
  <c r="AQ19" i="26"/>
  <c r="H80" i="16" s="1"/>
  <c r="AQ15" i="26"/>
  <c r="H76" i="16" s="1"/>
  <c r="AN45" i="26"/>
  <c r="E106" i="16" s="1"/>
  <c r="AQ41" i="26"/>
  <c r="H102" i="16" s="1"/>
  <c r="AQ32" i="26"/>
  <c r="H93" i="16" s="1"/>
  <c r="H25" i="26" l="1"/>
  <c r="H45" i="26" s="1"/>
  <c r="G27" i="16" s="1"/>
  <c r="F25" i="26"/>
  <c r="F45" i="26" s="1"/>
  <c r="H26" i="16" s="1"/>
  <c r="J25" i="26"/>
  <c r="J45" i="26" s="1"/>
  <c r="F25" i="16" s="1"/>
  <c r="F29" i="16" s="1"/>
  <c r="E32" i="16" s="1"/>
  <c r="G25" i="26"/>
  <c r="G45" i="26" s="1"/>
  <c r="F27" i="16" s="1"/>
  <c r="I25" i="26"/>
  <c r="I45" i="26" s="1"/>
  <c r="H27" i="16" s="1"/>
</calcChain>
</file>

<file path=xl/sharedStrings.xml><?xml version="1.0" encoding="utf-8"?>
<sst xmlns="http://schemas.openxmlformats.org/spreadsheetml/2006/main" count="1750" uniqueCount="359">
  <si>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</si>
  <si>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</si>
  <si>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</si>
  <si>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</si>
  <si>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</si>
  <si>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</si>
  <si>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</si>
  <si>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</si>
  <si>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</si>
  <si>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</si>
  <si>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</si>
  <si>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</si>
  <si>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</si>
  <si>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</si>
  <si>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</si>
  <si>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</si>
  <si>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</si>
  <si>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</si>
  <si>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</si>
  <si>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</si>
  <si>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</si>
  <si>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</si>
  <si>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</si>
  <si>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</si>
  <si>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</si>
  <si>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</si>
  <si>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</si>
  <si>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</si>
  <si>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</si>
  <si>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</si>
  <si>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</si>
  <si>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</si>
  <si>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農林水産業</t>
  </si>
  <si>
    <t>鉱業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</si>
  <si>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</si>
  <si>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</si>
  <si>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</si>
  <si>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</si>
  <si>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</si>
  <si>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</si>
  <si>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</si>
  <si>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</si>
  <si>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</si>
  <si>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</si>
  <si>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</si>
  <si>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</si>
  <si>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電力・ガス・熱供給</t>
  </si>
  <si>
    <t>商業</t>
  </si>
  <si>
    <t>金融・保険</t>
  </si>
  <si>
    <t>不動産</t>
  </si>
  <si>
    <t>公務</t>
  </si>
  <si>
    <t>教育・研究</t>
  </si>
  <si>
    <t>対事業所サービス</t>
  </si>
  <si>
    <t>対個人サービス</t>
  </si>
  <si>
    <t>事務用品</t>
  </si>
  <si>
    <t>分類不明</t>
  </si>
  <si>
    <t>合計</t>
    <rPh sb="0" eb="2">
      <t>ゴウケイ</t>
    </rPh>
    <phoneticPr fontId="2"/>
  </si>
  <si>
    <t>生産誘発額</t>
    <rPh sb="0" eb="2">
      <t>セイサン</t>
    </rPh>
    <rPh sb="2" eb="5">
      <t>ユウハツガク</t>
    </rPh>
    <phoneticPr fontId="2"/>
  </si>
  <si>
    <t>自給率</t>
    <rPh sb="0" eb="3">
      <t>ジキュウリツ</t>
    </rPh>
    <phoneticPr fontId="2"/>
  </si>
  <si>
    <t>雇用者所得率</t>
    <rPh sb="5" eb="6">
      <t>リツ</t>
    </rPh>
    <phoneticPr fontId="2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</si>
  <si>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2"/>
  </si>
  <si>
    <t>民間消費支出パターン</t>
    <rPh sb="0" eb="2">
      <t>ミンカン</t>
    </rPh>
    <rPh sb="2" eb="4">
      <t>ショウヒ</t>
    </rPh>
    <rPh sb="4" eb="6">
      <t>シシュツ</t>
    </rPh>
    <phoneticPr fontId="2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</si>
  <si>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</si>
  <si>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2"/>
  </si>
  <si>
    <t>消費誘発額</t>
    <rPh sb="0" eb="2">
      <t>ショウヒ</t>
    </rPh>
    <rPh sb="2" eb="5">
      <t>ユウハツガク</t>
    </rPh>
    <phoneticPr fontId="2"/>
  </si>
  <si>
    <t>波及効果倍率→</t>
    <rPh sb="0" eb="4">
      <t>ハキュウコウカ</t>
    </rPh>
    <rPh sb="4" eb="6">
      <t>バイリツ</t>
    </rPh>
    <phoneticPr fontId="2"/>
  </si>
  <si>
    <t>就業係数</t>
    <rPh sb="0" eb="2">
      <t>シュウギョウ</t>
    </rPh>
    <rPh sb="2" eb="4">
      <t>ケイスウ</t>
    </rPh>
    <phoneticPr fontId="2"/>
  </si>
  <si>
    <t>雇用係数</t>
    <rPh sb="0" eb="2">
      <t>コヨウ</t>
    </rPh>
    <rPh sb="2" eb="4">
      <t>ケイスウ</t>
    </rPh>
    <phoneticPr fontId="2"/>
  </si>
  <si>
    <t>熊本市</t>
    <rPh sb="0" eb="2">
      <t>クマモト</t>
    </rPh>
    <rPh sb="2" eb="3">
      <t>シ</t>
    </rPh>
    <phoneticPr fontId="2"/>
  </si>
  <si>
    <t>九州</t>
    <rPh sb="0" eb="2">
      <t>キュウシュウ</t>
    </rPh>
    <phoneticPr fontId="2"/>
  </si>
  <si>
    <t>入力シートより</t>
    <rPh sb="0" eb="2">
      <t>ニュウリョク</t>
    </rPh>
    <phoneticPr fontId="2"/>
  </si>
  <si>
    <t>年</t>
    <rPh sb="0" eb="1">
      <t>ネン</t>
    </rPh>
    <phoneticPr fontId="2"/>
  </si>
  <si>
    <t>地域</t>
    <rPh sb="0" eb="2">
      <t>チイキ</t>
    </rPh>
    <phoneticPr fontId="2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</si>
  <si>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2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</si>
  <si>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2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</si>
  <si>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</si>
  <si>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2"/>
  </si>
  <si>
    <t>合計</t>
    <rPh sb="0" eb="2">
      <t>ゴウケイ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</si>
  <si>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2"/>
  </si>
  <si>
    <t>雇用誘発者</t>
    <rPh sb="0" eb="2">
      <t>コヨウ</t>
    </rPh>
    <rPh sb="2" eb="4">
      <t>ユウハツ</t>
    </rPh>
    <rPh sb="4" eb="5">
      <t>シャ</t>
    </rPh>
    <phoneticPr fontId="2"/>
  </si>
  <si>
    <t>与件データ</t>
    <rPh sb="0" eb="2">
      <t>ヨケン</t>
    </rPh>
    <phoneticPr fontId="2"/>
  </si>
  <si>
    <t>波及効果の倍率</t>
    <rPh sb="0" eb="4">
      <t>ハキュウコウカ</t>
    </rPh>
    <rPh sb="5" eb="7">
      <t>バイリツ</t>
    </rPh>
    <phoneticPr fontId="2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</si>
  <si>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</si>
  <si>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県内需要額</t>
    <rPh sb="0" eb="1">
      <t>ダイ</t>
    </rPh>
    <rPh sb="2" eb="3">
      <t>ジ</t>
    </rPh>
    <rPh sb="4" eb="6">
      <t>ケンナイ</t>
    </rPh>
    <rPh sb="6" eb="9">
      <t>ジュヨウガク</t>
    </rPh>
    <phoneticPr fontId="2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</si>
  <si>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2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</si>
  <si>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2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</si>
  <si>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2"/>
  </si>
  <si>
    <t>生産増加の計算シート</t>
    <rPh sb="0" eb="2">
      <t>セイサン</t>
    </rPh>
    <rPh sb="2" eb="3">
      <t>ゾウ</t>
    </rPh>
    <rPh sb="3" eb="4">
      <t>カ</t>
    </rPh>
    <rPh sb="5" eb="7">
      <t>ケイサン</t>
    </rPh>
    <phoneticPr fontId="2"/>
  </si>
  <si>
    <t>33</t>
  </si>
  <si>
    <t>34</t>
  </si>
  <si>
    <t>（百万円）</t>
    <rPh sb="1" eb="2">
      <t>ヒャク</t>
    </rPh>
    <rPh sb="2" eb="4">
      <t>マンエン</t>
    </rPh>
    <phoneticPr fontId="2"/>
  </si>
  <si>
    <t>飲食料品</t>
  </si>
  <si>
    <t>プラスチック・ゴム</t>
  </si>
  <si>
    <t>電子部品</t>
  </si>
  <si>
    <t>情報・通信機器</t>
  </si>
  <si>
    <t>廃棄物処理</t>
  </si>
  <si>
    <t>情報通信</t>
  </si>
  <si>
    <t>35</t>
  </si>
  <si>
    <t>36</t>
  </si>
  <si>
    <t>37</t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</si>
  <si>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2"/>
  </si>
  <si>
    <t>消費転換係数のリスト</t>
    <rPh sb="0" eb="2">
      <t>ショウヒ</t>
    </rPh>
    <rPh sb="2" eb="4">
      <t>テンカン</t>
    </rPh>
    <rPh sb="4" eb="6">
      <t>ケイスウ</t>
    </rPh>
    <phoneticPr fontId="2"/>
  </si>
  <si>
    <t>上記年平均</t>
    <rPh sb="0" eb="2">
      <t>ジョウキ</t>
    </rPh>
    <rPh sb="2" eb="3">
      <t>ネン</t>
    </rPh>
    <rPh sb="3" eb="5">
      <t>ヘイキン</t>
    </rPh>
    <phoneticPr fontId="2"/>
  </si>
  <si>
    <t>はん用機械</t>
    <rPh sb="2" eb="3">
      <t>ヨウ</t>
    </rPh>
    <phoneticPr fontId="2"/>
  </si>
  <si>
    <t>生産用機械</t>
    <rPh sb="0" eb="3">
      <t>セイサンヨウ</t>
    </rPh>
    <phoneticPr fontId="2"/>
  </si>
  <si>
    <t>業務用機械</t>
    <rPh sb="0" eb="3">
      <t>ギョウムヨウ</t>
    </rPh>
    <rPh sb="3" eb="5">
      <t>キカイ</t>
    </rPh>
    <phoneticPr fontId="2"/>
  </si>
  <si>
    <t>電気機械</t>
    <rPh sb="0" eb="2">
      <t>デンキ</t>
    </rPh>
    <rPh sb="2" eb="4">
      <t>キカイ</t>
    </rPh>
    <phoneticPr fontId="2"/>
  </si>
  <si>
    <t>水道</t>
    <rPh sb="0" eb="2">
      <t>スイドウ</t>
    </rPh>
    <phoneticPr fontId="2"/>
  </si>
  <si>
    <t>運輸・郵便</t>
    <rPh sb="3" eb="5">
      <t>ユウビン</t>
    </rPh>
    <phoneticPr fontId="2"/>
  </si>
  <si>
    <t>医療・福祉</t>
    <rPh sb="3" eb="5">
      <t>フクシ</t>
    </rPh>
    <phoneticPr fontId="2"/>
  </si>
  <si>
    <t>その他の非営利団体サービス</t>
    <rPh sb="4" eb="5">
      <t>ヒ</t>
    </rPh>
    <rPh sb="5" eb="7">
      <t>エイリ</t>
    </rPh>
    <rPh sb="7" eb="9">
      <t>ダンタイ</t>
    </rPh>
    <phoneticPr fontId="2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</si>
  <si>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2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</si>
  <si>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</si>
  <si>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</si>
  <si>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</si>
  <si>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</si>
  <si>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</si>
  <si>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</si>
  <si>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2"/>
  </si>
  <si>
    <t>消費転換係数</t>
    <rPh sb="0" eb="2">
      <t>ショウヒ</t>
    </rPh>
    <rPh sb="2" eb="4">
      <t>テンカン</t>
    </rPh>
    <rPh sb="4" eb="6">
      <t>ケイスウ</t>
    </rPh>
    <phoneticPr fontId="2"/>
  </si>
  <si>
    <t>生産増加</t>
    <rPh sb="0" eb="2">
      <t>セイサン</t>
    </rPh>
    <rPh sb="2" eb="4">
      <t>ゾウカ</t>
    </rPh>
    <phoneticPr fontId="2"/>
  </si>
  <si>
    <t>消費支出</t>
    <rPh sb="0" eb="2">
      <t>ショウヒ</t>
    </rPh>
    <rPh sb="2" eb="4">
      <t>シシュツ</t>
    </rPh>
    <phoneticPr fontId="2"/>
  </si>
  <si>
    <t>（円）</t>
    <rPh sb="1" eb="2">
      <t>エン</t>
    </rPh>
    <phoneticPr fontId="2"/>
  </si>
  <si>
    <t>実収入</t>
    <rPh sb="0" eb="1">
      <t>ジツ</t>
    </rPh>
    <rPh sb="1" eb="3">
      <t>シュウニュウ</t>
    </rPh>
    <phoneticPr fontId="2"/>
  </si>
  <si>
    <t>設備投資</t>
    <rPh sb="0" eb="2">
      <t>セツビ</t>
    </rPh>
    <rPh sb="2" eb="4">
      <t>トウシ</t>
    </rPh>
    <phoneticPr fontId="2"/>
  </si>
  <si>
    <t>第２次需要額</t>
    <rPh sb="0" eb="1">
      <t>ダイ</t>
    </rPh>
    <rPh sb="2" eb="3">
      <t>ジ</t>
    </rPh>
    <rPh sb="3" eb="6">
      <t>ジュヨウガク</t>
    </rPh>
    <phoneticPr fontId="2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</si>
  <si>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2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</si>
  <si>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2"/>
  </si>
  <si>
    <t>機械等の
設備投資額</t>
    <rPh sb="0" eb="2">
      <t>キカイ</t>
    </rPh>
    <rPh sb="2" eb="3">
      <t>トウ</t>
    </rPh>
    <rPh sb="5" eb="7">
      <t>セツビ</t>
    </rPh>
    <rPh sb="7" eb="9">
      <t>トウシ</t>
    </rPh>
    <rPh sb="9" eb="10">
      <t>ガク</t>
    </rPh>
    <phoneticPr fontId="2"/>
  </si>
  <si>
    <t>設備投資額</t>
    <rPh sb="0" eb="2">
      <t>セツビ</t>
    </rPh>
    <rPh sb="2" eb="4">
      <t>トウシ</t>
    </rPh>
    <phoneticPr fontId="2"/>
  </si>
  <si>
    <t>設備投資の
第１次需要額</t>
    <rPh sb="0" eb="2">
      <t>セツビ</t>
    </rPh>
    <rPh sb="2" eb="4">
      <t>トウシ</t>
    </rPh>
    <rPh sb="6" eb="7">
      <t>ダイ</t>
    </rPh>
    <rPh sb="8" eb="9">
      <t>ジ</t>
    </rPh>
    <rPh sb="9" eb="11">
      <t>ジュヨウ</t>
    </rPh>
    <rPh sb="11" eb="12">
      <t>ガク</t>
    </rPh>
    <phoneticPr fontId="2"/>
  </si>
  <si>
    <t>（人）</t>
    <rPh sb="1" eb="2">
      <t>ニン</t>
    </rPh>
    <phoneticPr fontId="2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</si>
  <si>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2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</si>
  <si>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2"/>
  </si>
  <si>
    <t>倍</t>
    <rPh sb="0" eb="1">
      <t>バイ</t>
    </rPh>
    <phoneticPr fontId="2"/>
  </si>
  <si>
    <t>② 消費転換係数の年と地域をリストから選択</t>
    <phoneticPr fontId="2"/>
  </si>
  <si>
    <t>（百万円）</t>
    <rPh sb="1" eb="4">
      <t>ヒャクマンエン</t>
    </rPh>
    <phoneticPr fontId="2"/>
  </si>
  <si>
    <t>（人）</t>
    <rPh sb="1" eb="2">
      <t>ニン</t>
    </rPh>
    <phoneticPr fontId="2"/>
  </si>
  <si>
    <t>設備投資の計算シート</t>
    <rPh sb="0" eb="2">
      <t>セツビ</t>
    </rPh>
    <rPh sb="2" eb="4">
      <t>トウシ</t>
    </rPh>
    <rPh sb="5" eb="7">
      <t>ケイサン</t>
    </rPh>
    <phoneticPr fontId="2"/>
  </si>
  <si>
    <t>説明</t>
    <rPh sb="0" eb="2">
      <t>セツメイ</t>
    </rPh>
    <phoneticPr fontId="2"/>
  </si>
  <si>
    <t>◎消費転換係数のリスト</t>
    <rPh sb="1" eb="3">
      <t>ショウヒ</t>
    </rPh>
    <rPh sb="3" eb="5">
      <t>テンカン</t>
    </rPh>
    <rPh sb="5" eb="7">
      <t>ケイスウ</t>
    </rPh>
    <phoneticPr fontId="2"/>
  </si>
  <si>
    <t>平成27年（2015年）</t>
    <rPh sb="0" eb="2">
      <t>ヘイセイ</t>
    </rPh>
    <rPh sb="4" eb="5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</si>
  <si>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</si>
  <si>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</si>
  <si>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</si>
  <si>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令和元年（2019年）</t>
    <rPh sb="0" eb="11">
      <t>１</t>
    </rPh>
    <phoneticPr fontId="3"/>
  </si>
  <si>
    <t>粗付加価値誘発額（直接効果分）</t>
    <rPh sb="0" eb="7">
      <t>アラフカカチユウハツ</t>
    </rPh>
    <rPh sb="7" eb="8">
      <t>ガク</t>
    </rPh>
    <rPh sb="9" eb="13">
      <t>チョクセツコウカ</t>
    </rPh>
    <rPh sb="13" eb="14">
      <t>ブン</t>
    </rPh>
    <phoneticPr fontId="2"/>
  </si>
  <si>
    <t>雇用者所得誘発額（直接効果分）</t>
    <rPh sb="0" eb="3">
      <t>コヨウシャ</t>
    </rPh>
    <rPh sb="3" eb="5">
      <t>ショトク</t>
    </rPh>
    <rPh sb="5" eb="8">
      <t>ユウハツガク</t>
    </rPh>
    <rPh sb="9" eb="14">
      <t>チョクセツコウカブン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</si>
  <si>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2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</si>
  <si>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2"/>
  </si>
  <si>
    <t>直接効果</t>
    <rPh sb="0" eb="2">
      <t>チョクセツ</t>
    </rPh>
    <rPh sb="2" eb="4">
      <t>コウカ</t>
    </rPh>
    <phoneticPr fontId="2"/>
  </si>
  <si>
    <t>間接効果</t>
    <rPh sb="0" eb="2">
      <t>カンセツ</t>
    </rPh>
    <rPh sb="2" eb="4">
      <t>コウカ</t>
    </rPh>
    <phoneticPr fontId="2"/>
  </si>
  <si>
    <t>計</t>
    <rPh sb="0" eb="1">
      <t>ケイ</t>
    </rPh>
    <phoneticPr fontId="2"/>
  </si>
  <si>
    <t>（人）</t>
    <rPh sb="1" eb="2">
      <t>ヒト</t>
    </rPh>
    <phoneticPr fontId="2"/>
  </si>
  <si>
    <t>生産誘発額</t>
    <rPh sb="0" eb="2">
      <t>セイサン</t>
    </rPh>
    <rPh sb="2" eb="4">
      <t>ユウハツ</t>
    </rPh>
    <rPh sb="4" eb="5">
      <t>ガク</t>
    </rPh>
    <phoneticPr fontId="2"/>
  </si>
  <si>
    <t>就業誘発者数</t>
    <rPh sb="0" eb="6">
      <t>シュウギョウユウハツシャカズ</t>
    </rPh>
    <phoneticPr fontId="2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</si>
  <si>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2"/>
  </si>
  <si>
    <t>うち粗付加価値誘発額</t>
    <rPh sb="2" eb="10">
      <t>アラフカカチユウハツガク</t>
    </rPh>
    <phoneticPr fontId="2"/>
  </si>
  <si>
    <t>うち雇用者所得誘発額</t>
    <rPh sb="2" eb="10">
      <t>コヨウシャショトクユウハツガク</t>
    </rPh>
    <phoneticPr fontId="2"/>
  </si>
  <si>
    <t>（％）</t>
    <phoneticPr fontId="2"/>
  </si>
  <si>
    <t>出力シート用</t>
    <rPh sb="0" eb="2">
      <t>シュツリョク</t>
    </rPh>
    <rPh sb="5" eb="6">
      <t>ヨウ</t>
    </rPh>
    <phoneticPr fontId="2"/>
  </si>
  <si>
    <t>順位</t>
    <rPh sb="0" eb="2">
      <t>ジュンイ</t>
    </rPh>
    <phoneticPr fontId="2"/>
  </si>
  <si>
    <t>部門名</t>
    <rPh sb="0" eb="2">
      <t>ブモン</t>
    </rPh>
    <rPh sb="2" eb="3">
      <t>メイ</t>
    </rPh>
    <phoneticPr fontId="2"/>
  </si>
  <si>
    <t>生産誘発額の累積比率</t>
    <rPh sb="0" eb="5">
      <t>セイサンユウハツガク</t>
    </rPh>
    <rPh sb="6" eb="10">
      <t>ルイセキヒリツ</t>
    </rPh>
    <phoneticPr fontId="2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</si>
  <si>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</si>
  <si>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2"/>
  </si>
  <si>
    <t>合計</t>
  </si>
  <si>
    <t>合計</t>
    <rPh sb="0" eb="2">
      <t>ゴウケイ</t>
    </rPh>
    <phoneticPr fontId="2"/>
  </si>
  <si>
    <t>自交点で除した逆行列係数
（外生化逆行列係数）</t>
    <rPh sb="14" eb="15">
      <t>ガイ</t>
    </rPh>
    <rPh sb="15" eb="16">
      <t>セイ</t>
    </rPh>
    <rPh sb="16" eb="17">
      <t>カ</t>
    </rPh>
    <rPh sb="17" eb="22">
      <t>ギャクギョウレツケイスウ</t>
    </rPh>
    <phoneticPr fontId="2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</si>
  <si>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2"/>
  </si>
  <si>
    <t>県内需要額
＝生産誘発額
（直接効果分）</t>
    <rPh sb="0" eb="2">
      <t>ケンナイ</t>
    </rPh>
    <rPh sb="2" eb="4">
      <t>ジュヨウ</t>
    </rPh>
    <rPh sb="4" eb="5">
      <t>ガク</t>
    </rPh>
    <rPh sb="7" eb="12">
      <t>セイサン</t>
    </rPh>
    <rPh sb="14" eb="18">
      <t>チョク</t>
    </rPh>
    <rPh sb="18" eb="19">
      <t>ブン</t>
    </rPh>
    <phoneticPr fontId="2"/>
  </si>
  <si>
    <t>第１次
需要額</t>
    <phoneticPr fontId="2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</si>
  <si>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2"/>
  </si>
  <si>
    <t>うち粗付加価値誘発額</t>
    <rPh sb="2" eb="9">
      <t>アラフカカチユウハツ</t>
    </rPh>
    <rPh sb="9" eb="10">
      <t>ガク</t>
    </rPh>
    <phoneticPr fontId="2"/>
  </si>
  <si>
    <t>うち雇用者所得誘発額</t>
    <rPh sb="2" eb="5">
      <t>コヨウシャ</t>
    </rPh>
    <rPh sb="5" eb="7">
      <t>ショトク</t>
    </rPh>
    <rPh sb="7" eb="10">
      <t>ユウハツガク</t>
    </rPh>
    <phoneticPr fontId="2"/>
  </si>
  <si>
    <t>原材料等
誘発額</t>
    <rPh sb="0" eb="3">
      <t>ゲンザイリョウ</t>
    </rPh>
    <rPh sb="3" eb="4">
      <t>トウ</t>
    </rPh>
    <rPh sb="5" eb="8">
      <t>ユウハツガク</t>
    </rPh>
    <phoneticPr fontId="2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</si>
  <si>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2"/>
  </si>
  <si>
    <t>投入係数</t>
    <rPh sb="0" eb="2">
      <t>トウニュウ</t>
    </rPh>
    <rPh sb="2" eb="4">
      <t>ケイスウ</t>
    </rPh>
    <phoneticPr fontId="2"/>
  </si>
  <si>
    <t>パルプ・紙
・木製品</t>
    <phoneticPr fontId="2"/>
  </si>
  <si>
    <t>プラスチック
・ゴム</t>
    <phoneticPr fontId="2"/>
  </si>
  <si>
    <t>その他の
製造工業製品</t>
    <phoneticPr fontId="2"/>
  </si>
  <si>
    <t>電力・ガス
・熱供給</t>
    <phoneticPr fontId="2"/>
  </si>
  <si>
    <t>その他の非営利団体サービス</t>
    <phoneticPr fontId="2"/>
  </si>
  <si>
    <t>対事業所
サービス</t>
    <phoneticPr fontId="2"/>
  </si>
  <si>
    <t>生産誘発額</t>
    <rPh sb="0" eb="5">
      <t>セイサンユウハツガク</t>
    </rPh>
    <phoneticPr fontId="2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</si>
  <si>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2"/>
  </si>
  <si>
    <t>直接効果＋間接効果</t>
    <rPh sb="0" eb="4">
      <t>チョクセツコウカ</t>
    </rPh>
    <rPh sb="5" eb="7">
      <t>カンセツ</t>
    </rPh>
    <rPh sb="7" eb="9">
      <t>コウカ</t>
    </rPh>
    <phoneticPr fontId="2"/>
  </si>
  <si>
    <t>うち雇用者所得
誘発額</t>
    <rPh sb="2" eb="5">
      <t>コヨウシャ</t>
    </rPh>
    <rPh sb="5" eb="7">
      <t>ショトク</t>
    </rPh>
    <rPh sb="8" eb="11">
      <t>ユウハツガク</t>
    </rPh>
    <phoneticPr fontId="2"/>
  </si>
  <si>
    <t>雇用者所得率</t>
    <rPh sb="0" eb="3">
      <t>コヨウシャ</t>
    </rPh>
    <rPh sb="3" eb="5">
      <t>ショトク</t>
    </rPh>
    <rPh sb="5" eb="6">
      <t>リツ</t>
    </rPh>
    <phoneticPr fontId="2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</si>
  <si>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2"/>
  </si>
  <si>
    <t>粗付加価値誘発額</t>
    <rPh sb="0" eb="8">
      <t>アラフカカチユウハツガク</t>
    </rPh>
    <phoneticPr fontId="2"/>
  </si>
  <si>
    <t>うち雇用誘発者数</t>
    <rPh sb="2" eb="8">
      <t>コヨウユウハツシャスウ</t>
    </rPh>
    <phoneticPr fontId="2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</si>
  <si>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2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</si>
  <si>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2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</si>
  <si>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2"/>
  </si>
  <si>
    <t>逆行列係数</t>
    <rPh sb="0" eb="5">
      <t>ギャクギョウレツケイスウ</t>
    </rPh>
    <phoneticPr fontId="2"/>
  </si>
  <si>
    <t>消費誘発額</t>
    <rPh sb="0" eb="2">
      <t>ショウヒ</t>
    </rPh>
    <rPh sb="2" eb="4">
      <t>ユウハツ</t>
    </rPh>
    <rPh sb="4" eb="5">
      <t>ガク</t>
    </rPh>
    <phoneticPr fontId="2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</si>
  <si>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2"/>
  </si>
  <si>
    <t>固定資本マトリックス（民間）
投入係数</t>
    <phoneticPr fontId="2"/>
  </si>
  <si>
    <t>固定資本マトリックス（民間）
投入係数</t>
    <rPh sb="15" eb="17">
      <t>トウニュウ</t>
    </rPh>
    <rPh sb="17" eb="19">
      <t>ケイスウ</t>
    </rPh>
    <phoneticPr fontId="2"/>
  </si>
  <si>
    <t>生産増加額</t>
    <rPh sb="0" eb="2">
      <t>セイサン</t>
    </rPh>
    <rPh sb="2" eb="4">
      <t>ゾウカ</t>
    </rPh>
    <rPh sb="4" eb="5">
      <t>ガク</t>
    </rPh>
    <phoneticPr fontId="2"/>
  </si>
  <si>
    <t>直接効果＋間接効果</t>
    <rPh sb="0" eb="2">
      <t>チョクセツ</t>
    </rPh>
    <rPh sb="2" eb="4">
      <t>コウカ</t>
    </rPh>
    <rPh sb="5" eb="9">
      <t>カンセツコウカ</t>
    </rPh>
    <phoneticPr fontId="2"/>
  </si>
  <si>
    <t>外生化逆行列係数</t>
    <phoneticPr fontId="2"/>
  </si>
  <si>
    <t>直接効果分を引く</t>
    <rPh sb="0" eb="4">
      <t>チョクセツコウカ</t>
    </rPh>
    <rPh sb="4" eb="5">
      <t>ブン</t>
    </rPh>
    <rPh sb="6" eb="7">
      <t>ヒ</t>
    </rPh>
    <phoneticPr fontId="2"/>
  </si>
  <si>
    <t>熊本県経済波及効果分析ツール</t>
    <rPh sb="0" eb="3">
      <t>クマモトケン</t>
    </rPh>
    <rPh sb="3" eb="11">
      <t>ケイザイハキュウコウカブンセキ</t>
    </rPh>
    <phoneticPr fontId="2"/>
  </si>
  <si>
    <t>分析タイトル</t>
    <rPh sb="0" eb="2">
      <t>ブンセキ</t>
    </rPh>
    <phoneticPr fontId="2"/>
  </si>
  <si>
    <t>１．目的</t>
    <rPh sb="2" eb="4">
      <t>モクテキ</t>
    </rPh>
    <phoneticPr fontId="2"/>
  </si>
  <si>
    <t>直接効果</t>
    <rPh sb="0" eb="2">
      <t>チョクセツ</t>
    </rPh>
    <rPh sb="2" eb="4">
      <t>コウカ</t>
    </rPh>
    <phoneticPr fontId="1"/>
  </si>
  <si>
    <t>間接効果</t>
    <rPh sb="0" eb="2">
      <t>カンセツ</t>
    </rPh>
    <rPh sb="2" eb="4">
      <t>コウカ</t>
    </rPh>
    <phoneticPr fontId="1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</si>
  <si>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2"/>
  </si>
  <si>
    <t>直接効果</t>
    <rPh sb="0" eb="4">
      <t>チョクセツコウカ</t>
    </rPh>
    <phoneticPr fontId="1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</si>
  <si>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2"/>
  </si>
  <si>
    <t>２．分析概要</t>
    <rPh sb="2" eb="4">
      <t>ブンセキ</t>
    </rPh>
    <rPh sb="4" eb="6">
      <t>ガイヨウ</t>
    </rPh>
    <phoneticPr fontId="2"/>
  </si>
  <si>
    <t>前提条件</t>
    <rPh sb="0" eb="2">
      <t>ゼンテイ</t>
    </rPh>
    <rPh sb="2" eb="4">
      <t>ジョウケン</t>
    </rPh>
    <phoneticPr fontId="2"/>
  </si>
  <si>
    <t>　 結果</t>
    <phoneticPr fontId="2"/>
  </si>
  <si>
    <t>　分析結果</t>
    <rPh sb="1" eb="3">
      <t>ブンセキ</t>
    </rPh>
    <rPh sb="3" eb="5">
      <t>ケッカ</t>
    </rPh>
    <phoneticPr fontId="2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</si>
  <si>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2"/>
  </si>
  <si>
    <t>１．</t>
    <phoneticPr fontId="2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</si>
  <si>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2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</si>
  <si>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2"/>
  </si>
  <si>
    <t>２．</t>
    <phoneticPr fontId="2"/>
  </si>
  <si>
    <t>２．</t>
    <phoneticPr fontId="2"/>
  </si>
  <si>
    <t>２．</t>
    <phoneticPr fontId="2"/>
  </si>
  <si>
    <t>経済波及効果フローチャート図（生産増加分）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セイサン</t>
    </rPh>
    <rPh sb="17" eb="19">
      <t>ゾウカ</t>
    </rPh>
    <rPh sb="19" eb="20">
      <t>ブン</t>
    </rPh>
    <phoneticPr fontId="2"/>
  </si>
  <si>
    <t>経済波及効果フローチャート図（設備投資分）</t>
    <rPh sb="0" eb="2">
      <t>ケイザイ</t>
    </rPh>
    <rPh sb="2" eb="4">
      <t>ハキュウ</t>
    </rPh>
    <rPh sb="4" eb="6">
      <t>コウカ</t>
    </rPh>
    <rPh sb="13" eb="14">
      <t>ズ</t>
    </rPh>
    <rPh sb="15" eb="17">
      <t>セツビ</t>
    </rPh>
    <rPh sb="17" eb="19">
      <t>トウシ</t>
    </rPh>
    <rPh sb="19" eb="20">
      <t>ブン</t>
    </rPh>
    <phoneticPr fontId="2"/>
  </si>
  <si>
    <t>　このツールによる分析結果は、理論上の一つの計算例であり、その結果を県が保証するものではありません。分析する方の責任において利用してください。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ケン</t>
    </rPh>
    <rPh sb="36" eb="38">
      <t>ホショウ</t>
    </rPh>
    <phoneticPr fontId="2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</si>
  <si>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</si>
  <si>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Ⓐ生産増加額</t>
    <phoneticPr fontId="2"/>
  </si>
  <si>
    <t>Ⓑ生産誘発額</t>
    <rPh sb="1" eb="3">
      <t>セイサン</t>
    </rPh>
    <rPh sb="3" eb="5">
      <t>ユウハツ</t>
    </rPh>
    <rPh sb="5" eb="6">
      <t>ガク</t>
    </rPh>
    <phoneticPr fontId="2"/>
  </si>
  <si>
    <t>Ⓐ機械等の
設備投資額</t>
    <rPh sb="1" eb="3">
      <t>キカイ</t>
    </rPh>
    <rPh sb="3" eb="4">
      <t>トウ</t>
    </rPh>
    <rPh sb="6" eb="8">
      <t>セツビ</t>
    </rPh>
    <rPh sb="8" eb="10">
      <t>トウシ</t>
    </rPh>
    <rPh sb="10" eb="11">
      <t>ガク</t>
    </rPh>
    <phoneticPr fontId="2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</si>
  <si>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</si>
  <si>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</si>
  <si>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</si>
  <si>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</si>
  <si>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</si>
  <si>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</si>
  <si>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</si>
  <si>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</si>
  <si>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</si>
  <si>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</si>
  <si>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</si>
  <si>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</si>
  <si>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</si>
  <si>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</si>
  <si>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</si>
  <si>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</si>
  <si>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</si>
  <si>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</si>
  <si>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</si>
  <si>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</si>
  <si>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</si>
  <si>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</si>
  <si>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</si>
  <si>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</si>
  <si>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</si>
  <si>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</si>
  <si>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</si>
  <si>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</si>
  <si>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</si>
  <si>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01-0000</t>
  </si>
  <si>
    <t>02-0000</t>
  </si>
  <si>
    <t>03-0000</t>
  </si>
  <si>
    <t>04-0000</t>
  </si>
  <si>
    <t>05-0000</t>
  </si>
  <si>
    <t>06-0000</t>
  </si>
  <si>
    <t>07-0000</t>
  </si>
  <si>
    <t>08-0000</t>
  </si>
  <si>
    <t>09-0000</t>
  </si>
  <si>
    <t>10-0000</t>
  </si>
  <si>
    <t>11-0000</t>
  </si>
  <si>
    <t>12-0000</t>
  </si>
  <si>
    <t>13-0000</t>
  </si>
  <si>
    <t>14-0000</t>
  </si>
  <si>
    <t>15-0000</t>
  </si>
  <si>
    <t>16-0000</t>
  </si>
  <si>
    <t>17-0000</t>
  </si>
  <si>
    <t>18-0000</t>
  </si>
  <si>
    <t>19-0000</t>
  </si>
  <si>
    <t>20-0000</t>
  </si>
  <si>
    <t>21-0000</t>
  </si>
  <si>
    <t>22-0000</t>
  </si>
  <si>
    <t>23-0000</t>
  </si>
  <si>
    <t>24-0000</t>
  </si>
  <si>
    <t>25-0000</t>
  </si>
  <si>
    <t>26-0000</t>
  </si>
  <si>
    <t>27-0000</t>
  </si>
  <si>
    <t>28-0000</t>
  </si>
  <si>
    <t>29-0000</t>
  </si>
  <si>
    <t>30-0000</t>
  </si>
  <si>
    <t>31-0000</t>
  </si>
  <si>
    <t>32-0000</t>
  </si>
  <si>
    <t>33-0000</t>
  </si>
  <si>
    <t>34-0000</t>
  </si>
  <si>
    <t>35-0000</t>
  </si>
  <si>
    <t>37-0000</t>
  </si>
  <si>
    <t>36-0000</t>
  </si>
  <si>
    <t>事務用品</t>
    <rPh sb="0" eb="2">
      <t>ジム</t>
    </rPh>
    <rPh sb="2" eb="4">
      <t>ヨウヒン</t>
    </rPh>
    <phoneticPr fontId="1"/>
  </si>
  <si>
    <t>合計の計算シート</t>
    <rPh sb="0" eb="2">
      <t>ゴウケイ</t>
    </rPh>
    <rPh sb="3" eb="5">
      <t>ケイサン</t>
    </rPh>
    <phoneticPr fontId="2"/>
  </si>
  <si>
    <t>合計</t>
    <rPh sb="0" eb="2">
      <t>ゴウケイ</t>
    </rPh>
    <phoneticPr fontId="2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</si>
  <si>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"/>
  </si>
  <si>
    <t>砂利・採石、砕石など</t>
    <rPh sb="0" eb="2">
      <t>ジャリ</t>
    </rPh>
    <rPh sb="3" eb="5">
      <t>サイセキ</t>
    </rPh>
    <rPh sb="6" eb="8">
      <t>サイセキ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</si>
  <si>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</si>
  <si>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</si>
  <si>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</si>
  <si>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</si>
  <si>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</si>
  <si>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</si>
  <si>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</si>
  <si>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</si>
  <si>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</si>
  <si>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</si>
  <si>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</si>
  <si>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</si>
  <si>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</si>
  <si>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</si>
  <si>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</si>
  <si>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</si>
  <si>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</si>
  <si>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</si>
  <si>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</si>
  <si>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</si>
  <si>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</si>
  <si>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</si>
  <si>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</si>
  <si>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</si>
  <si>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</si>
  <si>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</si>
  <si>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</si>
  <si>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</si>
  <si>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</si>
  <si>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</si>
  <si>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</si>
  <si>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</si>
  <si>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</si>
  <si>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※　産業部門の詳細な説明につきましては、総務省HPに掲載されています『平成27年（2015年）産業連関表（－総合解説編－）』の</t>
    <rPh sb="2" eb="4">
      <t>サンギョウ</t>
    </rPh>
    <rPh sb="4" eb="6">
      <t>ブモン</t>
    </rPh>
    <rPh sb="7" eb="9">
      <t>ショウサイ</t>
    </rPh>
    <rPh sb="10" eb="12">
      <t>セツメイ</t>
    </rPh>
    <rPh sb="20" eb="23">
      <t>ソウムショウ</t>
    </rPh>
    <rPh sb="26" eb="28">
      <t>ケイサイ</t>
    </rPh>
    <phoneticPr fontId="2"/>
  </si>
  <si>
    <t>　 第３部、第９章をご覧ください。</t>
    <phoneticPr fontId="2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</si>
  <si>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2"/>
  </si>
  <si>
    <t>産業部門</t>
    <rPh sb="0" eb="2">
      <t>サンギョウ</t>
    </rPh>
    <rPh sb="2" eb="4">
      <t>ブモン</t>
    </rPh>
    <phoneticPr fontId="2"/>
  </si>
  <si>
    <t>① 生産増加額又は操業にかかる生産額（与件データ）を該当する産業部門に直接入力</t>
    <rPh sb="2" eb="4">
      <t>セイサン</t>
    </rPh>
    <rPh sb="4" eb="6">
      <t>ゾウカ</t>
    </rPh>
    <rPh sb="6" eb="7">
      <t>ガク</t>
    </rPh>
    <rPh sb="7" eb="8">
      <t>マタ</t>
    </rPh>
    <rPh sb="9" eb="11">
      <t>ソウギョウ</t>
    </rPh>
    <rPh sb="15" eb="18">
      <t>セイサンガク</t>
    </rPh>
    <rPh sb="19" eb="21">
      <t>ヨケン</t>
    </rPh>
    <rPh sb="26" eb="28">
      <t>ガイトウ</t>
    </rPh>
    <rPh sb="30" eb="32">
      <t>サンギョウ</t>
    </rPh>
    <rPh sb="32" eb="34">
      <t>ブモン</t>
    </rPh>
    <rPh sb="35" eb="37">
      <t>チョクセツ</t>
    </rPh>
    <rPh sb="37" eb="39">
      <t>ニュウリョク</t>
    </rPh>
    <phoneticPr fontId="1"/>
  </si>
  <si>
    <t>① 機械等の設備投資額（与件データ）を該当する産業部門に直接入力</t>
    <rPh sb="2" eb="4">
      <t>キカイ</t>
    </rPh>
    <rPh sb="4" eb="5">
      <t>トウ</t>
    </rPh>
    <rPh sb="6" eb="8">
      <t>セツビ</t>
    </rPh>
    <rPh sb="8" eb="10">
      <t>トウシ</t>
    </rPh>
    <rPh sb="10" eb="11">
      <t>ガク</t>
    </rPh>
    <rPh sb="12" eb="14">
      <t>ヨケン</t>
    </rPh>
    <rPh sb="19" eb="21">
      <t>ガイトウ</t>
    </rPh>
    <rPh sb="23" eb="25">
      <t>サンギョウ</t>
    </rPh>
    <rPh sb="25" eb="27">
      <t>ブモン</t>
    </rPh>
    <rPh sb="28" eb="30">
      <t>チョクセツ</t>
    </rPh>
    <rPh sb="30" eb="32">
      <t>ニュウリョク</t>
    </rPh>
    <phoneticPr fontId="1"/>
  </si>
  <si>
    <t xml:space="preserve">  産業部門別の経済波及効果（37部門）</t>
    <rPh sb="2" eb="4">
      <t>サンギョウ</t>
    </rPh>
    <phoneticPr fontId="2"/>
  </si>
  <si>
    <t>　産業部門別の分析結果</t>
    <rPh sb="1" eb="3">
      <t>サンギョウ</t>
    </rPh>
    <rPh sb="3" eb="5">
      <t>ブモン</t>
    </rPh>
    <rPh sb="5" eb="6">
      <t>ベツ</t>
    </rPh>
    <rPh sb="7" eb="9">
      <t>ブンセキ</t>
    </rPh>
    <rPh sb="9" eb="11">
      <t>ケッカ</t>
    </rPh>
    <phoneticPr fontId="2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</si>
  <si>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</si>
  <si>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令和２年（2020年）</t>
    <rPh sb="0" eb="11">
      <t>２</t>
    </rPh>
    <phoneticPr fontId="2"/>
  </si>
  <si>
    <t>更新日</t>
    <rPh sb="0" eb="3">
      <t>コウシンビ</t>
    </rPh>
    <phoneticPr fontId="2"/>
  </si>
  <si>
    <t>更新内容</t>
    <rPh sb="0" eb="4">
      <t>コウシンナイヨウ</t>
    </rPh>
    <phoneticPr fontId="2"/>
  </si>
  <si>
    <t>令和２年（2020年）12月25日</t>
  </si>
  <si>
    <t>「平成23年（2011年）熊本県産業連関表」から「平成27年（2015年）熊本県産業連関表」へデータ更新</t>
  </si>
  <si>
    <t>令和３年（2021年）３月15日</t>
  </si>
  <si>
    <t>令和２年（2020年）分の消費転換係数を追加</t>
  </si>
  <si>
    <t>令和４年（2022年）12月28日</t>
  </si>
  <si>
    <t>令和３年（2021年）分の消費転換係数を追加</t>
  </si>
  <si>
    <t>令和３年（2021年）</t>
  </si>
  <si>
    <t>令和４年（2022年）</t>
    <phoneticPr fontId="2"/>
  </si>
  <si>
    <t>令和４年（2022年）分の消費転換係数を追加</t>
    <phoneticPr fontId="2"/>
  </si>
  <si>
    <t>令和６年（2024年）１月３１日</t>
    <phoneticPr fontId="2"/>
  </si>
  <si>
    <t>令和５年（2023年）</t>
  </si>
  <si>
    <t>令和７年（2025年）１月３１日</t>
    <phoneticPr fontId="2"/>
  </si>
  <si>
    <t>令和５年（2023年）分の消費転換係数を追加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</si>
</sst>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0_ "/>
    <numFmt numFmtId="177" formatCode="0.000000_ "/>
    <numFmt numFmtId="178" formatCode="0.00000_ "/>
    <numFmt numFmtId="179" formatCode="0_ "/>
    <numFmt numFmtId="180" formatCode="0.000000_);[Red]\(0.000000\)"/>
    <numFmt numFmtId="181" formatCode="#,##0.000000;[Red]\-#,##0.000000"/>
    <numFmt numFmtId="182" formatCode="#,##0_);[Red]\(#,##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/>
  </cellStyleXfs>
  <cellXfs count="87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Border="1" applyAlignment="1">
      <alignment wrapText="1"/>
    </xf>
    <xf numFmtId="178" fontId="0" fillId="0" borderId="0" xfId="0" applyNumberFormat="1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NumberFormat="1" applyFill="1" applyBorder="1"/>
    <xf numFmtId="0" fontId="0" fillId="3" borderId="0" xfId="0" applyFill="1"/>
    <xf numFmtId="0" fontId="0" fillId="3" borderId="7" xfId="0" applyFill="1" applyBorder="1"/>
    <xf numFmtId="0" fontId="4" fillId="3" borderId="10" xfId="0" applyFont="1" applyFill="1" applyBorder="1" applyAlignment="1">
      <alignment wrapText="1"/>
    </xf>
    <xf numFmtId="177" fontId="4" fillId="0" borderId="0" xfId="0" applyNumberFormat="1" applyFont="1" applyBorder="1"/>
    <xf numFmtId="0" fontId="5" fillId="3" borderId="0" xfId="0" applyFont="1" applyFill="1" applyAlignment="1">
      <alignment horizontal="left" vertical="center"/>
    </xf>
    <xf numFmtId="180" fontId="4" fillId="0" borderId="0" xfId="0" applyNumberFormat="1" applyFont="1" applyBorder="1" applyAlignment="1" applyProtection="1">
      <alignment vertical="center"/>
    </xf>
    <xf numFmtId="180" fontId="0" fillId="0" borderId="0" xfId="0" applyNumberFormat="1"/>
    <xf numFmtId="177" fontId="4" fillId="0" borderId="0" xfId="0" applyNumberFormat="1" applyFont="1" applyFill="1" applyBorder="1"/>
    <xf numFmtId="0" fontId="0" fillId="4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38" fontId="0" fillId="2" borderId="25" xfId="1" applyFont="1" applyFill="1" applyBorder="1" applyProtection="1">
      <protection locked="0"/>
    </xf>
    <xf numFmtId="38" fontId="0" fillId="2" borderId="26" xfId="1" applyFont="1" applyFill="1" applyBorder="1" applyProtection="1">
      <protection locked="0"/>
    </xf>
    <xf numFmtId="38" fontId="0" fillId="2" borderId="28" xfId="1" applyFont="1" applyFill="1" applyBorder="1" applyProtection="1">
      <protection locked="0"/>
    </xf>
    <xf numFmtId="0" fontId="0" fillId="3" borderId="12" xfId="0" applyFill="1" applyBorder="1"/>
    <xf numFmtId="0" fontId="0" fillId="0" borderId="2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38" fontId="0" fillId="5" borderId="18" xfId="1" applyFont="1" applyFill="1" applyBorder="1" applyProtection="1"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35" xfId="0" applyFont="1" applyFill="1" applyBorder="1" applyAlignment="1" applyProtection="1">
      <alignment horizontal="left"/>
    </xf>
    <xf numFmtId="0" fontId="0" fillId="0" borderId="0" xfId="0" applyFill="1" applyBorder="1" applyAlignment="1">
      <alignment vertical="center" wrapText="1"/>
    </xf>
    <xf numFmtId="38" fontId="0" fillId="5" borderId="32" xfId="0" applyNumberFormat="1" applyFill="1" applyBorder="1"/>
    <xf numFmtId="0" fontId="9" fillId="0" borderId="0" xfId="0" applyFont="1" applyFill="1" applyBorder="1" applyAlignment="1" applyProtection="1">
      <alignment horizontal="left" vertical="center"/>
    </xf>
    <xf numFmtId="0" fontId="0" fillId="0" borderId="50" xfId="0" applyBorder="1"/>
    <xf numFmtId="0" fontId="0" fillId="0" borderId="51" xfId="0" applyBorder="1"/>
    <xf numFmtId="0" fontId="0" fillId="0" borderId="12" xfId="0" applyBorder="1"/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38" fontId="0" fillId="5" borderId="12" xfId="0" applyNumberFormat="1" applyFill="1" applyBorder="1"/>
    <xf numFmtId="38" fontId="0" fillId="5" borderId="13" xfId="0" applyNumberFormat="1" applyFill="1" applyBorder="1"/>
    <xf numFmtId="38" fontId="0" fillId="5" borderId="14" xfId="0" applyNumberFormat="1" applyFill="1" applyBorder="1"/>
    <xf numFmtId="181" fontId="1" fillId="0" borderId="0" xfId="2" applyNumberFormat="1" applyFont="1" applyFill="1" applyBorder="1" applyAlignment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Fill="1" applyBorder="1" applyAlignment="1"/>
    <xf numFmtId="0" fontId="0" fillId="7" borderId="44" xfId="0" applyFill="1" applyBorder="1" applyAlignment="1">
      <alignment horizontal="center" vertical="center"/>
    </xf>
    <xf numFmtId="181" fontId="0" fillId="5" borderId="35" xfId="0" applyNumberForma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0" fillId="7" borderId="12" xfId="0" applyFill="1" applyBorder="1" applyAlignment="1">
      <alignment horizontal="center" vertical="center"/>
    </xf>
    <xf numFmtId="0" fontId="4" fillId="0" borderId="18" xfId="0" applyFont="1" applyFill="1" applyBorder="1" applyAlignment="1">
      <alignment wrapText="1"/>
    </xf>
    <xf numFmtId="0" fontId="4" fillId="0" borderId="35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0" fillId="0" borderId="59" xfId="0" applyBorder="1"/>
    <xf numFmtId="181" fontId="0" fillId="5" borderId="10" xfId="0" applyNumberFormat="1" applyFill="1" applyBorder="1"/>
    <xf numFmtId="0" fontId="4" fillId="0" borderId="0" xfId="0" applyFont="1" applyFill="1" applyBorder="1" applyAlignment="1">
      <alignment horizontal="center" wrapText="1"/>
    </xf>
    <xf numFmtId="38" fontId="0" fillId="0" borderId="0" xfId="1" applyFont="1" applyFill="1" applyBorder="1"/>
    <xf numFmtId="38" fontId="0" fillId="5" borderId="18" xfId="0" applyNumberFormat="1" applyFill="1" applyBorder="1"/>
    <xf numFmtId="38" fontId="0" fillId="5" borderId="44" xfId="0" applyNumberFormat="1" applyFill="1" applyBorder="1"/>
    <xf numFmtId="38" fontId="0" fillId="5" borderId="35" xfId="0" applyNumberFormat="1" applyFill="1" applyBorder="1"/>
    <xf numFmtId="181" fontId="0" fillId="7" borderId="32" xfId="0" applyNumberFormat="1" applyFill="1" applyBorder="1"/>
    <xf numFmtId="38" fontId="0" fillId="5" borderId="58" xfId="1" applyFont="1" applyFill="1" applyBorder="1"/>
    <xf numFmtId="38" fontId="0" fillId="5" borderId="44" xfId="1" applyFont="1" applyFill="1" applyBorder="1"/>
    <xf numFmtId="176" fontId="0" fillId="0" borderId="47" xfId="0" applyNumberFormat="1" applyFill="1" applyBorder="1"/>
    <xf numFmtId="38" fontId="0" fillId="5" borderId="35" xfId="1" applyFont="1" applyFill="1" applyBorder="1"/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Border="1" applyProtection="1">
      <protection locked="0"/>
    </xf>
    <xf numFmtId="38" fontId="1" fillId="4" borderId="0" xfId="0" applyNumberFormat="1" applyFont="1" applyFill="1" applyBorder="1" applyProtection="1">
      <protection locked="0"/>
    </xf>
    <xf numFmtId="0" fontId="1" fillId="4" borderId="0" xfId="0" applyFont="1" applyFill="1" applyAlignment="1">
      <alignment wrapText="1"/>
    </xf>
    <xf numFmtId="0" fontId="0" fillId="4" borderId="0" xfId="0" applyFont="1" applyFill="1" applyAlignment="1" applyProtection="1">
      <alignment horizontal="right"/>
      <protection locked="0"/>
    </xf>
    <xf numFmtId="0" fontId="4" fillId="4" borderId="63" xfId="0" applyFont="1" applyFill="1" applyBorder="1" applyProtection="1"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vertical="center"/>
      <protection locked="0"/>
    </xf>
    <xf numFmtId="38" fontId="0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right"/>
    </xf>
    <xf numFmtId="38" fontId="1" fillId="0" borderId="58" xfId="0" applyNumberFormat="1" applyFont="1" applyFill="1" applyBorder="1" applyProtection="1">
      <protection locked="0"/>
    </xf>
    <xf numFmtId="38" fontId="1" fillId="0" borderId="13" xfId="0" applyNumberFormat="1" applyFont="1" applyFill="1" applyBorder="1" applyProtection="1">
      <protection locked="0"/>
    </xf>
    <xf numFmtId="38" fontId="1" fillId="0" borderId="35" xfId="0" applyNumberFormat="1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61" xfId="0" applyFont="1" applyFill="1" applyBorder="1" applyAlignment="1" applyProtection="1">
      <alignment horizontal="center" vertical="center" wrapText="1"/>
      <protection locked="0"/>
    </xf>
    <xf numFmtId="181" fontId="0" fillId="0" borderId="0" xfId="0" applyNumberFormat="1"/>
    <xf numFmtId="0" fontId="0" fillId="3" borderId="18" xfId="0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left" vertical="center" wrapText="1"/>
    </xf>
    <xf numFmtId="0" fontId="4" fillId="3" borderId="65" xfId="0" applyFont="1" applyFill="1" applyBorder="1" applyAlignment="1" applyProtection="1">
      <alignment horizontal="left" vertical="center" wrapText="1"/>
    </xf>
    <xf numFmtId="0" fontId="4" fillId="3" borderId="67" xfId="0" applyFont="1" applyFill="1" applyBorder="1" applyAlignment="1" applyProtection="1">
      <alignment horizontal="left" vertical="center" wrapText="1"/>
    </xf>
    <xf numFmtId="0" fontId="4" fillId="3" borderId="35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/>
    </xf>
    <xf numFmtId="0" fontId="0" fillId="3" borderId="24" xfId="0" applyFont="1" applyFill="1" applyBorder="1" applyAlignment="1" applyProtection="1">
      <alignment horizontal="left" vertical="center"/>
    </xf>
    <xf numFmtId="0" fontId="0" fillId="3" borderId="31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left" vertical="center"/>
    </xf>
    <xf numFmtId="38" fontId="1" fillId="0" borderId="68" xfId="0" applyNumberFormat="1" applyFont="1" applyFill="1" applyBorder="1" applyProtection="1">
      <protection locked="0"/>
    </xf>
    <xf numFmtId="38" fontId="1" fillId="0" borderId="69" xfId="0" applyNumberFormat="1" applyFont="1" applyFill="1" applyBorder="1" applyProtection="1">
      <protection locked="0"/>
    </xf>
    <xf numFmtId="38" fontId="1" fillId="0" borderId="70" xfId="1" applyFont="1" applyFill="1" applyBorder="1" applyProtection="1">
      <protection locked="0"/>
    </xf>
    <xf numFmtId="38" fontId="1" fillId="0" borderId="71" xfId="0" applyNumberFormat="1" applyFont="1" applyFill="1" applyBorder="1" applyProtection="1">
      <protection locked="0"/>
    </xf>
    <xf numFmtId="38" fontId="1" fillId="0" borderId="62" xfId="0" applyNumberFormat="1" applyFont="1" applyFill="1" applyBorder="1" applyProtection="1">
      <protection locked="0"/>
    </xf>
    <xf numFmtId="38" fontId="1" fillId="0" borderId="61" xfId="0" applyNumberFormat="1" applyFont="1" applyFill="1" applyBorder="1" applyProtection="1">
      <protection locked="0"/>
    </xf>
    <xf numFmtId="38" fontId="1" fillId="0" borderId="74" xfId="1" applyFont="1" applyFill="1" applyBorder="1" applyProtection="1">
      <protection locked="0"/>
    </xf>
    <xf numFmtId="38" fontId="1" fillId="0" borderId="75" xfId="0" applyNumberFormat="1" applyFont="1" applyFill="1" applyBorder="1" applyProtection="1">
      <protection locked="0"/>
    </xf>
    <xf numFmtId="38" fontId="0" fillId="5" borderId="29" xfId="0" applyNumberFormat="1" applyFill="1" applyBorder="1"/>
    <xf numFmtId="38" fontId="0" fillId="5" borderId="58" xfId="0" applyNumberFormat="1" applyFill="1" applyBorder="1"/>
    <xf numFmtId="0" fontId="0" fillId="0" borderId="0" xfId="0" applyFont="1" applyFill="1" applyAlignment="1" applyProtection="1">
      <alignment horizontal="right"/>
      <protection locked="0"/>
    </xf>
    <xf numFmtId="0" fontId="4" fillId="4" borderId="64" xfId="0" applyFont="1" applyFill="1" applyBorder="1" applyProtection="1">
      <protection locked="0"/>
    </xf>
    <xf numFmtId="182" fontId="0" fillId="8" borderId="32" xfId="0" applyNumberFormat="1" applyFill="1" applyBorder="1"/>
    <xf numFmtId="182" fontId="0" fillId="8" borderId="13" xfId="0" applyNumberFormat="1" applyFill="1" applyBorder="1"/>
    <xf numFmtId="182" fontId="0" fillId="8" borderId="35" xfId="0" applyNumberFormat="1" applyFill="1" applyBorder="1"/>
    <xf numFmtId="182" fontId="0" fillId="8" borderId="14" xfId="0" applyNumberFormat="1" applyFill="1" applyBorder="1"/>
    <xf numFmtId="0" fontId="0" fillId="9" borderId="14" xfId="0" applyFill="1" applyBorder="1"/>
    <xf numFmtId="0" fontId="0" fillId="0" borderId="0" xfId="0" applyFill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51" xfId="0" applyFill="1" applyBorder="1"/>
    <xf numFmtId="0" fontId="0" fillId="4" borderId="12" xfId="0" applyFill="1" applyBorder="1"/>
    <xf numFmtId="0" fontId="0" fillId="4" borderId="44" xfId="0" applyFill="1" applyBorder="1"/>
    <xf numFmtId="184" fontId="0" fillId="8" borderId="44" xfId="0" applyNumberFormat="1" applyFill="1" applyBorder="1"/>
    <xf numFmtId="182" fontId="0" fillId="8" borderId="29" xfId="0" applyNumberFormat="1" applyFill="1" applyBorder="1"/>
    <xf numFmtId="0" fontId="0" fillId="9" borderId="13" xfId="0" applyFill="1" applyBorder="1"/>
    <xf numFmtId="0" fontId="0" fillId="0" borderId="48" xfId="0" applyBorder="1"/>
    <xf numFmtId="182" fontId="0" fillId="8" borderId="44" xfId="0" applyNumberFormat="1" applyFill="1" applyBorder="1"/>
    <xf numFmtId="0" fontId="12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Alignment="1">
      <alignment horizontal="right"/>
    </xf>
    <xf numFmtId="0" fontId="0" fillId="9" borderId="18" xfId="0" applyFill="1" applyBorder="1"/>
    <xf numFmtId="182" fontId="0" fillId="0" borderId="32" xfId="0" applyNumberFormat="1" applyFill="1" applyBorder="1"/>
    <xf numFmtId="182" fontId="0" fillId="0" borderId="44" xfId="0" applyNumberFormat="1" applyFill="1" applyBorder="1"/>
    <xf numFmtId="182" fontId="0" fillId="0" borderId="35" xfId="0" applyNumberFormat="1" applyBorder="1"/>
    <xf numFmtId="182" fontId="0" fillId="0" borderId="32" xfId="0" applyNumberFormat="1" applyBorder="1"/>
    <xf numFmtId="3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4" borderId="63" xfId="0" applyFont="1" applyFill="1" applyBorder="1" applyAlignment="1" applyProtection="1">
      <alignment horizontal="center"/>
      <protection locked="0"/>
    </xf>
    <xf numFmtId="0" fontId="4" fillId="4" borderId="64" xfId="0" applyFont="1" applyFill="1" applyBorder="1" applyAlignment="1" applyProtection="1">
      <alignment horizontal="center"/>
      <protection locked="0"/>
    </xf>
    <xf numFmtId="0" fontId="4" fillId="6" borderId="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4" borderId="63" xfId="0" applyFont="1" applyFill="1" applyBorder="1" applyAlignment="1" applyProtection="1"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14" fillId="0" borderId="0" xfId="0" applyNumberFormat="1" applyFont="1" applyBorder="1" applyAlignment="1">
      <alignment horizontal="center" vertical="center"/>
    </xf>
    <xf numFmtId="0" fontId="0" fillId="0" borderId="85" xfId="0" applyBorder="1"/>
    <xf numFmtId="0" fontId="0" fillId="0" borderId="86" xfId="0" applyBorder="1"/>
    <xf numFmtId="0" fontId="4" fillId="8" borderId="63" xfId="0" applyFont="1" applyFill="1" applyBorder="1" applyAlignment="1">
      <alignment vertical="center" wrapText="1"/>
    </xf>
    <xf numFmtId="0" fontId="4" fillId="8" borderId="64" xfId="0" applyFont="1" applyFill="1" applyBorder="1" applyAlignment="1">
      <alignment vertical="center" wrapText="1"/>
    </xf>
    <xf numFmtId="0" fontId="4" fillId="8" borderId="77" xfId="0" applyFont="1" applyFill="1" applyBorder="1" applyAlignment="1">
      <alignment vertical="center" wrapText="1"/>
    </xf>
    <xf numFmtId="0" fontId="4" fillId="6" borderId="55" xfId="0" applyFont="1" applyFill="1" applyBorder="1" applyAlignment="1">
      <alignment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6" borderId="87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77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8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186" fontId="14" fillId="0" borderId="0" xfId="0" applyNumberFormat="1" applyFont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17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42" xfId="0" applyFont="1" applyFill="1" applyBorder="1" applyAlignment="1" applyProtection="1">
      <protection locked="0"/>
    </xf>
    <xf numFmtId="38" fontId="1" fillId="0" borderId="43" xfId="0" applyNumberFormat="1" applyFont="1" applyFill="1" applyBorder="1" applyAlignment="1" applyProtection="1">
      <alignment wrapText="1"/>
      <protection locked="0"/>
    </xf>
    <xf numFmtId="38" fontId="1" fillId="0" borderId="48" xfId="0" applyNumberFormat="1" applyFont="1" applyFill="1" applyBorder="1" applyProtection="1">
      <protection locked="0"/>
    </xf>
    <xf numFmtId="38" fontId="1" fillId="0" borderId="56" xfId="0" applyNumberFormat="1" applyFont="1" applyFill="1" applyBorder="1" applyProtection="1">
      <protection locked="0"/>
    </xf>
    <xf numFmtId="38" fontId="1" fillId="0" borderId="36" xfId="1" applyFont="1" applyFill="1" applyBorder="1" applyProtection="1">
      <protection locked="0"/>
    </xf>
    <xf numFmtId="38" fontId="1" fillId="0" borderId="38" xfId="0" applyNumberFormat="1" applyFont="1" applyFill="1" applyBorder="1" applyProtection="1">
      <protection locked="0"/>
    </xf>
    <xf numFmtId="0" fontId="0" fillId="4" borderId="90" xfId="0" applyFont="1" applyFill="1" applyBorder="1" applyAlignment="1" applyProtection="1">
      <alignment horizontal="left"/>
      <protection locked="0"/>
    </xf>
    <xf numFmtId="38" fontId="1" fillId="0" borderId="91" xfId="0" applyNumberFormat="1" applyFont="1" applyFill="1" applyBorder="1" applyAlignment="1" applyProtection="1">
      <alignment wrapText="1"/>
      <protection locked="0"/>
    </xf>
    <xf numFmtId="0" fontId="0" fillId="4" borderId="92" xfId="0" applyFont="1" applyFill="1" applyBorder="1" applyAlignment="1" applyProtection="1">
      <alignment horizontal="left"/>
      <protection locked="0"/>
    </xf>
    <xf numFmtId="38" fontId="1" fillId="0" borderId="93" xfId="0" applyNumberFormat="1" applyFont="1" applyFill="1" applyBorder="1" applyAlignment="1" applyProtection="1">
      <alignment wrapText="1"/>
      <protection locked="0"/>
    </xf>
    <xf numFmtId="38" fontId="1" fillId="0" borderId="94" xfId="0" applyNumberFormat="1" applyFont="1" applyFill="1" applyBorder="1" applyProtection="1">
      <protection locked="0"/>
    </xf>
    <xf numFmtId="38" fontId="1" fillId="0" borderId="95" xfId="0" applyNumberFormat="1" applyFont="1" applyFill="1" applyBorder="1" applyProtection="1">
      <protection locked="0"/>
    </xf>
    <xf numFmtId="38" fontId="1" fillId="0" borderId="96" xfId="1" applyFont="1" applyFill="1" applyBorder="1" applyProtection="1">
      <protection locked="0"/>
    </xf>
    <xf numFmtId="38" fontId="1" fillId="0" borderId="97" xfId="0" applyNumberFormat="1" applyFont="1" applyFill="1" applyBorder="1" applyProtection="1">
      <protection locked="0"/>
    </xf>
    <xf numFmtId="38" fontId="1" fillId="0" borderId="74" xfId="0" applyNumberFormat="1" applyFont="1" applyFill="1" applyBorder="1" applyProtection="1">
      <protection locked="0"/>
    </xf>
    <xf numFmtId="38" fontId="1" fillId="0" borderId="32" xfId="0" applyNumberFormat="1" applyFont="1" applyFill="1" applyBorder="1" applyProtection="1">
      <protection locked="0"/>
    </xf>
    <xf numFmtId="0" fontId="13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center" vertical="center"/>
    </xf>
    <xf numFmtId="182" fontId="0" fillId="0" borderId="100" xfId="0" applyNumberFormat="1" applyFill="1" applyBorder="1"/>
    <xf numFmtId="182" fontId="0" fillId="0" borderId="101" xfId="3" applyNumberFormat="1" applyFont="1" applyFill="1" applyBorder="1" applyAlignment="1"/>
    <xf numFmtId="182" fontId="0" fillId="0" borderId="102" xfId="0" applyNumberFormat="1" applyBorder="1"/>
    <xf numFmtId="183" fontId="0" fillId="0" borderId="103" xfId="0" applyNumberFormat="1" applyBorder="1"/>
    <xf numFmtId="182" fontId="0" fillId="0" borderId="100" xfId="0" applyNumberFormat="1" applyBorder="1"/>
    <xf numFmtId="182" fontId="0" fillId="0" borderId="21" xfId="0" applyNumberFormat="1" applyFill="1" applyBorder="1"/>
    <xf numFmtId="182" fontId="0" fillId="0" borderId="106" xfId="3" applyNumberFormat="1" applyFont="1" applyFill="1" applyBorder="1" applyAlignment="1"/>
    <xf numFmtId="182" fontId="0" fillId="0" borderId="65" xfId="0" applyNumberFormat="1" applyBorder="1"/>
    <xf numFmtId="183" fontId="0" fillId="0" borderId="25" xfId="0" applyNumberFormat="1" applyBorder="1"/>
    <xf numFmtId="182" fontId="0" fillId="0" borderId="21" xfId="0" applyNumberFormat="1" applyBorder="1"/>
    <xf numFmtId="182" fontId="0" fillId="0" borderId="109" xfId="0" applyNumberFormat="1" applyFill="1" applyBorder="1"/>
    <xf numFmtId="182" fontId="0" fillId="0" borderId="110" xfId="3" applyNumberFormat="1" applyFont="1" applyFill="1" applyBorder="1" applyAlignment="1"/>
    <xf numFmtId="182" fontId="0" fillId="0" borderId="111" xfId="0" applyNumberFormat="1" applyBorder="1"/>
    <xf numFmtId="183" fontId="0" fillId="0" borderId="112" xfId="0" applyNumberFormat="1" applyBorder="1"/>
    <xf numFmtId="182" fontId="0" fillId="0" borderId="109" xfId="0" applyNumberFormat="1" applyBorder="1"/>
    <xf numFmtId="182" fontId="0" fillId="0" borderId="115" xfId="0" applyNumberFormat="1" applyFill="1" applyBorder="1"/>
    <xf numFmtId="182" fontId="0" fillId="0" borderId="116" xfId="3" applyNumberFormat="1" applyFont="1" applyFill="1" applyBorder="1" applyAlignment="1"/>
    <xf numFmtId="182" fontId="0" fillId="0" borderId="117" xfId="0" applyNumberFormat="1" applyBorder="1"/>
    <xf numFmtId="183" fontId="0" fillId="0" borderId="118" xfId="0" applyNumberFormat="1" applyBorder="1"/>
    <xf numFmtId="182" fontId="0" fillId="0" borderId="115" xfId="0" applyNumberFormat="1" applyBorder="1"/>
    <xf numFmtId="182" fontId="0" fillId="0" borderId="121" xfId="0" applyNumberFormat="1" applyFill="1" applyBorder="1"/>
    <xf numFmtId="182" fontId="0" fillId="0" borderId="122" xfId="3" applyNumberFormat="1" applyFont="1" applyFill="1" applyBorder="1" applyAlignment="1"/>
    <xf numFmtId="182" fontId="0" fillId="0" borderId="123" xfId="0" applyNumberFormat="1" applyBorder="1"/>
    <xf numFmtId="183" fontId="0" fillId="0" borderId="124" xfId="0" applyNumberFormat="1" applyBorder="1"/>
    <xf numFmtId="182" fontId="0" fillId="0" borderId="121" xfId="0" applyNumberFormat="1" applyBorder="1"/>
    <xf numFmtId="0" fontId="0" fillId="4" borderId="0" xfId="0" applyFill="1" applyAlignment="1">
      <alignment vertical="top" wrapText="1"/>
    </xf>
    <xf numFmtId="0" fontId="14" fillId="4" borderId="0" xfId="0" applyFont="1" applyFill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20" fillId="4" borderId="48" xfId="0" applyFont="1" applyFill="1" applyBorder="1" applyAlignment="1">
      <alignment vertical="center"/>
    </xf>
    <xf numFmtId="0" fontId="20" fillId="4" borderId="42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4" borderId="3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  <protection locked="0"/>
    </xf>
    <xf numFmtId="0" fontId="0" fillId="4" borderId="129" xfId="0" applyFill="1" applyBorder="1" applyAlignment="1">
      <alignment vertical="center" wrapText="1"/>
    </xf>
    <xf numFmtId="0" fontId="0" fillId="4" borderId="13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21" fillId="10" borderId="34" xfId="0" applyFont="1" applyFill="1" applyBorder="1" applyAlignment="1">
      <alignment vertical="center"/>
    </xf>
    <xf numFmtId="0" fontId="21" fillId="10" borderId="36" xfId="0" applyFont="1" applyFill="1" applyBorder="1" applyAlignment="1">
      <alignment horizontal="left" vertical="center" wrapText="1" indent="1"/>
    </xf>
    <xf numFmtId="0" fontId="11" fillId="4" borderId="136" xfId="0" applyFont="1" applyFill="1" applyBorder="1" applyAlignment="1" applyProtection="1">
      <alignment horizontal="center" vertical="center"/>
      <protection locked="0"/>
    </xf>
    <xf numFmtId="176" fontId="24" fillId="0" borderId="66" xfId="0" applyNumberFormat="1" applyFont="1" applyFill="1" applyBorder="1" applyAlignment="1" applyProtection="1">
      <alignment horizontal="center" vertical="center"/>
      <protection locked="0"/>
    </xf>
    <xf numFmtId="0" fontId="15" fillId="12" borderId="0" xfId="0" applyFont="1" applyFill="1" applyAlignment="1">
      <alignment horizontal="center" vertical="center"/>
    </xf>
    <xf numFmtId="0" fontId="0" fillId="12" borderId="0" xfId="0" applyFill="1"/>
    <xf numFmtId="38" fontId="0" fillId="12" borderId="0" xfId="0" applyNumberForma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Alignment="1">
      <alignment wrapText="1"/>
    </xf>
    <xf numFmtId="0" fontId="0" fillId="0" borderId="149" xfId="0" applyBorder="1"/>
    <xf numFmtId="0" fontId="0" fillId="0" borderId="150" xfId="0" applyBorder="1"/>
    <xf numFmtId="0" fontId="0" fillId="0" borderId="150" xfId="0" applyBorder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0" fillId="0" borderId="61" xfId="0" applyFill="1" applyBorder="1" applyAlignment="1">
      <alignment vertical="center" wrapText="1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4" fillId="3" borderId="153" xfId="0" applyFont="1" applyFill="1" applyBorder="1" applyAlignment="1" applyProtection="1">
      <alignment horizontal="center" vertical="center"/>
    </xf>
    <xf numFmtId="0" fontId="0" fillId="3" borderId="154" xfId="0" applyFont="1" applyFill="1" applyBorder="1" applyAlignment="1" applyProtection="1">
      <alignment horizontal="left" vertical="center"/>
    </xf>
    <xf numFmtId="0" fontId="4" fillId="3" borderId="155" xfId="0" applyFont="1" applyFill="1" applyBorder="1" applyAlignment="1" applyProtection="1">
      <alignment horizontal="left" vertical="center" wrapText="1"/>
    </xf>
    <xf numFmtId="0" fontId="4" fillId="3" borderId="115" xfId="0" applyFont="1" applyFill="1" applyBorder="1" applyAlignment="1" applyProtection="1">
      <alignment horizontal="center" vertical="center"/>
    </xf>
    <xf numFmtId="0" fontId="0" fillId="3" borderId="156" xfId="0" applyFont="1" applyFill="1" applyBorder="1" applyAlignment="1" applyProtection="1">
      <alignment horizontal="left" vertical="center"/>
    </xf>
    <xf numFmtId="38" fontId="0" fillId="2" borderId="118" xfId="1" applyFont="1" applyFill="1" applyBorder="1" applyProtection="1">
      <protection locked="0"/>
    </xf>
    <xf numFmtId="0" fontId="4" fillId="3" borderId="117" xfId="0" applyFont="1" applyFill="1" applyBorder="1" applyAlignment="1" applyProtection="1">
      <alignment horizontal="left" vertical="center" wrapText="1"/>
    </xf>
    <xf numFmtId="0" fontId="4" fillId="3" borderId="109" xfId="0" applyFont="1" applyFill="1" applyBorder="1" applyAlignment="1" applyProtection="1">
      <alignment horizontal="center" vertical="center"/>
    </xf>
    <xf numFmtId="0" fontId="0" fillId="3" borderId="157" xfId="0" applyFont="1" applyFill="1" applyBorder="1" applyAlignment="1" applyProtection="1">
      <alignment horizontal="left" vertical="center"/>
    </xf>
    <xf numFmtId="38" fontId="0" fillId="2" borderId="112" xfId="1" applyFont="1" applyFill="1" applyBorder="1" applyProtection="1">
      <protection locked="0"/>
    </xf>
    <xf numFmtId="0" fontId="4" fillId="3" borderId="111" xfId="0" applyFont="1" applyFill="1" applyBorder="1" applyAlignment="1" applyProtection="1">
      <alignment horizontal="left" vertical="center" wrapText="1"/>
    </xf>
    <xf numFmtId="0" fontId="0" fillId="4" borderId="156" xfId="0" applyFill="1" applyBorder="1"/>
    <xf numFmtId="181" fontId="0" fillId="7" borderId="116" xfId="0" applyNumberFormat="1" applyFill="1" applyBorder="1"/>
    <xf numFmtId="0" fontId="0" fillId="4" borderId="24" xfId="0" applyFont="1" applyFill="1" applyBorder="1" applyAlignment="1">
      <alignment wrapText="1"/>
    </xf>
    <xf numFmtId="181" fontId="0" fillId="7" borderId="106" xfId="0" applyNumberFormat="1" applyFill="1" applyBorder="1"/>
    <xf numFmtId="0" fontId="0" fillId="4" borderId="24" xfId="0" applyFill="1" applyBorder="1"/>
    <xf numFmtId="0" fontId="0" fillId="4" borderId="157" xfId="0" applyFill="1" applyBorder="1"/>
    <xf numFmtId="181" fontId="0" fillId="7" borderId="110" xfId="0" applyNumberFormat="1" applyFill="1" applyBorder="1"/>
    <xf numFmtId="0" fontId="4" fillId="3" borderId="121" xfId="0" applyFont="1" applyFill="1" applyBorder="1" applyAlignment="1" applyProtection="1">
      <alignment horizontal="center" vertical="center"/>
    </xf>
    <xf numFmtId="0" fontId="0" fillId="3" borderId="158" xfId="0" applyFont="1" applyFill="1" applyBorder="1" applyAlignment="1" applyProtection="1">
      <alignment horizontal="left" vertical="center"/>
    </xf>
    <xf numFmtId="38" fontId="0" fillId="2" borderId="124" xfId="1" applyFont="1" applyFill="1" applyBorder="1" applyProtection="1">
      <protection locked="0"/>
    </xf>
    <xf numFmtId="0" fontId="4" fillId="3" borderId="123" xfId="0" applyFont="1" applyFill="1" applyBorder="1" applyAlignment="1" applyProtection="1">
      <alignment horizontal="left" vertical="center" wrapText="1"/>
    </xf>
    <xf numFmtId="49" fontId="4" fillId="0" borderId="153" xfId="0" applyNumberFormat="1" applyFont="1" applyBorder="1" applyAlignment="1">
      <alignment horizontal="center"/>
    </xf>
    <xf numFmtId="0" fontId="4" fillId="0" borderId="155" xfId="0" applyFont="1" applyFill="1" applyBorder="1" applyAlignment="1" applyProtection="1">
      <alignment horizontal="left"/>
    </xf>
    <xf numFmtId="38" fontId="1" fillId="7" borderId="153" xfId="0" applyNumberFormat="1" applyFont="1" applyFill="1" applyBorder="1" applyAlignment="1" applyProtection="1">
      <alignment horizontal="right"/>
    </xf>
    <xf numFmtId="38" fontId="0" fillId="7" borderId="159" xfId="1" applyFont="1" applyFill="1" applyBorder="1"/>
    <xf numFmtId="38" fontId="0" fillId="5" borderId="154" xfId="1" applyFont="1" applyFill="1" applyBorder="1"/>
    <xf numFmtId="38" fontId="1" fillId="7" borderId="159" xfId="0" applyNumberFormat="1" applyFont="1" applyFill="1" applyBorder="1" applyAlignment="1" applyProtection="1">
      <alignment horizontal="right"/>
    </xf>
    <xf numFmtId="38" fontId="0" fillId="5" borderId="159" xfId="1" applyFont="1" applyFill="1" applyBorder="1"/>
    <xf numFmtId="38" fontId="0" fillId="5" borderId="155" xfId="1" applyFont="1" applyFill="1" applyBorder="1"/>
    <xf numFmtId="38" fontId="0" fillId="0" borderId="160" xfId="1" applyFont="1" applyFill="1" applyBorder="1"/>
    <xf numFmtId="179" fontId="0" fillId="9" borderId="153" xfId="0" applyNumberFormat="1" applyFill="1" applyBorder="1"/>
    <xf numFmtId="179" fontId="0" fillId="9" borderId="160" xfId="0" applyNumberFormat="1" applyFill="1" applyBorder="1"/>
    <xf numFmtId="0" fontId="0" fillId="0" borderId="160" xfId="0" applyBorder="1"/>
    <xf numFmtId="38" fontId="0" fillId="5" borderId="153" xfId="0" applyNumberFormat="1" applyFill="1" applyBorder="1"/>
    <xf numFmtId="38" fontId="0" fillId="5" borderId="161" xfId="0" applyNumberFormat="1" applyFill="1" applyBorder="1"/>
    <xf numFmtId="38" fontId="0" fillId="5" borderId="159" xfId="0" applyNumberFormat="1" applyFill="1" applyBorder="1"/>
    <xf numFmtId="38" fontId="0" fillId="5" borderId="154" xfId="0" applyNumberFormat="1" applyFill="1" applyBorder="1"/>
    <xf numFmtId="38" fontId="0" fillId="5" borderId="155" xfId="0" applyNumberFormat="1" applyFill="1" applyBorder="1"/>
    <xf numFmtId="182" fontId="0" fillId="8" borderId="100" xfId="0" applyNumberFormat="1" applyFill="1" applyBorder="1"/>
    <xf numFmtId="182" fontId="0" fillId="8" borderId="162" xfId="0" applyNumberFormat="1" applyFill="1" applyBorder="1"/>
    <xf numFmtId="182" fontId="0" fillId="8" borderId="102" xfId="0" applyNumberFormat="1" applyFill="1" applyBorder="1"/>
    <xf numFmtId="182" fontId="0" fillId="8" borderId="99" xfId="0" applyNumberFormat="1" applyFill="1" applyBorder="1"/>
    <xf numFmtId="0" fontId="0" fillId="8" borderId="99" xfId="0" applyFill="1" applyBorder="1"/>
    <xf numFmtId="0" fontId="0" fillId="0" borderId="100" xfId="0" applyBorder="1"/>
    <xf numFmtId="0" fontId="0" fillId="8" borderId="101" xfId="0" applyFill="1" applyBorder="1" applyAlignment="1">
      <alignment shrinkToFit="1"/>
    </xf>
    <xf numFmtId="182" fontId="0" fillId="8" borderId="101" xfId="0" applyNumberFormat="1" applyFill="1" applyBorder="1"/>
    <xf numFmtId="182" fontId="0" fillId="8" borderId="163" xfId="3" applyNumberFormat="1" applyFont="1" applyFill="1" applyBorder="1" applyAlignment="1"/>
    <xf numFmtId="183" fontId="0" fillId="8" borderId="160" xfId="0" applyNumberFormat="1" applyFill="1" applyBorder="1"/>
    <xf numFmtId="49" fontId="4" fillId="0" borderId="21" xfId="0" applyNumberFormat="1" applyFont="1" applyBorder="1" applyAlignment="1">
      <alignment horizontal="center"/>
    </xf>
    <xf numFmtId="0" fontId="4" fillId="0" borderId="65" xfId="0" applyFont="1" applyFill="1" applyBorder="1" applyAlignment="1" applyProtection="1">
      <alignment horizontal="left"/>
    </xf>
    <xf numFmtId="38" fontId="1" fillId="7" borderId="21" xfId="0" applyNumberFormat="1" applyFont="1" applyFill="1" applyBorder="1" applyAlignment="1" applyProtection="1">
      <alignment horizontal="right"/>
    </xf>
    <xf numFmtId="38" fontId="0" fillId="7" borderId="106" xfId="1" applyFont="1" applyFill="1" applyBorder="1"/>
    <xf numFmtId="38" fontId="0" fillId="5" borderId="24" xfId="1" applyFont="1" applyFill="1" applyBorder="1"/>
    <xf numFmtId="38" fontId="1" fillId="7" borderId="106" xfId="0" applyNumberFormat="1" applyFont="1" applyFill="1" applyBorder="1" applyAlignment="1" applyProtection="1">
      <alignment horizontal="right"/>
    </xf>
    <xf numFmtId="38" fontId="0" fillId="5" borderId="106" xfId="1" applyFont="1" applyFill="1" applyBorder="1"/>
    <xf numFmtId="38" fontId="0" fillId="5" borderId="65" xfId="1" applyFont="1" applyFill="1" applyBorder="1"/>
    <xf numFmtId="38" fontId="0" fillId="0" borderId="164" xfId="1" applyFont="1" applyFill="1" applyBorder="1"/>
    <xf numFmtId="179" fontId="0" fillId="9" borderId="21" xfId="0" applyNumberFormat="1" applyFill="1" applyBorder="1"/>
    <xf numFmtId="179" fontId="0" fillId="9" borderId="164" xfId="0" applyNumberFormat="1" applyFill="1" applyBorder="1"/>
    <xf numFmtId="0" fontId="0" fillId="0" borderId="164" xfId="0" applyBorder="1"/>
    <xf numFmtId="38" fontId="0" fillId="5" borderId="21" xfId="0" applyNumberFormat="1" applyFill="1" applyBorder="1"/>
    <xf numFmtId="38" fontId="0" fillId="5" borderId="165" xfId="0" applyNumberFormat="1" applyFill="1" applyBorder="1"/>
    <xf numFmtId="38" fontId="0" fillId="5" borderId="106" xfId="0" applyNumberFormat="1" applyFill="1" applyBorder="1"/>
    <xf numFmtId="38" fontId="0" fillId="5" borderId="24" xfId="0" applyNumberFormat="1" applyFill="1" applyBorder="1"/>
    <xf numFmtId="38" fontId="0" fillId="5" borderId="65" xfId="0" applyNumberFormat="1" applyFill="1" applyBorder="1"/>
    <xf numFmtId="182" fontId="0" fillId="8" borderId="21" xfId="0" applyNumberFormat="1" applyFill="1" applyBorder="1"/>
    <xf numFmtId="182" fontId="0" fillId="8" borderId="164" xfId="0" applyNumberFormat="1" applyFill="1" applyBorder="1"/>
    <xf numFmtId="182" fontId="0" fillId="8" borderId="65" xfId="0" applyNumberFormat="1" applyFill="1" applyBorder="1"/>
    <xf numFmtId="182" fontId="0" fillId="8" borderId="105" xfId="0" applyNumberFormat="1" applyFill="1" applyBorder="1"/>
    <xf numFmtId="0" fontId="0" fillId="8" borderId="105" xfId="0" applyFill="1" applyBorder="1"/>
    <xf numFmtId="0" fontId="0" fillId="0" borderId="21" xfId="0" applyBorder="1"/>
    <xf numFmtId="0" fontId="0" fillId="8" borderId="106" xfId="0" applyFill="1" applyBorder="1" applyAlignment="1">
      <alignment shrinkToFit="1"/>
    </xf>
    <xf numFmtId="182" fontId="0" fillId="8" borderId="106" xfId="0" applyNumberFormat="1" applyFill="1" applyBorder="1"/>
    <xf numFmtId="182" fontId="0" fillId="8" borderId="24" xfId="3" applyNumberFormat="1" applyFont="1" applyFill="1" applyBorder="1" applyAlignment="1"/>
    <xf numFmtId="183" fontId="0" fillId="8" borderId="164" xfId="0" applyNumberFormat="1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Fill="1" applyBorder="1" applyAlignment="1" applyProtection="1">
      <alignment horizontal="left"/>
    </xf>
    <xf numFmtId="38" fontId="1" fillId="7" borderId="109" xfId="0" applyNumberFormat="1" applyFont="1" applyFill="1" applyBorder="1" applyAlignment="1" applyProtection="1">
      <alignment horizontal="right"/>
    </xf>
    <xf numFmtId="38" fontId="0" fillId="7" borderId="110" xfId="1" applyFont="1" applyFill="1" applyBorder="1"/>
    <xf numFmtId="38" fontId="0" fillId="5" borderId="157" xfId="1" applyFont="1" applyFill="1" applyBorder="1"/>
    <xf numFmtId="38" fontId="1" fillId="7" borderId="110" xfId="0" applyNumberFormat="1" applyFont="1" applyFill="1" applyBorder="1" applyAlignment="1" applyProtection="1">
      <alignment horizontal="right"/>
    </xf>
    <xf numFmtId="38" fontId="0" fillId="5" borderId="110" xfId="1" applyFont="1" applyFill="1" applyBorder="1"/>
    <xf numFmtId="38" fontId="0" fillId="5" borderId="111" xfId="1" applyFont="1" applyFill="1" applyBorder="1"/>
    <xf numFmtId="38" fontId="0" fillId="0" borderId="166" xfId="1" applyFont="1" applyFill="1" applyBorder="1"/>
    <xf numFmtId="179" fontId="0" fillId="9" borderId="109" xfId="0" applyNumberFormat="1" applyFill="1" applyBorder="1"/>
    <xf numFmtId="179" fontId="0" fillId="9" borderId="166" xfId="0" applyNumberFormat="1" applyFill="1" applyBorder="1"/>
    <xf numFmtId="0" fontId="0" fillId="0" borderId="166" xfId="0" applyBorder="1"/>
    <xf numFmtId="38" fontId="0" fillId="5" borderId="109" xfId="0" applyNumberFormat="1" applyFill="1" applyBorder="1"/>
    <xf numFmtId="38" fontId="0" fillId="5" borderId="167" xfId="0" applyNumberFormat="1" applyFill="1" applyBorder="1"/>
    <xf numFmtId="38" fontId="0" fillId="5" borderId="110" xfId="0" applyNumberFormat="1" applyFill="1" applyBorder="1"/>
    <xf numFmtId="38" fontId="0" fillId="5" borderId="157" xfId="0" applyNumberFormat="1" applyFill="1" applyBorder="1"/>
    <xf numFmtId="38" fontId="0" fillId="5" borderId="111" xfId="0" applyNumberFormat="1" applyFill="1" applyBorder="1"/>
    <xf numFmtId="182" fontId="0" fillId="8" borderId="109" xfId="0" applyNumberFormat="1" applyFill="1" applyBorder="1"/>
    <xf numFmtId="182" fontId="0" fillId="8" borderId="166" xfId="0" applyNumberFormat="1" applyFill="1" applyBorder="1"/>
    <xf numFmtId="182" fontId="0" fillId="8" borderId="111" xfId="0" applyNumberFormat="1" applyFill="1" applyBorder="1"/>
    <xf numFmtId="182" fontId="0" fillId="8" borderId="108" xfId="0" applyNumberFormat="1" applyFill="1" applyBorder="1"/>
    <xf numFmtId="0" fontId="0" fillId="8" borderId="108" xfId="0" applyFill="1" applyBorder="1"/>
    <xf numFmtId="0" fontId="0" fillId="0" borderId="109" xfId="0" applyBorder="1"/>
    <xf numFmtId="0" fontId="0" fillId="8" borderId="110" xfId="0" applyFill="1" applyBorder="1" applyAlignment="1">
      <alignment shrinkToFit="1"/>
    </xf>
    <xf numFmtId="182" fontId="0" fillId="8" borderId="110" xfId="0" applyNumberFormat="1" applyFill="1" applyBorder="1"/>
    <xf numFmtId="182" fontId="0" fillId="8" borderId="157" xfId="3" applyNumberFormat="1" applyFont="1" applyFill="1" applyBorder="1" applyAlignment="1"/>
    <xf numFmtId="183" fontId="0" fillId="8" borderId="166" xfId="0" applyNumberFormat="1" applyFill="1" applyBorder="1"/>
    <xf numFmtId="49" fontId="4" fillId="0" borderId="115" xfId="0" applyNumberFormat="1" applyFont="1" applyBorder="1" applyAlignment="1">
      <alignment horizontal="center"/>
    </xf>
    <xf numFmtId="0" fontId="4" fillId="0" borderId="117" xfId="0" applyFont="1" applyFill="1" applyBorder="1" applyAlignment="1" applyProtection="1">
      <alignment horizontal="left"/>
    </xf>
    <xf numFmtId="38" fontId="1" fillId="7" borderId="115" xfId="0" applyNumberFormat="1" applyFont="1" applyFill="1" applyBorder="1" applyAlignment="1" applyProtection="1">
      <alignment horizontal="right"/>
    </xf>
    <xf numFmtId="38" fontId="0" fillId="7" borderId="116" xfId="1" applyFont="1" applyFill="1" applyBorder="1"/>
    <xf numFmtId="38" fontId="0" fillId="5" borderId="156" xfId="1" applyFont="1" applyFill="1" applyBorder="1"/>
    <xf numFmtId="38" fontId="1" fillId="7" borderId="116" xfId="0" applyNumberFormat="1" applyFont="1" applyFill="1" applyBorder="1" applyAlignment="1" applyProtection="1">
      <alignment horizontal="right"/>
    </xf>
    <xf numFmtId="38" fontId="0" fillId="5" borderId="116" xfId="1" applyFont="1" applyFill="1" applyBorder="1"/>
    <xf numFmtId="38" fontId="0" fillId="5" borderId="117" xfId="1" applyFont="1" applyFill="1" applyBorder="1"/>
    <xf numFmtId="38" fontId="0" fillId="0" borderId="168" xfId="1" applyFont="1" applyFill="1" applyBorder="1"/>
    <xf numFmtId="179" fontId="0" fillId="9" borderId="115" xfId="0" applyNumberFormat="1" applyFill="1" applyBorder="1"/>
    <xf numFmtId="179" fontId="0" fillId="9" borderId="168" xfId="0" applyNumberFormat="1" applyFill="1" applyBorder="1"/>
    <xf numFmtId="0" fontId="0" fillId="0" borderId="168" xfId="0" applyBorder="1"/>
    <xf numFmtId="38" fontId="0" fillId="5" borderId="115" xfId="0" applyNumberFormat="1" applyFill="1" applyBorder="1"/>
    <xf numFmtId="38" fontId="0" fillId="5" borderId="169" xfId="0" applyNumberFormat="1" applyFill="1" applyBorder="1"/>
    <xf numFmtId="38" fontId="0" fillId="5" borderId="116" xfId="0" applyNumberFormat="1" applyFill="1" applyBorder="1"/>
    <xf numFmtId="38" fontId="0" fillId="5" borderId="156" xfId="0" applyNumberFormat="1" applyFill="1" applyBorder="1"/>
    <xf numFmtId="38" fontId="0" fillId="5" borderId="117" xfId="0" applyNumberFormat="1" applyFill="1" applyBorder="1"/>
    <xf numFmtId="182" fontId="0" fillId="8" borderId="115" xfId="0" applyNumberFormat="1" applyFill="1" applyBorder="1"/>
    <xf numFmtId="182" fontId="0" fillId="8" borderId="168" xfId="0" applyNumberFormat="1" applyFill="1" applyBorder="1"/>
    <xf numFmtId="182" fontId="0" fillId="8" borderId="117" xfId="0" applyNumberFormat="1" applyFill="1" applyBorder="1"/>
    <xf numFmtId="182" fontId="0" fillId="8" borderId="114" xfId="0" applyNumberFormat="1" applyFill="1" applyBorder="1"/>
    <xf numFmtId="0" fontId="0" fillId="8" borderId="114" xfId="0" applyFill="1" applyBorder="1"/>
    <xf numFmtId="0" fontId="0" fillId="0" borderId="115" xfId="0" applyBorder="1"/>
    <xf numFmtId="0" fontId="0" fillId="8" borderId="116" xfId="0" applyFill="1" applyBorder="1" applyAlignment="1">
      <alignment shrinkToFit="1"/>
    </xf>
    <xf numFmtId="182" fontId="0" fillId="8" borderId="116" xfId="0" applyNumberFormat="1" applyFill="1" applyBorder="1"/>
    <xf numFmtId="182" fontId="0" fillId="8" borderId="156" xfId="3" applyNumberFormat="1" applyFont="1" applyFill="1" applyBorder="1" applyAlignment="1"/>
    <xf numFmtId="183" fontId="0" fillId="8" borderId="168" xfId="0" applyNumberFormat="1" applyFill="1" applyBorder="1"/>
    <xf numFmtId="49" fontId="4" fillId="0" borderId="113" xfId="0" applyNumberFormat="1" applyFont="1" applyBorder="1" applyAlignment="1">
      <alignment horizontal="center"/>
    </xf>
    <xf numFmtId="0" fontId="0" fillId="0" borderId="168" xfId="0" applyFill="1" applyBorder="1"/>
    <xf numFmtId="49" fontId="4" fillId="0" borderId="170" xfId="0" applyNumberFormat="1" applyFont="1" applyBorder="1" applyAlignment="1">
      <alignment horizontal="center"/>
    </xf>
    <xf numFmtId="0" fontId="4" fillId="0" borderId="67" xfId="0" applyFont="1" applyFill="1" applyBorder="1" applyAlignment="1" applyProtection="1">
      <alignment horizontal="left"/>
    </xf>
    <xf numFmtId="38" fontId="1" fillId="7" borderId="23" xfId="0" applyNumberFormat="1" applyFont="1" applyFill="1" applyBorder="1" applyAlignment="1" applyProtection="1">
      <alignment horizontal="right"/>
    </xf>
    <xf numFmtId="38" fontId="0" fillId="7" borderId="171" xfId="1" applyFont="1" applyFill="1" applyBorder="1"/>
    <xf numFmtId="38" fontId="0" fillId="5" borderId="31" xfId="1" applyFont="1" applyFill="1" applyBorder="1"/>
    <xf numFmtId="38" fontId="1" fillId="7" borderId="171" xfId="0" applyNumberFormat="1" applyFont="1" applyFill="1" applyBorder="1" applyAlignment="1" applyProtection="1">
      <alignment horizontal="right"/>
    </xf>
    <xf numFmtId="38" fontId="0" fillId="5" borderId="171" xfId="1" applyFont="1" applyFill="1" applyBorder="1"/>
    <xf numFmtId="38" fontId="0" fillId="5" borderId="67" xfId="1" applyFont="1" applyFill="1" applyBorder="1"/>
    <xf numFmtId="0" fontId="0" fillId="0" borderId="172" xfId="0" applyBorder="1"/>
    <xf numFmtId="179" fontId="0" fillId="9" borderId="23" xfId="0" applyNumberFormat="1" applyFill="1" applyBorder="1"/>
    <xf numFmtId="179" fontId="0" fillId="9" borderId="172" xfId="0" applyNumberFormat="1" applyFill="1" applyBorder="1"/>
    <xf numFmtId="38" fontId="0" fillId="5" borderId="23" xfId="0" applyNumberFormat="1" applyFill="1" applyBorder="1"/>
    <xf numFmtId="38" fontId="0" fillId="5" borderId="173" xfId="0" applyNumberFormat="1" applyFill="1" applyBorder="1"/>
    <xf numFmtId="38" fontId="0" fillId="5" borderId="171" xfId="0" applyNumberFormat="1" applyFill="1" applyBorder="1"/>
    <xf numFmtId="38" fontId="0" fillId="5" borderId="31" xfId="0" applyNumberFormat="1" applyFill="1" applyBorder="1"/>
    <xf numFmtId="38" fontId="0" fillId="5" borderId="67" xfId="0" applyNumberFormat="1" applyFill="1" applyBorder="1"/>
    <xf numFmtId="182" fontId="0" fillId="8" borderId="23" xfId="0" applyNumberFormat="1" applyFill="1" applyBorder="1"/>
    <xf numFmtId="182" fontId="0" fillId="8" borderId="172" xfId="0" applyNumberFormat="1" applyFill="1" applyBorder="1"/>
    <xf numFmtId="182" fontId="0" fillId="8" borderId="67" xfId="0" applyNumberFormat="1" applyFill="1" applyBorder="1"/>
    <xf numFmtId="182" fontId="0" fillId="8" borderId="174" xfId="0" applyNumberFormat="1" applyFill="1" applyBorder="1"/>
    <xf numFmtId="0" fontId="0" fillId="8" borderId="174" xfId="0" applyFill="1" applyBorder="1"/>
    <xf numFmtId="0" fontId="0" fillId="0" borderId="121" xfId="0" applyBorder="1"/>
    <xf numFmtId="0" fontId="0" fillId="8" borderId="171" xfId="0" applyFill="1" applyBorder="1" applyAlignment="1">
      <alignment shrinkToFit="1"/>
    </xf>
    <xf numFmtId="182" fontId="0" fillId="8" borderId="171" xfId="0" applyNumberFormat="1" applyFill="1" applyBorder="1"/>
    <xf numFmtId="182" fontId="0" fillId="8" borderId="31" xfId="3" applyNumberFormat="1" applyFont="1" applyFill="1" applyBorder="1" applyAlignment="1"/>
    <xf numFmtId="183" fontId="0" fillId="8" borderId="172" xfId="0" applyNumberFormat="1" applyFill="1" applyBorder="1"/>
    <xf numFmtId="0" fontId="0" fillId="0" borderId="0" xfId="0" applyBorder="1" applyAlignment="1">
      <alignment wrapText="1"/>
    </xf>
    <xf numFmtId="38" fontId="1" fillId="7" borderId="101" xfId="0" applyNumberFormat="1" applyFont="1" applyFill="1" applyBorder="1" applyAlignment="1" applyProtection="1">
      <alignment horizontal="right"/>
    </xf>
    <xf numFmtId="38" fontId="0" fillId="5" borderId="102" xfId="0" applyNumberFormat="1" applyFill="1" applyBorder="1"/>
    <xf numFmtId="0" fontId="0" fillId="0" borderId="28" xfId="0" applyFill="1" applyBorder="1"/>
    <xf numFmtId="0" fontId="0" fillId="0" borderId="25" xfId="0" applyFill="1" applyBorder="1"/>
    <xf numFmtId="0" fontId="0" fillId="0" borderId="112" xfId="0" applyFill="1" applyBorder="1"/>
    <xf numFmtId="0" fontId="0" fillId="0" borderId="118" xfId="0" applyFill="1" applyBorder="1"/>
    <xf numFmtId="0" fontId="0" fillId="0" borderId="26" xfId="0" applyFill="1" applyBorder="1"/>
    <xf numFmtId="38" fontId="1" fillId="5" borderId="116" xfId="0" applyNumberFormat="1" applyFont="1" applyFill="1" applyBorder="1" applyAlignment="1" applyProtection="1">
      <alignment horizontal="right"/>
    </xf>
    <xf numFmtId="38" fontId="1" fillId="5" borderId="159" xfId="0" applyNumberFormat="1" applyFont="1" applyFill="1" applyBorder="1" applyAlignment="1" applyProtection="1">
      <alignment horizontal="right"/>
    </xf>
    <xf numFmtId="38" fontId="0" fillId="5" borderId="100" xfId="0" applyNumberFormat="1" applyFill="1" applyBorder="1"/>
    <xf numFmtId="184" fontId="0" fillId="8" borderId="100" xfId="0" applyNumberFormat="1" applyFill="1" applyBorder="1"/>
    <xf numFmtId="184" fontId="0" fillId="8" borderId="102" xfId="0" applyNumberFormat="1" applyFill="1" applyBorder="1"/>
    <xf numFmtId="38" fontId="0" fillId="5" borderId="28" xfId="0" applyNumberFormat="1" applyFill="1" applyBorder="1"/>
    <xf numFmtId="38" fontId="1" fillId="5" borderId="106" xfId="0" applyNumberFormat="1" applyFont="1" applyFill="1" applyBorder="1" applyAlignment="1" applyProtection="1">
      <alignment horizontal="right"/>
    </xf>
    <xf numFmtId="184" fontId="0" fillId="8" borderId="21" xfId="0" applyNumberFormat="1" applyFill="1" applyBorder="1"/>
    <xf numFmtId="184" fontId="0" fillId="8" borderId="65" xfId="0" applyNumberFormat="1" applyFill="1" applyBorder="1"/>
    <xf numFmtId="38" fontId="0" fillId="5" borderId="25" xfId="0" applyNumberFormat="1" applyFill="1" applyBorder="1"/>
    <xf numFmtId="38" fontId="1" fillId="5" borderId="110" xfId="0" applyNumberFormat="1" applyFont="1" applyFill="1" applyBorder="1" applyAlignment="1" applyProtection="1">
      <alignment horizontal="right"/>
    </xf>
    <xf numFmtId="184" fontId="0" fillId="8" borderId="109" xfId="0" applyNumberFormat="1" applyFill="1" applyBorder="1"/>
    <xf numFmtId="184" fontId="0" fillId="8" borderId="111" xfId="0" applyNumberFormat="1" applyFill="1" applyBorder="1"/>
    <xf numFmtId="38" fontId="0" fillId="5" borderId="112" xfId="0" applyNumberFormat="1" applyFill="1" applyBorder="1"/>
    <xf numFmtId="184" fontId="0" fillId="8" borderId="115" xfId="0" applyNumberFormat="1" applyFill="1" applyBorder="1"/>
    <xf numFmtId="184" fontId="0" fillId="8" borderId="117" xfId="0" applyNumberFormat="1" applyFill="1" applyBorder="1"/>
    <xf numFmtId="38" fontId="0" fillId="5" borderId="118" xfId="0" applyNumberFormat="1" applyFill="1" applyBorder="1"/>
    <xf numFmtId="38" fontId="1" fillId="9" borderId="110" xfId="0" applyNumberFormat="1" applyFont="1" applyFill="1" applyBorder="1" applyAlignment="1" applyProtection="1">
      <alignment horizontal="right"/>
    </xf>
    <xf numFmtId="38" fontId="1" fillId="9" borderId="116" xfId="0" applyNumberFormat="1" applyFont="1" applyFill="1" applyBorder="1" applyAlignment="1" applyProtection="1">
      <alignment horizontal="right"/>
    </xf>
    <xf numFmtId="38" fontId="1" fillId="5" borderId="171" xfId="0" applyNumberFormat="1" applyFont="1" applyFill="1" applyBorder="1" applyAlignment="1" applyProtection="1">
      <alignment horizontal="right"/>
    </xf>
    <xf numFmtId="184" fontId="0" fillId="8" borderId="23" xfId="0" applyNumberFormat="1" applyFill="1" applyBorder="1"/>
    <xf numFmtId="184" fontId="0" fillId="8" borderId="67" xfId="0" applyNumberFormat="1" applyFill="1" applyBorder="1"/>
    <xf numFmtId="38" fontId="0" fillId="5" borderId="26" xfId="0" applyNumberFormat="1" applyFill="1" applyBorder="1"/>
    <xf numFmtId="0" fontId="4" fillId="0" borderId="4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38" fontId="0" fillId="5" borderId="100" xfId="1" applyFont="1" applyFill="1" applyBorder="1"/>
    <xf numFmtId="38" fontId="0" fillId="5" borderId="101" xfId="1" applyFont="1" applyFill="1" applyBorder="1"/>
    <xf numFmtId="38" fontId="0" fillId="5" borderId="102" xfId="1" applyFont="1" applyFill="1" applyBorder="1"/>
    <xf numFmtId="38" fontId="0" fillId="5" borderId="21" xfId="1" applyFont="1" applyFill="1" applyBorder="1"/>
    <xf numFmtId="38" fontId="0" fillId="5" borderId="109" xfId="1" applyFont="1" applyFill="1" applyBorder="1"/>
    <xf numFmtId="38" fontId="0" fillId="5" borderId="115" xfId="1" applyFont="1" applyFill="1" applyBorder="1"/>
    <xf numFmtId="38" fontId="0" fillId="5" borderId="23" xfId="1" applyFont="1" applyFill="1" applyBorder="1"/>
    <xf numFmtId="0" fontId="4" fillId="0" borderId="100" xfId="0" applyFont="1" applyFill="1" applyBorder="1" applyAlignment="1" applyProtection="1">
      <alignment horizontal="center"/>
    </xf>
    <xf numFmtId="0" fontId="4" fillId="0" borderId="99" xfId="0" applyFont="1" applyFill="1" applyBorder="1" applyAlignment="1" applyProtection="1">
      <alignment horizontal="left"/>
    </xf>
    <xf numFmtId="181" fontId="0" fillId="0" borderId="101" xfId="0" applyNumberFormat="1" applyBorder="1"/>
    <xf numFmtId="181" fontId="0" fillId="0" borderId="163" xfId="0" applyNumberFormat="1" applyBorder="1"/>
    <xf numFmtId="181" fontId="0" fillId="0" borderId="102" xfId="0" applyNumberFormat="1" applyBorder="1"/>
    <xf numFmtId="0" fontId="4" fillId="0" borderId="21" xfId="0" applyFont="1" applyFill="1" applyBorder="1" applyAlignment="1" applyProtection="1">
      <alignment horizontal="center"/>
    </xf>
    <xf numFmtId="0" fontId="4" fillId="0" borderId="105" xfId="0" applyFont="1" applyFill="1" applyBorder="1" applyAlignment="1" applyProtection="1">
      <alignment horizontal="left"/>
    </xf>
    <xf numFmtId="181" fontId="0" fillId="0" borderId="106" xfId="0" applyNumberFormat="1" applyBorder="1"/>
    <xf numFmtId="181" fontId="0" fillId="0" borderId="24" xfId="0" applyNumberFormat="1" applyBorder="1"/>
    <xf numFmtId="181" fontId="0" fillId="0" borderId="65" xfId="0" applyNumberFormat="1" applyBorder="1"/>
    <xf numFmtId="0" fontId="4" fillId="0" borderId="109" xfId="0" applyFont="1" applyFill="1" applyBorder="1" applyAlignment="1" applyProtection="1">
      <alignment horizontal="center"/>
    </xf>
    <xf numFmtId="0" fontId="4" fillId="0" borderId="108" xfId="0" applyFont="1" applyFill="1" applyBorder="1" applyAlignment="1" applyProtection="1">
      <alignment horizontal="left"/>
    </xf>
    <xf numFmtId="181" fontId="0" fillId="0" borderId="110" xfId="0" applyNumberFormat="1" applyBorder="1"/>
    <xf numFmtId="181" fontId="0" fillId="0" borderId="157" xfId="0" applyNumberFormat="1" applyBorder="1"/>
    <xf numFmtId="181" fontId="0" fillId="0" borderId="111" xfId="0" applyNumberFormat="1" applyBorder="1"/>
    <xf numFmtId="0" fontId="4" fillId="0" borderId="115" xfId="0" applyFont="1" applyFill="1" applyBorder="1" applyAlignment="1" applyProtection="1">
      <alignment horizontal="center"/>
    </xf>
    <xf numFmtId="0" fontId="4" fillId="0" borderId="114" xfId="0" applyFont="1" applyFill="1" applyBorder="1" applyAlignment="1" applyProtection="1">
      <alignment horizontal="left"/>
    </xf>
    <xf numFmtId="181" fontId="0" fillId="0" borderId="116" xfId="0" applyNumberFormat="1" applyBorder="1"/>
    <xf numFmtId="181" fontId="0" fillId="0" borderId="156" xfId="0" applyNumberFormat="1" applyBorder="1"/>
    <xf numFmtId="181" fontId="0" fillId="0" borderId="117" xfId="0" applyNumberFormat="1" applyBorder="1"/>
    <xf numFmtId="181" fontId="0" fillId="0" borderId="109" xfId="0" applyNumberFormat="1" applyBorder="1"/>
    <xf numFmtId="181" fontId="0" fillId="0" borderId="115" xfId="0" applyNumberFormat="1" applyBorder="1"/>
    <xf numFmtId="0" fontId="4" fillId="0" borderId="121" xfId="0" applyFont="1" applyFill="1" applyBorder="1" applyAlignment="1" applyProtection="1">
      <alignment horizontal="center"/>
    </xf>
    <xf numFmtId="0" fontId="4" fillId="0" borderId="120" xfId="0" applyFont="1" applyFill="1" applyBorder="1" applyAlignment="1" applyProtection="1">
      <alignment horizontal="left"/>
    </xf>
    <xf numFmtId="181" fontId="0" fillId="0" borderId="121" xfId="0" applyNumberFormat="1" applyBorder="1"/>
    <xf numFmtId="181" fontId="0" fillId="0" borderId="122" xfId="0" applyNumberFormat="1" applyBorder="1"/>
    <xf numFmtId="181" fontId="0" fillId="0" borderId="123" xfId="0" applyNumberFormat="1" applyBorder="1"/>
    <xf numFmtId="0" fontId="0" fillId="0" borderId="113" xfId="0" applyBorder="1"/>
    <xf numFmtId="38" fontId="0" fillId="0" borderId="117" xfId="0" applyNumberFormat="1" applyBorder="1"/>
    <xf numFmtId="0" fontId="0" fillId="0" borderId="104" xfId="0" applyBorder="1"/>
    <xf numFmtId="38" fontId="0" fillId="0" borderId="65" xfId="0" applyNumberFormat="1" applyBorder="1"/>
    <xf numFmtId="0" fontId="0" fillId="0" borderId="119" xfId="0" applyBorder="1"/>
    <xf numFmtId="38" fontId="0" fillId="0" borderId="123" xfId="0" applyNumberFormat="1" applyBorder="1"/>
    <xf numFmtId="0" fontId="0" fillId="0" borderId="28" xfId="0" applyFont="1" applyFill="1" applyBorder="1" applyAlignment="1">
      <alignment wrapText="1"/>
    </xf>
    <xf numFmtId="181" fontId="0" fillId="5" borderId="155" xfId="0" applyNumberFormat="1" applyFill="1" applyBorder="1"/>
    <xf numFmtId="0" fontId="0" fillId="0" borderId="25" xfId="0" applyFont="1" applyFill="1" applyBorder="1" applyAlignment="1">
      <alignment wrapText="1"/>
    </xf>
    <xf numFmtId="181" fontId="0" fillId="5" borderId="65" xfId="0" applyNumberFormat="1" applyFill="1" applyBorder="1"/>
    <xf numFmtId="0" fontId="0" fillId="0" borderId="25" xfId="0" applyBorder="1"/>
    <xf numFmtId="0" fontId="0" fillId="0" borderId="25" xfId="0" applyFont="1" applyBorder="1" applyAlignment="1">
      <alignment horizontal="left"/>
    </xf>
    <xf numFmtId="0" fontId="0" fillId="0" borderId="124" xfId="0" applyFont="1" applyBorder="1" applyAlignment="1">
      <alignment horizontal="left"/>
    </xf>
    <xf numFmtId="181" fontId="0" fillId="5" borderId="123" xfId="0" applyNumberFormat="1" applyFill="1" applyBorder="1"/>
    <xf numFmtId="0" fontId="4" fillId="0" borderId="175" xfId="0" applyNumberFormat="1" applyFont="1" applyBorder="1" applyAlignment="1" applyProtection="1">
      <alignment horizontal="center"/>
    </xf>
    <xf numFmtId="0" fontId="4" fillId="0" borderId="176" xfId="0" applyNumberFormat="1" applyFont="1" applyBorder="1" applyAlignment="1" applyProtection="1">
      <alignment horizontal="left"/>
    </xf>
    <xf numFmtId="0" fontId="4" fillId="0" borderId="160" xfId="0" applyNumberFormat="1" applyFont="1" applyBorder="1" applyAlignment="1" applyProtection="1">
      <alignment horizontal="left"/>
    </xf>
    <xf numFmtId="181" fontId="0" fillId="0" borderId="100" xfId="0" applyNumberFormat="1" applyFont="1" applyBorder="1"/>
    <xf numFmtId="181" fontId="0" fillId="0" borderId="101" xfId="0" applyNumberFormat="1" applyFont="1" applyBorder="1"/>
    <xf numFmtId="181" fontId="0" fillId="0" borderId="102" xfId="0" applyNumberFormat="1" applyFont="1" applyBorder="1"/>
    <xf numFmtId="0" fontId="4" fillId="0" borderId="104" xfId="0" applyNumberFormat="1" applyFont="1" applyBorder="1" applyAlignment="1" applyProtection="1">
      <alignment horizontal="center"/>
    </xf>
    <xf numFmtId="0" fontId="4" fillId="0" borderId="105" xfId="0" applyNumberFormat="1" applyFont="1" applyBorder="1" applyAlignment="1" applyProtection="1">
      <alignment horizontal="left"/>
    </xf>
    <xf numFmtId="0" fontId="4" fillId="0" borderId="164" xfId="0" applyNumberFormat="1" applyFont="1" applyBorder="1" applyAlignment="1" applyProtection="1">
      <alignment horizontal="left"/>
    </xf>
    <xf numFmtId="181" fontId="0" fillId="0" borderId="21" xfId="0" applyNumberFormat="1" applyFont="1" applyBorder="1"/>
    <xf numFmtId="181" fontId="0" fillId="0" borderId="106" xfId="0" applyNumberFormat="1" applyFont="1" applyBorder="1"/>
    <xf numFmtId="181" fontId="0" fillId="0" borderId="65" xfId="0" applyNumberFormat="1" applyFont="1" applyBorder="1"/>
    <xf numFmtId="0" fontId="4" fillId="0" borderId="107" xfId="0" applyNumberFormat="1" applyFont="1" applyBorder="1" applyAlignment="1" applyProtection="1">
      <alignment horizontal="center"/>
    </xf>
    <xf numFmtId="0" fontId="4" fillId="0" borderId="108" xfId="0" applyNumberFormat="1" applyFont="1" applyBorder="1" applyAlignment="1" applyProtection="1">
      <alignment horizontal="left"/>
    </xf>
    <xf numFmtId="0" fontId="4" fillId="0" borderId="166" xfId="0" applyNumberFormat="1" applyFont="1" applyBorder="1" applyAlignment="1" applyProtection="1">
      <alignment horizontal="left"/>
    </xf>
    <xf numFmtId="181" fontId="0" fillId="0" borderId="109" xfId="0" applyNumberFormat="1" applyFont="1" applyBorder="1"/>
    <xf numFmtId="181" fontId="0" fillId="0" borderId="110" xfId="0" applyNumberFormat="1" applyFont="1" applyBorder="1"/>
    <xf numFmtId="181" fontId="0" fillId="0" borderId="111" xfId="0" applyNumberFormat="1" applyFont="1" applyBorder="1"/>
    <xf numFmtId="0" fontId="4" fillId="0" borderId="113" xfId="0" applyNumberFormat="1" applyFont="1" applyBorder="1" applyAlignment="1" applyProtection="1">
      <alignment horizontal="center"/>
    </xf>
    <xf numFmtId="0" fontId="4" fillId="0" borderId="114" xfId="0" applyNumberFormat="1" applyFont="1" applyBorder="1" applyAlignment="1" applyProtection="1">
      <alignment horizontal="left"/>
    </xf>
    <xf numFmtId="0" fontId="4" fillId="0" borderId="168" xfId="0" applyNumberFormat="1" applyFont="1" applyBorder="1" applyAlignment="1" applyProtection="1">
      <alignment horizontal="left"/>
    </xf>
    <xf numFmtId="181" fontId="0" fillId="0" borderId="115" xfId="0" applyNumberFormat="1" applyFont="1" applyBorder="1"/>
    <xf numFmtId="181" fontId="0" fillId="0" borderId="116" xfId="0" applyNumberFormat="1" applyFont="1" applyBorder="1"/>
    <xf numFmtId="181" fontId="0" fillId="0" borderId="117" xfId="0" applyNumberFormat="1" applyFont="1" applyBorder="1"/>
    <xf numFmtId="0" fontId="4" fillId="0" borderId="107" xfId="0" applyNumberFormat="1" applyFont="1" applyBorder="1" applyAlignment="1">
      <alignment horizontal="center"/>
    </xf>
    <xf numFmtId="0" fontId="4" fillId="0" borderId="108" xfId="0" applyNumberFormat="1" applyFont="1" applyBorder="1" applyAlignment="1"/>
    <xf numFmtId="0" fontId="4" fillId="0" borderId="166" xfId="0" applyNumberFormat="1" applyFont="1" applyBorder="1" applyAlignment="1"/>
    <xf numFmtId="0" fontId="4" fillId="0" borderId="113" xfId="0" applyNumberFormat="1" applyFont="1" applyBorder="1" applyAlignment="1">
      <alignment horizontal="center"/>
    </xf>
    <xf numFmtId="0" fontId="4" fillId="0" borderId="114" xfId="0" applyNumberFormat="1" applyFont="1" applyBorder="1" applyAlignment="1"/>
    <xf numFmtId="0" fontId="4" fillId="0" borderId="168" xfId="0" applyNumberFormat="1" applyFont="1" applyBorder="1" applyAlignment="1"/>
    <xf numFmtId="0" fontId="4" fillId="0" borderId="119" xfId="0" applyNumberFormat="1" applyFont="1" applyBorder="1" applyAlignment="1">
      <alignment horizontal="center"/>
    </xf>
    <xf numFmtId="0" fontId="4" fillId="0" borderId="120" xfId="0" applyNumberFormat="1" applyFont="1" applyBorder="1" applyAlignment="1"/>
    <xf numFmtId="0" fontId="4" fillId="0" borderId="177" xfId="0" applyNumberFormat="1" applyFont="1" applyBorder="1" applyAlignment="1"/>
    <xf numFmtId="181" fontId="0" fillId="0" borderId="121" xfId="0" applyNumberFormat="1" applyFont="1" applyBorder="1"/>
    <xf numFmtId="181" fontId="0" fillId="0" borderId="122" xfId="0" applyNumberFormat="1" applyFont="1" applyBorder="1"/>
    <xf numFmtId="181" fontId="0" fillId="0" borderId="123" xfId="0" applyNumberFormat="1" applyFont="1" applyBorder="1"/>
    <xf numFmtId="181" fontId="1" fillId="0" borderId="153" xfId="2" applyNumberFormat="1" applyFont="1" applyFill="1" applyBorder="1" applyAlignment="1">
      <alignment horizontal="right"/>
    </xf>
    <xf numFmtId="181" fontId="1" fillId="0" borderId="159" xfId="2" applyNumberFormat="1" applyFont="1" applyFill="1" applyBorder="1" applyAlignment="1">
      <alignment horizontal="right"/>
    </xf>
    <xf numFmtId="181" fontId="1" fillId="0" borderId="155" xfId="2" applyNumberFormat="1" applyFont="1" applyFill="1" applyBorder="1" applyAlignment="1">
      <alignment horizontal="right"/>
    </xf>
    <xf numFmtId="181" fontId="1" fillId="0" borderId="21" xfId="2" applyNumberFormat="1" applyFont="1" applyFill="1" applyBorder="1" applyAlignment="1">
      <alignment horizontal="right"/>
    </xf>
    <xf numFmtId="181" fontId="1" fillId="0" borderId="106" xfId="2" applyNumberFormat="1" applyFont="1" applyFill="1" applyBorder="1" applyAlignment="1">
      <alignment horizontal="right"/>
    </xf>
    <xf numFmtId="181" fontId="1" fillId="0" borderId="65" xfId="2" applyNumberFormat="1" applyFont="1" applyFill="1" applyBorder="1" applyAlignment="1">
      <alignment horizontal="right"/>
    </xf>
    <xf numFmtId="181" fontId="1" fillId="0" borderId="109" xfId="2" applyNumberFormat="1" applyFont="1" applyFill="1" applyBorder="1" applyAlignment="1">
      <alignment horizontal="right"/>
    </xf>
    <xf numFmtId="181" fontId="1" fillId="0" borderId="110" xfId="2" applyNumberFormat="1" applyFont="1" applyFill="1" applyBorder="1" applyAlignment="1">
      <alignment horizontal="right"/>
    </xf>
    <xf numFmtId="181" fontId="1" fillId="0" borderId="111" xfId="2" applyNumberFormat="1" applyFont="1" applyFill="1" applyBorder="1" applyAlignment="1">
      <alignment horizontal="right"/>
    </xf>
    <xf numFmtId="181" fontId="1" fillId="0" borderId="115" xfId="2" applyNumberFormat="1" applyFont="1" applyFill="1" applyBorder="1" applyAlignment="1">
      <alignment horizontal="right"/>
    </xf>
    <xf numFmtId="181" fontId="1" fillId="0" borderId="116" xfId="2" applyNumberFormat="1" applyFont="1" applyFill="1" applyBorder="1" applyAlignment="1">
      <alignment horizontal="right"/>
    </xf>
    <xf numFmtId="181" fontId="1" fillId="0" borderId="117" xfId="2" applyNumberFormat="1" applyFont="1" applyFill="1" applyBorder="1" applyAlignment="1">
      <alignment horizontal="right"/>
    </xf>
    <xf numFmtId="181" fontId="1" fillId="0" borderId="121" xfId="2" applyNumberFormat="1" applyFont="1" applyFill="1" applyBorder="1" applyAlignment="1">
      <alignment horizontal="right"/>
    </xf>
    <xf numFmtId="181" fontId="1" fillId="0" borderId="122" xfId="2" applyNumberFormat="1" applyFont="1" applyFill="1" applyBorder="1" applyAlignment="1">
      <alignment horizontal="right"/>
    </xf>
    <xf numFmtId="181" fontId="1" fillId="0" borderId="123" xfId="2" applyNumberFormat="1" applyFont="1" applyFill="1" applyBorder="1" applyAlignment="1">
      <alignment horizontal="right"/>
    </xf>
    <xf numFmtId="181" fontId="1" fillId="5" borderId="100" xfId="2" applyNumberFormat="1" applyFont="1" applyFill="1" applyBorder="1" applyAlignment="1">
      <alignment horizontal="right"/>
    </xf>
    <xf numFmtId="181" fontId="1" fillId="5" borderId="101" xfId="2" applyNumberFormat="1" applyFont="1" applyFill="1" applyBorder="1" applyAlignment="1">
      <alignment horizontal="right"/>
    </xf>
    <xf numFmtId="181" fontId="1" fillId="5" borderId="102" xfId="2" applyNumberFormat="1" applyFont="1" applyFill="1" applyBorder="1" applyAlignment="1">
      <alignment horizontal="right"/>
    </xf>
    <xf numFmtId="181" fontId="1" fillId="5" borderId="21" xfId="2" applyNumberFormat="1" applyFont="1" applyFill="1" applyBorder="1" applyAlignment="1">
      <alignment horizontal="right"/>
    </xf>
    <xf numFmtId="181" fontId="1" fillId="5" borderId="106" xfId="2" applyNumberFormat="1" applyFont="1" applyFill="1" applyBorder="1" applyAlignment="1">
      <alignment horizontal="right"/>
    </xf>
    <xf numFmtId="181" fontId="1" fillId="5" borderId="65" xfId="2" applyNumberFormat="1" applyFont="1" applyFill="1" applyBorder="1" applyAlignment="1">
      <alignment horizontal="right"/>
    </xf>
    <xf numFmtId="181" fontId="1" fillId="5" borderId="109" xfId="2" applyNumberFormat="1" applyFont="1" applyFill="1" applyBorder="1" applyAlignment="1">
      <alignment horizontal="right"/>
    </xf>
    <xf numFmtId="181" fontId="1" fillId="5" borderId="110" xfId="2" applyNumberFormat="1" applyFont="1" applyFill="1" applyBorder="1" applyAlignment="1">
      <alignment horizontal="right"/>
    </xf>
    <xf numFmtId="181" fontId="1" fillId="5" borderId="111" xfId="2" applyNumberFormat="1" applyFont="1" applyFill="1" applyBorder="1" applyAlignment="1">
      <alignment horizontal="right"/>
    </xf>
    <xf numFmtId="181" fontId="1" fillId="5" borderId="115" xfId="2" applyNumberFormat="1" applyFont="1" applyFill="1" applyBorder="1" applyAlignment="1">
      <alignment horizontal="right"/>
    </xf>
    <xf numFmtId="181" fontId="1" fillId="5" borderId="116" xfId="2" applyNumberFormat="1" applyFont="1" applyFill="1" applyBorder="1" applyAlignment="1">
      <alignment horizontal="right"/>
    </xf>
    <xf numFmtId="181" fontId="1" fillId="5" borderId="117" xfId="2" applyNumberFormat="1" applyFont="1" applyFill="1" applyBorder="1" applyAlignment="1">
      <alignment horizontal="right"/>
    </xf>
    <xf numFmtId="181" fontId="1" fillId="5" borderId="121" xfId="2" applyNumberFormat="1" applyFont="1" applyFill="1" applyBorder="1" applyAlignment="1">
      <alignment horizontal="right"/>
    </xf>
    <xf numFmtId="181" fontId="1" fillId="5" borderId="122" xfId="2" applyNumberFormat="1" applyFont="1" applyFill="1" applyBorder="1" applyAlignment="1">
      <alignment horizontal="right"/>
    </xf>
    <xf numFmtId="181" fontId="1" fillId="5" borderId="123" xfId="2" applyNumberFormat="1" applyFont="1" applyFill="1" applyBorder="1" applyAlignment="1">
      <alignment horizontal="right"/>
    </xf>
    <xf numFmtId="181" fontId="0" fillId="0" borderId="153" xfId="0" applyNumberFormat="1" applyFont="1" applyBorder="1" applyAlignment="1" applyProtection="1"/>
    <xf numFmtId="181" fontId="0" fillId="0" borderId="159" xfId="0" applyNumberFormat="1" applyFont="1" applyBorder="1" applyAlignment="1" applyProtection="1"/>
    <xf numFmtId="181" fontId="0" fillId="0" borderId="159" xfId="0" applyNumberFormat="1" applyFont="1" applyBorder="1" applyAlignment="1"/>
    <xf numFmtId="181" fontId="0" fillId="0" borderId="155" xfId="0" applyNumberFormat="1" applyFont="1" applyBorder="1" applyAlignment="1"/>
    <xf numFmtId="181" fontId="0" fillId="0" borderId="21" xfId="0" applyNumberFormat="1" applyFont="1" applyBorder="1" applyAlignment="1" applyProtection="1"/>
    <xf numFmtId="181" fontId="0" fillId="0" borderId="106" xfId="0" applyNumberFormat="1" applyFont="1" applyBorder="1" applyAlignment="1" applyProtection="1"/>
    <xf numFmtId="181" fontId="0" fillId="0" borderId="106" xfId="0" applyNumberFormat="1" applyFont="1" applyBorder="1" applyAlignment="1"/>
    <xf numFmtId="181" fontId="0" fillId="0" borderId="65" xfId="0" applyNumberFormat="1" applyFont="1" applyBorder="1" applyAlignment="1"/>
    <xf numFmtId="181" fontId="0" fillId="0" borderId="109" xfId="0" applyNumberFormat="1" applyFont="1" applyBorder="1" applyAlignment="1" applyProtection="1"/>
    <xf numFmtId="181" fontId="0" fillId="0" borderId="110" xfId="0" applyNumberFormat="1" applyFont="1" applyBorder="1" applyAlignment="1" applyProtection="1"/>
    <xf numFmtId="181" fontId="0" fillId="0" borderId="110" xfId="0" applyNumberFormat="1" applyFont="1" applyBorder="1" applyAlignment="1"/>
    <xf numFmtId="181" fontId="0" fillId="0" borderId="111" xfId="0" applyNumberFormat="1" applyFont="1" applyBorder="1" applyAlignment="1"/>
    <xf numFmtId="181" fontId="0" fillId="0" borderId="115" xfId="0" applyNumberFormat="1" applyFont="1" applyBorder="1" applyAlignment="1" applyProtection="1"/>
    <xf numFmtId="181" fontId="0" fillId="0" borderId="116" xfId="0" applyNumberFormat="1" applyFont="1" applyBorder="1" applyAlignment="1" applyProtection="1"/>
    <xf numFmtId="181" fontId="0" fillId="0" borderId="116" xfId="0" applyNumberFormat="1" applyFont="1" applyBorder="1" applyAlignment="1"/>
    <xf numFmtId="181" fontId="0" fillId="0" borderId="117" xfId="0" applyNumberFormat="1" applyFont="1" applyBorder="1" applyAlignment="1"/>
    <xf numFmtId="181" fontId="0" fillId="0" borderId="109" xfId="0" applyNumberFormat="1" applyFont="1" applyBorder="1" applyAlignment="1"/>
    <xf numFmtId="181" fontId="0" fillId="0" borderId="115" xfId="0" applyNumberFormat="1" applyFont="1" applyBorder="1" applyAlignment="1"/>
    <xf numFmtId="181" fontId="0" fillId="0" borderId="121" xfId="0" applyNumberFormat="1" applyFont="1" applyBorder="1" applyAlignment="1"/>
    <xf numFmtId="181" fontId="0" fillId="0" borderId="122" xfId="0" applyNumberFormat="1" applyFont="1" applyBorder="1" applyAlignment="1"/>
    <xf numFmtId="181" fontId="0" fillId="0" borderId="123" xfId="0" applyNumberFormat="1" applyFont="1" applyBorder="1" applyAlignment="1"/>
    <xf numFmtId="181" fontId="0" fillId="0" borderId="0" xfId="0" applyNumberFormat="1" applyBorder="1"/>
    <xf numFmtId="180" fontId="0" fillId="0" borderId="0" xfId="0" applyNumberFormat="1" applyBorder="1"/>
    <xf numFmtId="182" fontId="0" fillId="8" borderId="178" xfId="0" applyNumberFormat="1" applyFill="1" applyBorder="1"/>
    <xf numFmtId="182" fontId="0" fillId="8" borderId="165" xfId="0" applyNumberFormat="1" applyFill="1" applyBorder="1"/>
    <xf numFmtId="182" fontId="0" fillId="8" borderId="167" xfId="0" applyNumberFormat="1" applyFill="1" applyBorder="1"/>
    <xf numFmtId="182" fontId="0" fillId="8" borderId="169" xfId="0" applyNumberFormat="1" applyFill="1" applyBorder="1"/>
    <xf numFmtId="182" fontId="0" fillId="8" borderId="173" xfId="0" applyNumberFormat="1" applyFill="1" applyBorder="1"/>
    <xf numFmtId="182" fontId="0" fillId="8" borderId="58" xfId="0" applyNumberFormat="1" applyFill="1" applyBorder="1"/>
    <xf numFmtId="0" fontId="0" fillId="8" borderId="102" xfId="0" applyFill="1" applyBorder="1" applyAlignment="1">
      <alignment shrinkToFit="1"/>
    </xf>
    <xf numFmtId="0" fontId="0" fillId="8" borderId="65" xfId="0" applyFill="1" applyBorder="1" applyAlignment="1">
      <alignment shrinkToFit="1"/>
    </xf>
    <xf numFmtId="0" fontId="0" fillId="8" borderId="111" xfId="0" applyFill="1" applyBorder="1" applyAlignment="1">
      <alignment shrinkToFit="1"/>
    </xf>
    <xf numFmtId="0" fontId="0" fillId="8" borderId="117" xfId="0" applyFill="1" applyBorder="1" applyAlignment="1">
      <alignment shrinkToFit="1"/>
    </xf>
    <xf numFmtId="0" fontId="0" fillId="8" borderId="67" xfId="0" applyFill="1" applyBorder="1" applyAlignment="1">
      <alignment shrinkToFit="1"/>
    </xf>
    <xf numFmtId="0" fontId="0" fillId="4" borderId="35" xfId="0" applyFill="1" applyBorder="1"/>
    <xf numFmtId="0" fontId="0" fillId="0" borderId="0" xfId="0" applyFont="1" applyBorder="1" applyAlignment="1">
      <alignment horizontal="left"/>
    </xf>
    <xf numFmtId="181" fontId="0" fillId="0" borderId="0" xfId="0" applyNumberFormat="1" applyFill="1" applyBorder="1"/>
    <xf numFmtId="0" fontId="0" fillId="0" borderId="56" xfId="0" applyBorder="1" applyAlignment="1">
      <alignment horizontal="center"/>
    </xf>
    <xf numFmtId="38" fontId="0" fillId="0" borderId="156" xfId="0" applyNumberFormat="1" applyBorder="1"/>
    <xf numFmtId="38" fontId="0" fillId="0" borderId="24" xfId="0" applyNumberFormat="1" applyBorder="1"/>
    <xf numFmtId="38" fontId="0" fillId="0" borderId="158" xfId="0" applyNumberFormat="1" applyBorder="1"/>
    <xf numFmtId="0" fontId="4" fillId="0" borderId="29" xfId="0" applyFont="1" applyFill="1" applyBorder="1" applyAlignment="1">
      <alignment horizontal="center" wrapText="1"/>
    </xf>
    <xf numFmtId="181" fontId="0" fillId="5" borderId="154" xfId="0" applyNumberFormat="1" applyFill="1" applyBorder="1"/>
    <xf numFmtId="181" fontId="0" fillId="5" borderId="24" xfId="0" applyNumberFormat="1" applyFill="1" applyBorder="1"/>
    <xf numFmtId="181" fontId="0" fillId="5" borderId="158" xfId="0" applyNumberFormat="1" applyFill="1" applyBorder="1"/>
    <xf numFmtId="0" fontId="0" fillId="0" borderId="0" xfId="0" applyAlignment="1">
      <alignment vertical="center"/>
    </xf>
    <xf numFmtId="0" fontId="0" fillId="8" borderId="3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179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8" fillId="4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7" fillId="3" borderId="0" xfId="5" applyFill="1" applyAlignment="1">
      <alignment horizontal="left"/>
    </xf>
    <xf numFmtId="0" fontId="13" fillId="4" borderId="0" xfId="0" applyFont="1" applyFill="1" applyAlignment="1">
      <alignment horizontal="left" vertical="top" wrapText="1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04" xfId="0" applyFill="1" applyBorder="1" applyAlignment="1">
      <alignment shrinkToFit="1"/>
    </xf>
    <xf numFmtId="0" fontId="0" fillId="0" borderId="105" xfId="0" applyFill="1" applyBorder="1" applyAlignment="1">
      <alignment shrinkToFit="1"/>
    </xf>
    <xf numFmtId="0" fontId="0" fillId="0" borderId="107" xfId="0" applyFill="1" applyBorder="1" applyAlignment="1">
      <alignment shrinkToFit="1"/>
    </xf>
    <xf numFmtId="0" fontId="0" fillId="0" borderId="108" xfId="0" applyFill="1" applyBorder="1" applyAlignment="1">
      <alignment shrinkToFit="1"/>
    </xf>
    <xf numFmtId="0" fontId="0" fillId="0" borderId="113" xfId="0" applyFill="1" applyBorder="1" applyAlignment="1">
      <alignment shrinkToFit="1"/>
    </xf>
    <xf numFmtId="0" fontId="0" fillId="0" borderId="114" xfId="0" applyFill="1" applyBorder="1" applyAlignment="1">
      <alignment shrinkToFit="1"/>
    </xf>
    <xf numFmtId="0" fontId="22" fillId="11" borderId="0" xfId="0" applyFont="1" applyFill="1" applyAlignment="1" applyProtection="1">
      <alignment horizontal="left" vertical="center"/>
      <protection locked="0"/>
    </xf>
    <xf numFmtId="0" fontId="0" fillId="4" borderId="131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32" xfId="0" applyFill="1" applyBorder="1" applyAlignment="1">
      <alignment horizontal="left" vertical="center" wrapText="1"/>
    </xf>
    <xf numFmtId="0" fontId="0" fillId="4" borderId="133" xfId="0" applyFill="1" applyBorder="1" applyAlignment="1">
      <alignment horizontal="left" vertical="center" wrapText="1"/>
    </xf>
    <xf numFmtId="0" fontId="0" fillId="4" borderId="134" xfId="0" applyFill="1" applyBorder="1" applyAlignment="1">
      <alignment horizontal="left" vertical="center" wrapText="1"/>
    </xf>
    <xf numFmtId="0" fontId="0" fillId="4" borderId="135" xfId="0" applyFill="1" applyBorder="1" applyAlignment="1">
      <alignment horizontal="left" vertical="center" wrapText="1"/>
    </xf>
    <xf numFmtId="0" fontId="13" fillId="4" borderId="0" xfId="0" quotePrefix="1" applyFont="1" applyFill="1" applyAlignment="1">
      <alignment horizontal="right" vertical="top" shrinkToFit="1"/>
    </xf>
    <xf numFmtId="0" fontId="23" fillId="10" borderId="128" xfId="0" applyFont="1" applyFill="1" applyBorder="1" applyAlignment="1">
      <alignment horizontal="left" vertical="center" indent="1"/>
    </xf>
    <xf numFmtId="0" fontId="23" fillId="10" borderId="129" xfId="0" applyFont="1" applyFill="1" applyBorder="1" applyAlignment="1">
      <alignment horizontal="left" vertical="center" indent="1"/>
    </xf>
    <xf numFmtId="0" fontId="0" fillId="0" borderId="119" xfId="0" applyFill="1" applyBorder="1" applyAlignment="1">
      <alignment shrinkToFit="1"/>
    </xf>
    <xf numFmtId="0" fontId="0" fillId="0" borderId="120" xfId="0" applyFill="1" applyBorder="1" applyAlignment="1">
      <alignment shrinkToFit="1"/>
    </xf>
    <xf numFmtId="0" fontId="4" fillId="4" borderId="54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0" borderId="98" xfId="0" applyFill="1" applyBorder="1" applyAlignment="1">
      <alignment horizontal="left" shrinkToFit="1"/>
    </xf>
    <xf numFmtId="0" fontId="0" fillId="0" borderId="99" xfId="0" applyFill="1" applyBorder="1" applyAlignment="1">
      <alignment horizontal="left" shrinkToFit="1"/>
    </xf>
    <xf numFmtId="0" fontId="0" fillId="0" borderId="3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4" borderId="36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4" borderId="27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57" xfId="0" applyFont="1" applyFill="1" applyBorder="1" applyAlignment="1" applyProtection="1">
      <alignment horizontal="center" vertical="center" wrapText="1"/>
      <protection locked="0"/>
    </xf>
    <xf numFmtId="0" fontId="1" fillId="4" borderId="72" xfId="0" applyFont="1" applyFill="1" applyBorder="1" applyAlignment="1" applyProtection="1">
      <alignment horizontal="left"/>
      <protection locked="0"/>
    </xf>
    <xf numFmtId="0" fontId="1" fillId="4" borderId="73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19" fillId="11" borderId="125" xfId="0" applyFont="1" applyFill="1" applyBorder="1" applyAlignment="1">
      <alignment horizontal="left" vertical="center" indent="1"/>
    </xf>
    <xf numFmtId="0" fontId="19" fillId="11" borderId="0" xfId="0" applyFont="1" applyFill="1" applyBorder="1" applyAlignment="1">
      <alignment horizontal="left" vertical="center" indent="1"/>
    </xf>
    <xf numFmtId="0" fontId="19" fillId="11" borderId="126" xfId="0" applyFont="1" applyFill="1" applyBorder="1" applyAlignment="1">
      <alignment horizontal="left" vertical="center" indent="1"/>
    </xf>
    <xf numFmtId="0" fontId="19" fillId="11" borderId="88" xfId="0" applyFont="1" applyFill="1" applyBorder="1" applyAlignment="1">
      <alignment horizontal="left" vertical="center" indent="1"/>
    </xf>
    <xf numFmtId="0" fontId="0" fillId="11" borderId="127" xfId="0" applyFill="1" applyBorder="1" applyAlignment="1">
      <alignment horizontal="center" vertical="center"/>
    </xf>
    <xf numFmtId="0" fontId="20" fillId="4" borderId="36" xfId="0" applyFont="1" applyFill="1" applyBorder="1" applyAlignment="1">
      <alignment horizontal="left" vertical="top" wrapText="1"/>
    </xf>
    <xf numFmtId="0" fontId="20" fillId="4" borderId="48" xfId="0" applyFont="1" applyFill="1" applyBorder="1" applyAlignment="1">
      <alignment horizontal="left" vertical="top" wrapText="1"/>
    </xf>
    <xf numFmtId="0" fontId="20" fillId="4" borderId="42" xfId="0" applyFont="1" applyFill="1" applyBorder="1" applyAlignment="1">
      <alignment horizontal="left" vertical="top" wrapText="1"/>
    </xf>
    <xf numFmtId="0" fontId="20" fillId="4" borderId="34" xfId="0" applyFont="1" applyFill="1" applyBorder="1" applyAlignment="1">
      <alignment horizontal="left" vertical="top" wrapText="1"/>
    </xf>
    <xf numFmtId="0" fontId="20" fillId="4" borderId="0" xfId="0" applyFont="1" applyFill="1" applyBorder="1" applyAlignment="1">
      <alignment horizontal="left" vertical="top" wrapText="1"/>
    </xf>
    <xf numFmtId="0" fontId="20" fillId="4" borderId="39" xfId="0" applyFont="1" applyFill="1" applyBorder="1" applyAlignment="1">
      <alignment horizontal="left" vertical="top" wrapText="1"/>
    </xf>
    <xf numFmtId="0" fontId="20" fillId="4" borderId="22" xfId="0" applyFont="1" applyFill="1" applyBorder="1" applyAlignment="1">
      <alignment horizontal="left" vertical="top" wrapText="1"/>
    </xf>
    <xf numFmtId="0" fontId="20" fillId="4" borderId="40" xfId="0" applyFont="1" applyFill="1" applyBorder="1" applyAlignment="1">
      <alignment horizontal="left" vertical="top" wrapText="1"/>
    </xf>
    <xf numFmtId="0" fontId="20" fillId="4" borderId="41" xfId="0" applyFont="1" applyFill="1" applyBorder="1" applyAlignment="1">
      <alignment horizontal="left" vertical="top" wrapText="1"/>
    </xf>
    <xf numFmtId="0" fontId="6" fillId="4" borderId="36" xfId="0" applyFont="1" applyFill="1" applyBorder="1" applyAlignment="1" applyProtection="1">
      <alignment horizontal="center" vertical="center"/>
      <protection locked="0"/>
    </xf>
    <xf numFmtId="0" fontId="6" fillId="4" borderId="42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41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left" vertical="center"/>
      <protection locked="0"/>
    </xf>
    <xf numFmtId="0" fontId="0" fillId="4" borderId="34" xfId="0" applyFont="1" applyFill="1" applyBorder="1" applyAlignment="1" applyProtection="1">
      <alignment horizontal="left" vertical="center"/>
      <protection locked="0"/>
    </xf>
    <xf numFmtId="0" fontId="0" fillId="4" borderId="89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85" fontId="14" fillId="0" borderId="6" xfId="0" applyNumberFormat="1" applyFont="1" applyBorder="1" applyAlignment="1">
      <alignment horizontal="center" shrinkToFit="1"/>
    </xf>
    <xf numFmtId="185" fontId="14" fillId="0" borderId="80" xfId="0" applyNumberFormat="1" applyFont="1" applyBorder="1" applyAlignment="1">
      <alignment horizontal="center" shrinkToFi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186" fontId="14" fillId="13" borderId="141" xfId="0" applyNumberFormat="1" applyFont="1" applyFill="1" applyBorder="1" applyAlignment="1">
      <alignment horizontal="center" vertical="center" shrinkToFit="1"/>
    </xf>
    <xf numFmtId="186" fontId="14" fillId="13" borderId="142" xfId="0" applyNumberFormat="1" applyFont="1" applyFill="1" applyBorder="1" applyAlignment="1">
      <alignment horizontal="center" vertical="center" shrinkToFit="1"/>
    </xf>
    <xf numFmtId="186" fontId="14" fillId="0" borderId="6" xfId="0" applyNumberFormat="1" applyFont="1" applyBorder="1" applyAlignment="1">
      <alignment horizontal="center" shrinkToFit="1"/>
    </xf>
    <xf numFmtId="186" fontId="14" fillId="0" borderId="80" xfId="0" applyNumberFormat="1" applyFont="1" applyBorder="1" applyAlignment="1">
      <alignment horizontal="center" shrinkToFit="1"/>
    </xf>
    <xf numFmtId="0" fontId="13" fillId="13" borderId="137" xfId="0" applyFont="1" applyFill="1" applyBorder="1" applyAlignment="1">
      <alignment horizontal="center" vertical="center" wrapText="1"/>
    </xf>
    <xf numFmtId="0" fontId="13" fillId="13" borderId="138" xfId="0" applyFont="1" applyFill="1" applyBorder="1" applyAlignment="1">
      <alignment horizontal="center" vertical="center" wrapText="1"/>
    </xf>
    <xf numFmtId="0" fontId="13" fillId="13" borderId="139" xfId="0" applyFont="1" applyFill="1" applyBorder="1" applyAlignment="1">
      <alignment horizontal="center" vertical="center" wrapText="1"/>
    </xf>
    <xf numFmtId="0" fontId="13" fillId="13" borderId="140" xfId="0" applyFont="1" applyFill="1" applyBorder="1" applyAlignment="1">
      <alignment horizontal="center" vertical="center" wrapText="1"/>
    </xf>
    <xf numFmtId="0" fontId="26" fillId="13" borderId="137" xfId="0" applyFont="1" applyFill="1" applyBorder="1" applyAlignment="1">
      <alignment horizontal="center" vertical="center" wrapText="1"/>
    </xf>
    <xf numFmtId="0" fontId="26" fillId="13" borderId="138" xfId="0" applyFont="1" applyFill="1" applyBorder="1" applyAlignment="1">
      <alignment horizontal="center" vertical="center" wrapText="1"/>
    </xf>
    <xf numFmtId="0" fontId="26" fillId="13" borderId="139" xfId="0" applyFont="1" applyFill="1" applyBorder="1" applyAlignment="1">
      <alignment horizontal="center" vertical="center" wrapText="1"/>
    </xf>
    <xf numFmtId="0" fontId="26" fillId="13" borderId="140" xfId="0" applyFont="1" applyFill="1" applyBorder="1" applyAlignment="1">
      <alignment horizontal="center" vertical="center" wrapText="1"/>
    </xf>
    <xf numFmtId="0" fontId="0" fillId="0" borderId="143" xfId="0" applyFont="1" applyBorder="1" applyAlignment="1">
      <alignment horizontal="center" vertical="center"/>
    </xf>
    <xf numFmtId="0" fontId="0" fillId="0" borderId="144" xfId="0" applyFont="1" applyBorder="1" applyAlignment="1">
      <alignment horizontal="center" vertical="center"/>
    </xf>
    <xf numFmtId="0" fontId="0" fillId="0" borderId="145" xfId="0" applyFont="1" applyBorder="1" applyAlignment="1">
      <alignment horizontal="center" vertical="center"/>
    </xf>
    <xf numFmtId="0" fontId="0" fillId="0" borderId="146" xfId="0" applyFont="1" applyBorder="1" applyAlignment="1">
      <alignment horizontal="center" vertical="center"/>
    </xf>
    <xf numFmtId="185" fontId="14" fillId="0" borderId="147" xfId="0" applyNumberFormat="1" applyFont="1" applyBorder="1" applyAlignment="1">
      <alignment horizontal="center" shrinkToFit="1"/>
    </xf>
    <xf numFmtId="185" fontId="14" fillId="0" borderId="148" xfId="0" applyNumberFormat="1" applyFont="1" applyBorder="1" applyAlignment="1">
      <alignment horizontal="center" shrinkToFit="1"/>
    </xf>
    <xf numFmtId="185" fontId="14" fillId="13" borderId="141" xfId="0" applyNumberFormat="1" applyFont="1" applyFill="1" applyBorder="1" applyAlignment="1">
      <alignment horizontal="center" vertical="center" shrinkToFit="1"/>
    </xf>
    <xf numFmtId="185" fontId="14" fillId="13" borderId="142" xfId="0" applyNumberFormat="1" applyFont="1" applyFill="1" applyBorder="1" applyAlignment="1">
      <alignment horizontal="center" vertical="center" shrinkToFit="1"/>
    </xf>
    <xf numFmtId="186" fontId="14" fillId="0" borderId="147" xfId="0" applyNumberFormat="1" applyFont="1" applyBorder="1" applyAlignment="1">
      <alignment horizontal="center" shrinkToFit="1"/>
    </xf>
    <xf numFmtId="186" fontId="14" fillId="0" borderId="148" xfId="0" applyNumberFormat="1" applyFont="1" applyBorder="1" applyAlignment="1">
      <alignment horizontal="center" shrinkToFit="1"/>
    </xf>
    <xf numFmtId="0" fontId="13" fillId="0" borderId="143" xfId="0" applyFont="1" applyBorder="1" applyAlignment="1">
      <alignment horizontal="center" vertical="center"/>
    </xf>
    <xf numFmtId="0" fontId="13" fillId="0" borderId="144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3" fillId="0" borderId="146" xfId="0" applyFont="1" applyBorder="1" applyAlignment="1">
      <alignment horizontal="center" vertical="center"/>
    </xf>
    <xf numFmtId="0" fontId="26" fillId="13" borderId="151" xfId="0" applyFont="1" applyFill="1" applyBorder="1" applyAlignment="1">
      <alignment horizontal="center" vertical="center" wrapText="1"/>
    </xf>
    <xf numFmtId="0" fontId="26" fillId="13" borderId="0" xfId="0" applyFont="1" applyFill="1" applyBorder="1" applyAlignment="1">
      <alignment horizontal="center" vertical="center" wrapText="1"/>
    </xf>
    <xf numFmtId="187" fontId="14" fillId="13" borderId="141" xfId="0" applyNumberFormat="1" applyFont="1" applyFill="1" applyBorder="1" applyAlignment="1">
      <alignment horizontal="center" vertical="center" shrinkToFit="1"/>
    </xf>
    <xf numFmtId="187" fontId="14" fillId="13" borderId="152" xfId="0" applyNumberFormat="1" applyFont="1" applyFill="1" applyBorder="1" applyAlignment="1">
      <alignment horizontal="center" vertical="center" shrinkToFit="1"/>
    </xf>
    <xf numFmtId="187" fontId="14" fillId="13" borderId="142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186" fontId="14" fillId="0" borderId="6" xfId="0" applyNumberFormat="1" applyFont="1" applyBorder="1" applyAlignment="1">
      <alignment horizontal="center" vertical="center" shrinkToFit="1"/>
    </xf>
    <xf numFmtId="186" fontId="14" fillId="0" borderId="80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186" fontId="25" fillId="12" borderId="0" xfId="0" applyNumberFormat="1" applyFont="1" applyFill="1" applyBorder="1" applyAlignment="1">
      <alignment horizontal="center" vertical="center" shrinkToFit="1"/>
    </xf>
    <xf numFmtId="0" fontId="16" fillId="11" borderId="0" xfId="0" applyFont="1" applyFill="1" applyAlignment="1">
      <alignment horizontal="center" vertical="center"/>
    </xf>
    <xf numFmtId="0" fontId="25" fillId="12" borderId="0" xfId="0" applyFont="1" applyFill="1" applyBorder="1" applyAlignment="1">
      <alignment horizontal="center" vertical="center"/>
    </xf>
    <xf numFmtId="185" fontId="14" fillId="13" borderId="141" xfId="0" applyNumberFormat="1" applyFont="1" applyFill="1" applyBorder="1" applyAlignment="1">
      <alignment horizontal="center" shrinkToFit="1"/>
    </xf>
    <xf numFmtId="185" fontId="14" fillId="13" borderId="142" xfId="0" applyNumberFormat="1" applyFont="1" applyFill="1" applyBorder="1" applyAlignment="1">
      <alignment horizont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wrapText="1"/>
    </xf>
    <xf numFmtId="186" fontId="25" fillId="12" borderId="0" xfId="0" applyNumberFormat="1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3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 applyProtection="1">
      <alignment horizontal="center"/>
      <protection locked="0"/>
    </xf>
    <xf numFmtId="0" fontId="0" fillId="0" borderId="62" xfId="0" applyFont="1" applyFill="1" applyBorder="1" applyAlignment="1" applyProtection="1">
      <alignment horizontal="center"/>
      <protection locked="0"/>
    </xf>
    <xf numFmtId="0" fontId="0" fillId="0" borderId="60" xfId="0" applyFont="1" applyFill="1" applyBorder="1" applyAlignment="1" applyProtection="1">
      <alignment horizontal="center"/>
      <protection locked="0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4" borderId="50" xfId="0" applyFont="1" applyFill="1" applyBorder="1" applyAlignment="1" applyProtection="1">
      <alignment horizontal="center" vertical="center" wrapText="1"/>
      <protection locked="0"/>
    </xf>
    <xf numFmtId="0" fontId="4" fillId="4" borderId="5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78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/>
    </xf>
    <xf numFmtId="0" fontId="4" fillId="6" borderId="59" xfId="0" applyFont="1" applyFill="1" applyBorder="1" applyAlignment="1">
      <alignment horizontal="center" vertical="center" wrapText="1"/>
    </xf>
    <xf numFmtId="0" fontId="4" fillId="6" borderId="84" xfId="0" applyFont="1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46" xfId="0" applyNumberFormat="1" applyFont="1" applyFill="1" applyBorder="1" applyAlignment="1">
      <alignment horizontal="center" vertical="center" wrapText="1"/>
    </xf>
    <xf numFmtId="0" fontId="4" fillId="0" borderId="5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0" fillId="0" borderId="36" xfId="0" applyNumberFormat="1" applyFont="1" applyBorder="1" applyAlignment="1" applyProtection="1">
      <alignment horizontal="center" vertical="center"/>
    </xf>
    <xf numFmtId="0" fontId="1" fillId="0" borderId="42" xfId="0" applyNumberFormat="1" applyFont="1" applyBorder="1" applyAlignment="1" applyProtection="1">
      <alignment horizontal="center" vertical="center"/>
    </xf>
    <xf numFmtId="0" fontId="1" fillId="0" borderId="22" xfId="0" applyNumberFormat="1" applyFont="1" applyBorder="1" applyAlignment="1" applyProtection="1">
      <alignment horizontal="center" vertical="center"/>
    </xf>
    <xf numFmtId="0" fontId="1" fillId="0" borderId="41" xfId="0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6" xfId="0" applyNumberFormat="1" applyFont="1" applyBorder="1" applyAlignment="1" applyProtection="1">
      <alignment horizontal="left" vertical="center"/>
    </xf>
    <xf numFmtId="0" fontId="1" fillId="0" borderId="42" xfId="0" applyNumberFormat="1" applyFont="1" applyBorder="1" applyAlignment="1" applyProtection="1">
      <alignment horizontal="left" vertical="center"/>
    </xf>
    <xf numFmtId="0" fontId="1" fillId="0" borderId="22" xfId="0" applyNumberFormat="1" applyFont="1" applyBorder="1" applyAlignment="1" applyProtection="1">
      <alignment horizontal="left" vertical="center"/>
    </xf>
    <xf numFmtId="0" fontId="1" fillId="0" borderId="41" xfId="0" applyNumberFormat="1" applyFont="1" applyBorder="1" applyAlignment="1" applyProtection="1">
      <alignment horizontal="left" vertical="center"/>
    </xf>
    <xf numFmtId="0" fontId="0" fillId="0" borderId="36" xfId="0" applyNumberFormat="1" applyFont="1" applyBorder="1" applyAlignment="1" applyProtection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</cellXfs>
  <cellStyles count="6">
    <cellStyle name="パーセント" xfId="3" builtinId="5"/>
    <cellStyle name="ハイパーリンク" xfId="5" builtinId="8"/>
    <cellStyle name="桁区切り" xfId="1" builtinId="6"/>
    <cellStyle name="標準" xfId="0" builtinId="0"/>
    <cellStyle name="標準 3" xfId="4"/>
    <cellStyle name="標準_VBA版下出力システム（生産者価格表・大分類）" xfId="2"/>
  </cellStyles>
  <dxfs count="1"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00FF"/>
      <color rgb="FF00FFFF"/>
      <color rgb="FF000040"/>
      <color rgb="FF99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2334144290951"/>
          <c:y val="5.8387810663726662E-2"/>
          <c:w val="0.813173436995974"/>
          <c:h val="0.57329754371869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合計の計算シート!$AN$4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合計の計算シート!$AM$8:$AM$44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合計の計算シート!$AN$8:$AN$44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44E7-8323-CE950EA3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38648"/>
        <c:axId val="277143896"/>
      </c:barChart>
      <c:lineChart>
        <c:grouping val="standard"/>
        <c:varyColors val="0"/>
        <c:ser>
          <c:idx val="1"/>
          <c:order val="1"/>
          <c:tx>
            <c:strRef>
              <c:f>合計の計算シート!$AQ$4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合計の計算シート!$AM$8:$AM$44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合計の計算シート!$AQ$8:$AQ$44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0-44E7-8323-CE950EA3F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144552"/>
        <c:axId val="277134712"/>
      </c:lineChart>
      <c:catAx>
        <c:axId val="27713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43896"/>
        <c:crosses val="autoZero"/>
        <c:auto val="1"/>
        <c:lblAlgn val="ctr"/>
        <c:lblOffset val="100"/>
        <c:noMultiLvlLbl val="0"/>
      </c:catAx>
      <c:valAx>
        <c:axId val="277143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037507562008462E-3"/>
              <c:y val="0.316258090614886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38648"/>
        <c:crosses val="autoZero"/>
        <c:crossBetween val="between"/>
      </c:valAx>
      <c:valAx>
        <c:axId val="27713471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7144552"/>
        <c:crosses val="max"/>
        <c:crossBetween val="between"/>
      </c:valAx>
      <c:catAx>
        <c:axId val="277144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7134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8132688041944"/>
          <c:y val="0.18254213861920174"/>
          <c:w val="0.16377530767398651"/>
          <c:h val="0.1451509117752106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4786937072525"/>
          <c:y val="6.093477407794394E-2"/>
          <c:w val="0.80256213146162547"/>
          <c:h val="0.57491544173280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生産増加の計算シート!$AN$4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生産増加の計算シート!$AM$8:$AM$44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生産増加の計算シート!$AN$8:$AN$44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4-48F4-9EE6-7C9280A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277992"/>
        <c:axId val="475280288"/>
      </c:barChart>
      <c:lineChart>
        <c:grouping val="standard"/>
        <c:varyColors val="0"/>
        <c:ser>
          <c:idx val="1"/>
          <c:order val="1"/>
          <c:tx>
            <c:strRef>
              <c:f>生産増加の計算シート!$AQ$4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生産増加の計算シート!$AM$8:$AM$44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生産増加の計算シート!$AQ$8:$AQ$44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4-48F4-9EE6-7C9280AE3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284880"/>
        <c:axId val="475281272"/>
      </c:lineChart>
      <c:catAx>
        <c:axId val="475277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80288"/>
        <c:crosses val="autoZero"/>
        <c:auto val="1"/>
        <c:lblAlgn val="ctr"/>
        <c:lblOffset val="100"/>
        <c:noMultiLvlLbl val="0"/>
      </c:catAx>
      <c:valAx>
        <c:axId val="4752802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1.1224747474747474E-2"/>
              <c:y val="0.3123884989009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77992"/>
        <c:crosses val="autoZero"/>
        <c:crossBetween val="between"/>
      </c:valAx>
      <c:valAx>
        <c:axId val="47528127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5284880"/>
        <c:crosses val="max"/>
        <c:crossBetween val="between"/>
      </c:valAx>
      <c:catAx>
        <c:axId val="475284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52812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4085101010101007"/>
          <c:y val="0.16730234701836491"/>
          <c:w val="0.15987848764956644"/>
          <c:h val="0.1411728553221734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6282266405694"/>
          <c:y val="6.6777069532975061E-2"/>
          <c:w val="0.8161890169233541"/>
          <c:h val="0.57418885139357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設備投資の計算シート!$AR$4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設備投資の計算シート!$AQ$8:$AQ$44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設備投資の計算シート!$AR$8:$AR$44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1-4FB7-B5B9-2D8ACE73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625368"/>
        <c:axId val="735623400"/>
      </c:barChart>
      <c:lineChart>
        <c:grouping val="standard"/>
        <c:varyColors val="0"/>
        <c:ser>
          <c:idx val="1"/>
          <c:order val="1"/>
          <c:tx>
            <c:strRef>
              <c:f>設備投資の計算シート!$AU$4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設備投資の計算シート!$AQ$8:$AQ$44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設備投資の計算シート!$AU$8:$AU$44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1-4FB7-B5B9-2D8ACE738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620776"/>
        <c:axId val="735624712"/>
      </c:lineChart>
      <c:catAx>
        <c:axId val="73562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3400"/>
        <c:crosses val="autoZero"/>
        <c:auto val="1"/>
        <c:lblAlgn val="ctr"/>
        <c:lblOffset val="100"/>
        <c:noMultiLvlLbl val="0"/>
      </c:catAx>
      <c:valAx>
        <c:axId val="735623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</a:p>
            </c:rich>
          </c:tx>
          <c:layout>
            <c:manualLayout>
              <c:xMode val="edge"/>
              <c:yMode val="edge"/>
              <c:x val="9.6294847239977374E-3"/>
              <c:y val="0.304734993345501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5368"/>
        <c:crosses val="autoZero"/>
        <c:crossBetween val="between"/>
      </c:valAx>
      <c:valAx>
        <c:axId val="735624712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0000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620776"/>
        <c:crosses val="max"/>
        <c:crossBetween val="between"/>
      </c:valAx>
      <c:catAx>
        <c:axId val="735620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56247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327101604895041"/>
          <c:y val="0.15069384114109863"/>
          <c:w val="0.1568603790836306"/>
          <c:h val="0.1666001974833531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114300</xdr:rowOff>
        </xdr:from>
        <xdr:to>
          <xdr:col>11</xdr:col>
          <xdr:colOff>0</xdr:colOff>
          <xdr:row>60</xdr:row>
          <xdr:rowOff>22860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99060</xdr:rowOff>
        </xdr:from>
        <xdr:to>
          <xdr:col>10</xdr:col>
          <xdr:colOff>594360</xdr:colOff>
          <xdr:row>98</xdr:row>
          <xdr:rowOff>144780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98</xdr:row>
          <xdr:rowOff>129540</xdr:rowOff>
        </xdr:from>
        <xdr:to>
          <xdr:col>11</xdr:col>
          <xdr:colOff>15240</xdr:colOff>
          <xdr:row>153</xdr:row>
          <xdr:rowOff>106680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361950</xdr:colOff>
      <xdr:row>4</xdr:row>
      <xdr:rowOff>0</xdr:rowOff>
    </xdr:to>
    <xdr:sp macro="" textlink="">
      <xdr:nvSpPr>
        <xdr:cNvPr id="3264" name="Line 3"/>
        <xdr:cNvSpPr>
          <a:spLocks noChangeShapeType="1"/>
        </xdr:cNvSpPr>
      </xdr:nvSpPr>
      <xdr:spPr bwMode="auto">
        <a:xfrm flipH="1">
          <a:off x="7591425" y="18478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371476</xdr:colOff>
      <xdr:row>3</xdr:row>
      <xdr:rowOff>85725</xdr:rowOff>
    </xdr:from>
    <xdr:to>
      <xdr:col>9</xdr:col>
      <xdr:colOff>723901</xdr:colOff>
      <xdr:row>4</xdr:row>
      <xdr:rowOff>238125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8229601" y="1057275"/>
          <a:ext cx="131445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プルダウンで以下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+mn-ea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+mn-ea"/>
            </a:rPr>
            <a:t>のリストから選択</a:t>
          </a: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7867650" y="129540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</xdr:row>
      <xdr:rowOff>171450</xdr:rowOff>
    </xdr:from>
    <xdr:to>
      <xdr:col>7</xdr:col>
      <xdr:colOff>171450</xdr:colOff>
      <xdr:row>7</xdr:row>
      <xdr:rowOff>161925</xdr:rowOff>
    </xdr:to>
    <xdr:sp macro="" textlink="">
      <xdr:nvSpPr>
        <xdr:cNvPr id="7" name="AutoShape 35"/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6335" name="Line 3"/>
        <xdr:cNvSpPr>
          <a:spLocks noChangeShapeType="1"/>
        </xdr:cNvSpPr>
      </xdr:nvSpPr>
      <xdr:spPr bwMode="auto">
        <a:xfrm flipH="1">
          <a:off x="8324850" y="1543050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</xdr:row>
      <xdr:rowOff>171450</xdr:rowOff>
    </xdr:from>
    <xdr:to>
      <xdr:col>7</xdr:col>
      <xdr:colOff>171450</xdr:colOff>
      <xdr:row>7</xdr:row>
      <xdr:rowOff>161925</xdr:rowOff>
    </xdr:to>
    <xdr:sp macro="" textlink="">
      <xdr:nvSpPr>
        <xdr:cNvPr id="5" name="AutoShape 35"/>
        <xdr:cNvSpPr>
          <a:spLocks noChangeArrowheads="1"/>
        </xdr:cNvSpPr>
      </xdr:nvSpPr>
      <xdr:spPr bwMode="auto">
        <a:xfrm>
          <a:off x="6705600" y="1800225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361950</xdr:colOff>
      <xdr:row>3</xdr:row>
      <xdr:rowOff>47625</xdr:rowOff>
    </xdr:from>
    <xdr:ext cx="1447800" cy="466725"/>
    <xdr:sp macro="" textlink="">
      <xdr:nvSpPr>
        <xdr:cNvPr id="6" name="テキスト ボックス 5"/>
        <xdr:cNvSpPr txBox="1"/>
      </xdr:nvSpPr>
      <xdr:spPr>
        <a:xfrm>
          <a:off x="8220075" y="1114425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80122</xdr:colOff>
      <xdr:row>34</xdr:row>
      <xdr:rowOff>71718</xdr:rowOff>
    </xdr:from>
    <xdr:to>
      <xdr:col>10</xdr:col>
      <xdr:colOff>35298</xdr:colOff>
      <xdr:row>61</xdr:row>
      <xdr:rowOff>114300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330572</xdr:colOff>
      <xdr:row>34</xdr:row>
      <xdr:rowOff>11767</xdr:rowOff>
    </xdr:from>
    <xdr:to>
      <xdr:col>4</xdr:col>
      <xdr:colOff>16248</xdr:colOff>
      <xdr:row>36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92572" y="7736542"/>
          <a:ext cx="876301" cy="331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44260</xdr:colOff>
      <xdr:row>34</xdr:row>
      <xdr:rowOff>19050</xdr:rowOff>
    </xdr:from>
    <xdr:to>
      <xdr:col>10</xdr:col>
      <xdr:colOff>78441</xdr:colOff>
      <xdr:row>61</xdr:row>
      <xdr:rowOff>134470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258536</xdr:colOff>
      <xdr:row>34</xdr:row>
      <xdr:rowOff>31297</xdr:rowOff>
    </xdr:from>
    <xdr:to>
      <xdr:col>3</xdr:col>
      <xdr:colOff>1110183</xdr:colOff>
      <xdr:row>36</xdr:row>
      <xdr:rowOff>50187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20536" y="7813222"/>
          <a:ext cx="851647" cy="361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34</xdr:row>
      <xdr:rowOff>9525</xdr:rowOff>
    </xdr:from>
    <xdr:to>
      <xdr:col>10</xdr:col>
      <xdr:colOff>63501</xdr:colOff>
      <xdr:row>62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0.06403</cdr:x>
      <cdr:y>0</cdr:y>
    </cdr:from>
    <cdr:to>
      <cdr:x>0.17165</cdr:x>
      <cdr:y>0.05018</cdr:y>
    </cdr:to>
    <cdr:sp macro="" textlink="">
      <cdr:nvSpPr>
        <cdr:cNvPr id="2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6000000}"/>
            </a:ext>
          </a:extLst>
        </cdr:cNvPr>
        <cdr:cNvSpPr txBox="1"/>
      </cdr:nvSpPr>
      <cdr:spPr>
        <a:xfrm xmlns:a="http://schemas.openxmlformats.org/drawingml/2006/main">
          <a:off x="532208" y="0"/>
          <a:ext cx="894554" cy="240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/>
            <a:t>（百万円）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</xdr:colOff>
      <xdr:row>15</xdr:row>
      <xdr:rowOff>2</xdr:rowOff>
    </xdr:from>
    <xdr:to>
      <xdr:col>25</xdr:col>
      <xdr:colOff>174624</xdr:colOff>
      <xdr:row>15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9429750" y="2898323"/>
          <a:ext cx="395741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6163</xdr:colOff>
      <xdr:row>11</xdr:row>
      <xdr:rowOff>11206</xdr:rowOff>
    </xdr:from>
    <xdr:to>
      <xdr:col>23</xdr:col>
      <xdr:colOff>6163</xdr:colOff>
      <xdr:row>14</xdr:row>
      <xdr:rowOff>161926</xdr:rowOff>
    </xdr:to>
    <xdr:cxnSp macro="">
      <xdr:nvCxnSpPr>
        <xdr:cNvPr id="4" name="直線コネクタ 3"/>
        <xdr:cNvCxnSpPr/>
      </xdr:nvCxnSpPr>
      <xdr:spPr bwMode="auto">
        <a:xfrm flipV="1">
          <a:off x="12588688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11</xdr:row>
      <xdr:rowOff>6494</xdr:rowOff>
    </xdr:from>
    <xdr:to>
      <xdr:col>30</xdr:col>
      <xdr:colOff>11206</xdr:colOff>
      <xdr:row>11</xdr:row>
      <xdr:rowOff>6494</xdr:rowOff>
    </xdr:to>
    <xdr:cxnSp macro="">
      <xdr:nvCxnSpPr>
        <xdr:cNvPr id="5" name="直線コネクタ 4"/>
        <xdr:cNvCxnSpPr/>
      </xdr:nvCxnSpPr>
      <xdr:spPr bwMode="auto">
        <a:xfrm>
          <a:off x="12594749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27214</xdr:colOff>
      <xdr:row>29</xdr:row>
      <xdr:rowOff>2</xdr:rowOff>
    </xdr:from>
    <xdr:to>
      <xdr:col>26</xdr:col>
      <xdr:colOff>0</xdr:colOff>
      <xdr:row>29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9416143" y="5483681"/>
          <a:ext cx="3973286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15</xdr:row>
      <xdr:rowOff>0</xdr:rowOff>
    </xdr:from>
    <xdr:to>
      <xdr:col>32</xdr:col>
      <xdr:colOff>4082</xdr:colOff>
      <xdr:row>36</xdr:row>
      <xdr:rowOff>13607</xdr:rowOff>
    </xdr:to>
    <xdr:cxnSp macro="">
      <xdr:nvCxnSpPr>
        <xdr:cNvPr id="7" name="直線コネクタ 6"/>
        <xdr:cNvCxnSpPr/>
      </xdr:nvCxnSpPr>
      <xdr:spPr bwMode="auto">
        <a:xfrm>
          <a:off x="17853932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36</xdr:row>
      <xdr:rowOff>13607</xdr:rowOff>
    </xdr:from>
    <xdr:to>
      <xdr:col>32</xdr:col>
      <xdr:colOff>0</xdr:colOff>
      <xdr:row>36</xdr:row>
      <xdr:rowOff>13607</xdr:rowOff>
    </xdr:to>
    <xdr:cxnSp macro="">
      <xdr:nvCxnSpPr>
        <xdr:cNvPr id="8" name="直線矢印コネクタ 7"/>
        <xdr:cNvCxnSpPr/>
      </xdr:nvCxnSpPr>
      <xdr:spPr bwMode="auto">
        <a:xfrm flipH="1">
          <a:off x="10477500" y="7452632"/>
          <a:ext cx="73723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15</xdr:row>
      <xdr:rowOff>1681</xdr:rowOff>
    </xdr:from>
    <xdr:to>
      <xdr:col>32</xdr:col>
      <xdr:colOff>0</xdr:colOff>
      <xdr:row>15</xdr:row>
      <xdr:rowOff>1681</xdr:rowOff>
    </xdr:to>
    <xdr:cxnSp macro="">
      <xdr:nvCxnSpPr>
        <xdr:cNvPr id="9" name="直線コネクタ 8"/>
        <xdr:cNvCxnSpPr/>
      </xdr:nvCxnSpPr>
      <xdr:spPr bwMode="auto">
        <a:xfrm>
          <a:off x="17489581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0</xdr:colOff>
      <xdr:row>39</xdr:row>
      <xdr:rowOff>0</xdr:rowOff>
    </xdr:to>
    <xdr:cxnSp macro="">
      <xdr:nvCxnSpPr>
        <xdr:cNvPr id="10" name="直線矢印コネクタ 9"/>
        <xdr:cNvCxnSpPr/>
      </xdr:nvCxnSpPr>
      <xdr:spPr bwMode="auto">
        <a:xfrm>
          <a:off x="9744075" y="7658100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14</xdr:row>
      <xdr:rowOff>172640</xdr:rowOff>
    </xdr:from>
    <xdr:to>
      <xdr:col>14</xdr:col>
      <xdr:colOff>653143</xdr:colOff>
      <xdr:row>14</xdr:row>
      <xdr:rowOff>172640</xdr:rowOff>
    </xdr:to>
    <xdr:cxnSp macro="">
      <xdr:nvCxnSpPr>
        <xdr:cNvPr id="11" name="直線矢印コネクタ 10"/>
        <xdr:cNvCxnSpPr/>
      </xdr:nvCxnSpPr>
      <xdr:spPr bwMode="auto">
        <a:xfrm flipH="1">
          <a:off x="4632382" y="2894069"/>
          <a:ext cx="3259761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11</xdr:row>
      <xdr:rowOff>0</xdr:rowOff>
    </xdr:from>
    <xdr:to>
      <xdr:col>9</xdr:col>
      <xdr:colOff>672353</xdr:colOff>
      <xdr:row>15</xdr:row>
      <xdr:rowOff>0</xdr:rowOff>
    </xdr:to>
    <xdr:cxnSp macro="">
      <xdr:nvCxnSpPr>
        <xdr:cNvPr id="12" name="直線コネクタ 11"/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11</xdr:row>
      <xdr:rowOff>0</xdr:rowOff>
    </xdr:from>
    <xdr:to>
      <xdr:col>4</xdr:col>
      <xdr:colOff>13610</xdr:colOff>
      <xdr:row>12</xdr:row>
      <xdr:rowOff>163286</xdr:rowOff>
    </xdr:to>
    <xdr:cxnSp macro="">
      <xdr:nvCxnSpPr>
        <xdr:cNvPr id="13" name="直線矢印コネクタ 12"/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9526</xdr:colOff>
      <xdr:row>29</xdr:row>
      <xdr:rowOff>0</xdr:rowOff>
    </xdr:from>
    <xdr:to>
      <xdr:col>15</xdr:col>
      <xdr:colOff>13607</xdr:colOff>
      <xdr:row>29</xdr:row>
      <xdr:rowOff>0</xdr:rowOff>
    </xdr:to>
    <xdr:cxnSp macro="">
      <xdr:nvCxnSpPr>
        <xdr:cNvPr id="14" name="直線矢印コネクタ 13"/>
        <xdr:cNvCxnSpPr/>
      </xdr:nvCxnSpPr>
      <xdr:spPr bwMode="auto">
        <a:xfrm flipH="1">
          <a:off x="4635955" y="5483679"/>
          <a:ext cx="329700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47</xdr:row>
      <xdr:rowOff>0</xdr:rowOff>
    </xdr:from>
    <xdr:to>
      <xdr:col>12</xdr:col>
      <xdr:colOff>672354</xdr:colOff>
      <xdr:row>47</xdr:row>
      <xdr:rowOff>0</xdr:rowOff>
    </xdr:to>
    <xdr:cxnSp macro="">
      <xdr:nvCxnSpPr>
        <xdr:cNvPr id="15" name="直線矢印コネクタ 14"/>
        <xdr:cNvCxnSpPr/>
      </xdr:nvCxnSpPr>
      <xdr:spPr bwMode="auto">
        <a:xfrm flipH="1">
          <a:off x="4667250" y="94773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30</xdr:row>
      <xdr:rowOff>23812</xdr:rowOff>
    </xdr:from>
    <xdr:to>
      <xdr:col>30</xdr:col>
      <xdr:colOff>0</xdr:colOff>
      <xdr:row>36</xdr:row>
      <xdr:rowOff>13608</xdr:rowOff>
    </xdr:to>
    <xdr:cxnSp macro="">
      <xdr:nvCxnSpPr>
        <xdr:cNvPr id="16" name="直線コネクタ 15"/>
        <xdr:cNvCxnSpPr/>
      </xdr:nvCxnSpPr>
      <xdr:spPr bwMode="auto">
        <a:xfrm>
          <a:off x="16744950" y="636746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47</xdr:row>
      <xdr:rowOff>1</xdr:rowOff>
    </xdr:from>
    <xdr:to>
      <xdr:col>26</xdr:col>
      <xdr:colOff>-1</xdr:colOff>
      <xdr:row>47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77376"/>
          <a:ext cx="62483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155864</xdr:rowOff>
    </xdr:from>
    <xdr:to>
      <xdr:col>11</xdr:col>
      <xdr:colOff>23812</xdr:colOff>
      <xdr:row>52</xdr:row>
      <xdr:rowOff>0</xdr:rowOff>
    </xdr:to>
    <xdr:sp macro="" textlink="">
      <xdr:nvSpPr>
        <xdr:cNvPr id="18" name="角丸四角形 17"/>
        <xdr:cNvSpPr/>
      </xdr:nvSpPr>
      <xdr:spPr bwMode="auto">
        <a:xfrm>
          <a:off x="1371600" y="1184564"/>
          <a:ext cx="4500562" cy="9235786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5</xdr:row>
      <xdr:rowOff>0</xdr:rowOff>
    </xdr:from>
    <xdr:to>
      <xdr:col>33</xdr:col>
      <xdr:colOff>-1</xdr:colOff>
      <xdr:row>52</xdr:row>
      <xdr:rowOff>0</xdr:rowOff>
    </xdr:to>
    <xdr:sp macro="" textlink="">
      <xdr:nvSpPr>
        <xdr:cNvPr id="20" name="角丸四角形 19"/>
        <xdr:cNvSpPr/>
      </xdr:nvSpPr>
      <xdr:spPr bwMode="auto">
        <a:xfrm>
          <a:off x="12087225" y="1209675"/>
          <a:ext cx="6115049" cy="9210675"/>
        </a:xfrm>
        <a:prstGeom prst="roundRect">
          <a:avLst/>
        </a:prstGeom>
        <a:noFill/>
        <a:ln w="571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15</xdr:row>
      <xdr:rowOff>1</xdr:rowOff>
    </xdr:from>
    <xdr:to>
      <xdr:col>9</xdr:col>
      <xdr:colOff>352425</xdr:colOff>
      <xdr:row>16</xdr:row>
      <xdr:rowOff>0</xdr:rowOff>
    </xdr:to>
    <xdr:cxnSp macro="">
      <xdr:nvCxnSpPr>
        <xdr:cNvPr id="24" name="直線矢印コネクタ 23"/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27083</xdr:colOff>
      <xdr:row>19</xdr:row>
      <xdr:rowOff>0</xdr:rowOff>
    </xdr:from>
    <xdr:to>
      <xdr:col>17</xdr:col>
      <xdr:colOff>15875</xdr:colOff>
      <xdr:row>19</xdr:row>
      <xdr:rowOff>0</xdr:rowOff>
    </xdr:to>
    <xdr:cxnSp macro="">
      <xdr:nvCxnSpPr>
        <xdr:cNvPr id="25" name="直線矢印コネクタ 24"/>
        <xdr:cNvCxnSpPr/>
      </xdr:nvCxnSpPr>
      <xdr:spPr bwMode="auto">
        <a:xfrm flipH="1">
          <a:off x="7281958" y="3619500"/>
          <a:ext cx="97304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11207</xdr:colOff>
      <xdr:row>38</xdr:row>
      <xdr:rowOff>0</xdr:rowOff>
    </xdr:from>
    <xdr:to>
      <xdr:col>19</xdr:col>
      <xdr:colOff>0</xdr:colOff>
      <xdr:row>38</xdr:row>
      <xdr:rowOff>0</xdr:rowOff>
    </xdr:to>
    <xdr:cxnSp macro="">
      <xdr:nvCxnSpPr>
        <xdr:cNvPr id="26" name="直線矢印コネクタ 25"/>
        <xdr:cNvCxnSpPr/>
      </xdr:nvCxnSpPr>
      <xdr:spPr bwMode="auto">
        <a:xfrm flipH="1">
          <a:off x="9755282" y="7839075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190500</xdr:rowOff>
    </xdr:to>
    <xdr:cxnSp macro="">
      <xdr:nvCxnSpPr>
        <xdr:cNvPr id="29" name="直線矢印コネクタ 28"/>
        <xdr:cNvCxnSpPr/>
      </xdr:nvCxnSpPr>
      <xdr:spPr bwMode="auto">
        <a:xfrm flipV="1">
          <a:off x="13315950" y="61150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24</xdr:row>
      <xdr:rowOff>0</xdr:rowOff>
    </xdr:from>
    <xdr:to>
      <xdr:col>27</xdr:col>
      <xdr:colOff>17322</xdr:colOff>
      <xdr:row>25</xdr:row>
      <xdr:rowOff>11206</xdr:rowOff>
    </xdr:to>
    <xdr:cxnSp macro="">
      <xdr:nvCxnSpPr>
        <xdr:cNvPr id="30" name="直線矢印コネクタ 29"/>
        <xdr:cNvCxnSpPr/>
      </xdr:nvCxnSpPr>
      <xdr:spPr bwMode="auto">
        <a:xfrm>
          <a:off x="14981097" y="523875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42</xdr:row>
      <xdr:rowOff>0</xdr:rowOff>
    </xdr:from>
    <xdr:to>
      <xdr:col>26</xdr:col>
      <xdr:colOff>727362</xdr:colOff>
      <xdr:row>43</xdr:row>
      <xdr:rowOff>11206</xdr:rowOff>
    </xdr:to>
    <xdr:cxnSp macro="">
      <xdr:nvCxnSpPr>
        <xdr:cNvPr id="31" name="直線矢印コネクタ 30"/>
        <xdr:cNvCxnSpPr/>
      </xdr:nvCxnSpPr>
      <xdr:spPr bwMode="auto">
        <a:xfrm>
          <a:off x="14957712" y="85820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29</xdr:row>
      <xdr:rowOff>1</xdr:rowOff>
    </xdr:from>
    <xdr:to>
      <xdr:col>9</xdr:col>
      <xdr:colOff>352425</xdr:colOff>
      <xdr:row>30</xdr:row>
      <xdr:rowOff>0</xdr:rowOff>
    </xdr:to>
    <xdr:cxnSp macro="">
      <xdr:nvCxnSpPr>
        <xdr:cNvPr id="32" name="直線矢印コネクタ 31"/>
        <xdr:cNvCxnSpPr/>
      </xdr:nvCxnSpPr>
      <xdr:spPr bwMode="auto">
        <a:xfrm flipV="1">
          <a:off x="5267325" y="61150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47</xdr:row>
      <xdr:rowOff>1</xdr:rowOff>
    </xdr:from>
    <xdr:to>
      <xdr:col>9</xdr:col>
      <xdr:colOff>352425</xdr:colOff>
      <xdr:row>48</xdr:row>
      <xdr:rowOff>0</xdr:rowOff>
    </xdr:to>
    <xdr:cxnSp macro="">
      <xdr:nvCxnSpPr>
        <xdr:cNvPr id="33" name="直線矢印コネクタ 32"/>
        <xdr:cNvCxnSpPr/>
      </xdr:nvCxnSpPr>
      <xdr:spPr bwMode="auto">
        <a:xfrm flipV="1">
          <a:off x="5267325" y="9477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11</xdr:row>
      <xdr:rowOff>0</xdr:rowOff>
    </xdr:from>
    <xdr:to>
      <xdr:col>10</xdr:col>
      <xdr:colOff>0</xdr:colOff>
      <xdr:row>11</xdr:row>
      <xdr:rowOff>0</xdr:rowOff>
    </xdr:to>
    <xdr:cxnSp macro="">
      <xdr:nvCxnSpPr>
        <xdr:cNvPr id="34" name="直線コネクタ 33"/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0</xdr:colOff>
      <xdr:row>36</xdr:row>
      <xdr:rowOff>190500</xdr:rowOff>
    </xdr:to>
    <xdr:cxnSp macro="">
      <xdr:nvCxnSpPr>
        <xdr:cNvPr id="36" name="直線矢印コネクタ 35"/>
        <xdr:cNvCxnSpPr/>
      </xdr:nvCxnSpPr>
      <xdr:spPr bwMode="auto">
        <a:xfrm flipV="1">
          <a:off x="13315950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0</xdr:colOff>
      <xdr:row>15</xdr:row>
      <xdr:rowOff>190500</xdr:rowOff>
    </xdr:to>
    <xdr:cxnSp macro="">
      <xdr:nvCxnSpPr>
        <xdr:cNvPr id="37" name="直線矢印コネクタ 36"/>
        <xdr:cNvCxnSpPr/>
      </xdr:nvCxnSpPr>
      <xdr:spPr bwMode="auto">
        <a:xfrm flipV="1">
          <a:off x="13315950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0</xdr:colOff>
      <xdr:row>47</xdr:row>
      <xdr:rowOff>190500</xdr:rowOff>
    </xdr:to>
    <xdr:cxnSp macro="">
      <xdr:nvCxnSpPr>
        <xdr:cNvPr id="38" name="直線矢印コネクタ 37"/>
        <xdr:cNvCxnSpPr/>
      </xdr:nvCxnSpPr>
      <xdr:spPr bwMode="auto">
        <a:xfrm flipV="1">
          <a:off x="13315950" y="94773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24</xdr:row>
      <xdr:rowOff>0</xdr:rowOff>
    </xdr:from>
    <xdr:to>
      <xdr:col>6</xdr:col>
      <xdr:colOff>353785</xdr:colOff>
      <xdr:row>25</xdr:row>
      <xdr:rowOff>0</xdr:rowOff>
    </xdr:to>
    <xdr:cxnSp macro="">
      <xdr:nvCxnSpPr>
        <xdr:cNvPr id="39" name="直線矢印コネクタ 38"/>
        <xdr:cNvCxnSpPr/>
      </xdr:nvCxnSpPr>
      <xdr:spPr bwMode="auto">
        <a:xfrm>
          <a:off x="3639910" y="523875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42</xdr:row>
      <xdr:rowOff>0</xdr:rowOff>
    </xdr:from>
    <xdr:to>
      <xdr:col>6</xdr:col>
      <xdr:colOff>353785</xdr:colOff>
      <xdr:row>43</xdr:row>
      <xdr:rowOff>0</xdr:rowOff>
    </xdr:to>
    <xdr:cxnSp macro="">
      <xdr:nvCxnSpPr>
        <xdr:cNvPr id="40" name="直線矢印コネクタ 39"/>
        <xdr:cNvCxnSpPr/>
      </xdr:nvCxnSpPr>
      <xdr:spPr bwMode="auto">
        <a:xfrm>
          <a:off x="3639910" y="85820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25</xdr:row>
      <xdr:rowOff>16300</xdr:rowOff>
    </xdr:from>
    <xdr:to>
      <xdr:col>9</xdr:col>
      <xdr:colOff>678465</xdr:colOff>
      <xdr:row>29</xdr:row>
      <xdr:rowOff>16300</xdr:rowOff>
    </xdr:to>
    <xdr:cxnSp macro="">
      <xdr:nvCxnSpPr>
        <xdr:cNvPr id="41" name="直線コネクタ 40"/>
        <xdr:cNvCxnSpPr/>
      </xdr:nvCxnSpPr>
      <xdr:spPr bwMode="auto">
        <a:xfrm>
          <a:off x="5593365" y="542650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2404</xdr:colOff>
      <xdr:row>27</xdr:row>
      <xdr:rowOff>6404</xdr:rowOff>
    </xdr:to>
    <xdr:cxnSp macro="">
      <xdr:nvCxnSpPr>
        <xdr:cNvPr id="42" name="直線矢印コネクタ 41"/>
        <xdr:cNvCxnSpPr/>
      </xdr:nvCxnSpPr>
      <xdr:spPr bwMode="auto">
        <a:xfrm>
          <a:off x="2314575" y="541020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25</xdr:row>
      <xdr:rowOff>16300</xdr:rowOff>
    </xdr:from>
    <xdr:to>
      <xdr:col>9</xdr:col>
      <xdr:colOff>681522</xdr:colOff>
      <xdr:row>25</xdr:row>
      <xdr:rowOff>16300</xdr:rowOff>
    </xdr:to>
    <xdr:cxnSp macro="">
      <xdr:nvCxnSpPr>
        <xdr:cNvPr id="43" name="直線コネクタ 42"/>
        <xdr:cNvCxnSpPr/>
      </xdr:nvCxnSpPr>
      <xdr:spPr bwMode="auto">
        <a:xfrm>
          <a:off x="2325781" y="542650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43</xdr:row>
      <xdr:rowOff>16300</xdr:rowOff>
    </xdr:from>
    <xdr:to>
      <xdr:col>9</xdr:col>
      <xdr:colOff>661147</xdr:colOff>
      <xdr:row>47</xdr:row>
      <xdr:rowOff>16300</xdr:rowOff>
    </xdr:to>
    <xdr:cxnSp macro="">
      <xdr:nvCxnSpPr>
        <xdr:cNvPr id="44" name="直線コネクタ 43"/>
        <xdr:cNvCxnSpPr/>
      </xdr:nvCxnSpPr>
      <xdr:spPr bwMode="auto">
        <a:xfrm>
          <a:off x="5576047" y="8769775"/>
          <a:ext cx="0" cy="723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2404</xdr:colOff>
      <xdr:row>45</xdr:row>
      <xdr:rowOff>6404</xdr:rowOff>
    </xdr:to>
    <xdr:cxnSp macro="">
      <xdr:nvCxnSpPr>
        <xdr:cNvPr id="45" name="直線矢印コネクタ 44"/>
        <xdr:cNvCxnSpPr/>
      </xdr:nvCxnSpPr>
      <xdr:spPr bwMode="auto">
        <a:xfrm>
          <a:off x="2314575" y="8753475"/>
          <a:ext cx="2404" cy="37787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43</xdr:row>
      <xdr:rowOff>16300</xdr:rowOff>
    </xdr:from>
    <xdr:to>
      <xdr:col>9</xdr:col>
      <xdr:colOff>681522</xdr:colOff>
      <xdr:row>43</xdr:row>
      <xdr:rowOff>16300</xdr:rowOff>
    </xdr:to>
    <xdr:cxnSp macro="">
      <xdr:nvCxnSpPr>
        <xdr:cNvPr id="46" name="直線コネクタ 45"/>
        <xdr:cNvCxnSpPr/>
      </xdr:nvCxnSpPr>
      <xdr:spPr bwMode="auto">
        <a:xfrm>
          <a:off x="2325781" y="87697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11</xdr:row>
      <xdr:rowOff>9525</xdr:rowOff>
    </xdr:from>
    <xdr:to>
      <xdr:col>30</xdr:col>
      <xdr:colOff>9525</xdr:colOff>
      <xdr:row>13</xdr:row>
      <xdr:rowOff>9525</xdr:rowOff>
    </xdr:to>
    <xdr:cxnSp macro="">
      <xdr:nvCxnSpPr>
        <xdr:cNvPr id="47" name="直線矢印コネクタ 46"/>
        <xdr:cNvCxnSpPr/>
      </xdr:nvCxnSpPr>
      <xdr:spPr bwMode="auto">
        <a:xfrm>
          <a:off x="16754475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25</xdr:row>
      <xdr:rowOff>4713</xdr:rowOff>
    </xdr:from>
    <xdr:to>
      <xdr:col>23</xdr:col>
      <xdr:colOff>0</xdr:colOff>
      <xdr:row>29</xdr:row>
      <xdr:rowOff>0</xdr:rowOff>
    </xdr:to>
    <xdr:cxnSp macro="">
      <xdr:nvCxnSpPr>
        <xdr:cNvPr id="48" name="直線コネクタ 47"/>
        <xdr:cNvCxnSpPr/>
      </xdr:nvCxnSpPr>
      <xdr:spPr bwMode="auto">
        <a:xfrm flipV="1">
          <a:off x="12582525" y="541491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25</xdr:row>
      <xdr:rowOff>0</xdr:rowOff>
    </xdr:from>
    <xdr:to>
      <xdr:col>30</xdr:col>
      <xdr:colOff>5043</xdr:colOff>
      <xdr:row>25</xdr:row>
      <xdr:rowOff>0</xdr:rowOff>
    </xdr:to>
    <xdr:cxnSp macro="">
      <xdr:nvCxnSpPr>
        <xdr:cNvPr id="49" name="直線コネクタ 48"/>
        <xdr:cNvCxnSpPr/>
      </xdr:nvCxnSpPr>
      <xdr:spPr bwMode="auto">
        <a:xfrm>
          <a:off x="12588586" y="541020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25</xdr:row>
      <xdr:rowOff>3031</xdr:rowOff>
    </xdr:from>
    <xdr:to>
      <xdr:col>30</xdr:col>
      <xdr:colOff>3362</xdr:colOff>
      <xdr:row>26</xdr:row>
      <xdr:rowOff>164956</xdr:rowOff>
    </xdr:to>
    <xdr:cxnSp macro="">
      <xdr:nvCxnSpPr>
        <xdr:cNvPr id="50" name="直線矢印コネクタ 49"/>
        <xdr:cNvCxnSpPr/>
      </xdr:nvCxnSpPr>
      <xdr:spPr bwMode="auto">
        <a:xfrm>
          <a:off x="16748312" y="541323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43</xdr:row>
      <xdr:rowOff>4712</xdr:rowOff>
    </xdr:from>
    <xdr:to>
      <xdr:col>23</xdr:col>
      <xdr:colOff>0</xdr:colOff>
      <xdr:row>47</xdr:row>
      <xdr:rowOff>0</xdr:rowOff>
    </xdr:to>
    <xdr:cxnSp macro="">
      <xdr:nvCxnSpPr>
        <xdr:cNvPr id="51" name="直線コネクタ 50"/>
        <xdr:cNvCxnSpPr/>
      </xdr:nvCxnSpPr>
      <xdr:spPr bwMode="auto">
        <a:xfrm flipV="1">
          <a:off x="12582525" y="8758187"/>
          <a:ext cx="0" cy="7191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43</xdr:row>
      <xdr:rowOff>0</xdr:rowOff>
    </xdr:from>
    <xdr:to>
      <xdr:col>30</xdr:col>
      <xdr:colOff>5043</xdr:colOff>
      <xdr:row>43</xdr:row>
      <xdr:rowOff>0</xdr:rowOff>
    </xdr:to>
    <xdr:cxnSp macro="">
      <xdr:nvCxnSpPr>
        <xdr:cNvPr id="52" name="直線コネクタ 51"/>
        <xdr:cNvCxnSpPr/>
      </xdr:nvCxnSpPr>
      <xdr:spPr bwMode="auto">
        <a:xfrm>
          <a:off x="12588586" y="87534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43</xdr:row>
      <xdr:rowOff>3031</xdr:rowOff>
    </xdr:from>
    <xdr:to>
      <xdr:col>30</xdr:col>
      <xdr:colOff>3362</xdr:colOff>
      <xdr:row>44</xdr:row>
      <xdr:rowOff>164956</xdr:rowOff>
    </xdr:to>
    <xdr:cxnSp macro="">
      <xdr:nvCxnSpPr>
        <xdr:cNvPr id="53" name="直線矢印コネクタ 52"/>
        <xdr:cNvCxnSpPr/>
      </xdr:nvCxnSpPr>
      <xdr:spPr bwMode="auto">
        <a:xfrm>
          <a:off x="16748312" y="87565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0</xdr:colOff>
      <xdr:row>16</xdr:row>
      <xdr:rowOff>15875</xdr:rowOff>
    </xdr:from>
    <xdr:to>
      <xdr:col>16</xdr:col>
      <xdr:colOff>0</xdr:colOff>
      <xdr:row>25</xdr:row>
      <xdr:rowOff>156883</xdr:rowOff>
    </xdr:to>
    <xdr:cxnSp macro="">
      <xdr:nvCxnSpPr>
        <xdr:cNvPr id="62" name="直線矢印コネクタ 61"/>
        <xdr:cNvCxnSpPr/>
      </xdr:nvCxnSpPr>
      <xdr:spPr bwMode="auto">
        <a:xfrm>
          <a:off x="7254875" y="3095625"/>
          <a:ext cx="0" cy="247463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43</xdr:row>
      <xdr:rowOff>0</xdr:rowOff>
    </xdr:from>
    <xdr:to>
      <xdr:col>17</xdr:col>
      <xdr:colOff>0</xdr:colOff>
      <xdr:row>43</xdr:row>
      <xdr:rowOff>0</xdr:rowOff>
    </xdr:to>
    <xdr:cxnSp macro="">
      <xdr:nvCxnSpPr>
        <xdr:cNvPr id="65" name="直線コネクタ 64"/>
        <xdr:cNvCxnSpPr/>
      </xdr:nvCxnSpPr>
      <xdr:spPr bwMode="auto">
        <a:xfrm flipH="1">
          <a:off x="7286625" y="87534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0</xdr:colOff>
      <xdr:row>43</xdr:row>
      <xdr:rowOff>0</xdr:rowOff>
    </xdr:to>
    <xdr:cxnSp macro="">
      <xdr:nvCxnSpPr>
        <xdr:cNvPr id="66" name="直線コネクタ 65"/>
        <xdr:cNvCxnSpPr/>
      </xdr:nvCxnSpPr>
      <xdr:spPr bwMode="auto">
        <a:xfrm>
          <a:off x="9744075" y="85820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0</xdr:colOff>
      <xdr:row>43</xdr:row>
      <xdr:rowOff>156883</xdr:rowOff>
    </xdr:to>
    <xdr:cxnSp macro="">
      <xdr:nvCxnSpPr>
        <xdr:cNvPr id="67" name="直線矢印コネクタ 66"/>
        <xdr:cNvCxnSpPr/>
      </xdr:nvCxnSpPr>
      <xdr:spPr bwMode="auto">
        <a:xfrm>
          <a:off x="7286625" y="87534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16</xdr:col>
      <xdr:colOff>13607</xdr:colOff>
      <xdr:row>45</xdr:row>
      <xdr:rowOff>0</xdr:rowOff>
    </xdr:from>
    <xdr:to>
      <xdr:col>17</xdr:col>
      <xdr:colOff>13607</xdr:colOff>
      <xdr:row>45</xdr:row>
      <xdr:rowOff>0</xdr:rowOff>
    </xdr:to>
    <xdr:cxnSp macro="">
      <xdr:nvCxnSpPr>
        <xdr:cNvPr id="68" name="直線コネクタ 67"/>
        <xdr:cNvCxnSpPr/>
      </xdr:nvCxnSpPr>
      <xdr:spPr bwMode="auto">
        <a:xfrm>
          <a:off x="9024257" y="9124950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0</xdr:colOff>
      <xdr:row>45</xdr:row>
      <xdr:rowOff>0</xdr:rowOff>
    </xdr:to>
    <xdr:cxnSp macro="">
      <xdr:nvCxnSpPr>
        <xdr:cNvPr id="69" name="直線矢印コネクタ 68"/>
        <xdr:cNvCxnSpPr/>
      </xdr:nvCxnSpPr>
      <xdr:spPr bwMode="auto">
        <a:xfrm flipV="1">
          <a:off x="9010650" y="8753475"/>
          <a:ext cx="0" cy="3714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10</xdr:row>
      <xdr:rowOff>0</xdr:rowOff>
    </xdr:from>
    <xdr:to>
      <xdr:col>6</xdr:col>
      <xdr:colOff>358584</xdr:colOff>
      <xdr:row>10</xdr:row>
      <xdr:rowOff>145677</xdr:rowOff>
    </xdr:to>
    <xdr:cxnSp macro="">
      <xdr:nvCxnSpPr>
        <xdr:cNvPr id="71" name="直線矢印コネクタ 70"/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0</xdr:colOff>
      <xdr:row>10</xdr:row>
      <xdr:rowOff>145677</xdr:rowOff>
    </xdr:to>
    <xdr:cxnSp macro="">
      <xdr:nvCxnSpPr>
        <xdr:cNvPr id="72" name="直線矢印コネクタ 71"/>
        <xdr:cNvCxnSpPr/>
      </xdr:nvCxnSpPr>
      <xdr:spPr bwMode="auto">
        <a:xfrm>
          <a:off x="1496377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12</xdr:row>
      <xdr:rowOff>0</xdr:rowOff>
    </xdr:from>
    <xdr:to>
      <xdr:col>6</xdr:col>
      <xdr:colOff>0</xdr:colOff>
      <xdr:row>13</xdr:row>
      <xdr:rowOff>0</xdr:rowOff>
    </xdr:to>
    <xdr:cxnSp macro="">
      <xdr:nvCxnSpPr>
        <xdr:cNvPr id="76" name="直線コネクタ 75"/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16</xdr:row>
      <xdr:rowOff>0</xdr:rowOff>
    </xdr:from>
    <xdr:to>
      <xdr:col>6</xdr:col>
      <xdr:colOff>8283</xdr:colOff>
      <xdr:row>16</xdr:row>
      <xdr:rowOff>0</xdr:rowOff>
    </xdr:to>
    <xdr:cxnSp macro="">
      <xdr:nvCxnSpPr>
        <xdr:cNvPr id="77" name="直線コネクタ 76"/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6</xdr:col>
      <xdr:colOff>6626</xdr:colOff>
      <xdr:row>27</xdr:row>
      <xdr:rowOff>0</xdr:rowOff>
    </xdr:to>
    <xdr:cxnSp macro="">
      <xdr:nvCxnSpPr>
        <xdr:cNvPr id="78" name="直線コネクタ 77"/>
        <xdr:cNvCxnSpPr/>
      </xdr:nvCxnSpPr>
      <xdr:spPr bwMode="auto">
        <a:xfrm flipV="1">
          <a:off x="3000375" y="559117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30</xdr:row>
      <xdr:rowOff>0</xdr:rowOff>
    </xdr:from>
    <xdr:to>
      <xdr:col>5</xdr:col>
      <xdr:colOff>272084</xdr:colOff>
      <xdr:row>30</xdr:row>
      <xdr:rowOff>0</xdr:rowOff>
    </xdr:to>
    <xdr:cxnSp macro="">
      <xdr:nvCxnSpPr>
        <xdr:cNvPr id="79" name="直線コネクタ 78"/>
        <xdr:cNvCxnSpPr/>
      </xdr:nvCxnSpPr>
      <xdr:spPr bwMode="auto">
        <a:xfrm>
          <a:off x="2986709" y="63436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44</xdr:row>
      <xdr:rowOff>0</xdr:rowOff>
    </xdr:from>
    <xdr:to>
      <xdr:col>6</xdr:col>
      <xdr:colOff>6626</xdr:colOff>
      <xdr:row>44</xdr:row>
      <xdr:rowOff>171450</xdr:rowOff>
    </xdr:to>
    <xdr:cxnSp macro="">
      <xdr:nvCxnSpPr>
        <xdr:cNvPr id="80" name="直線コネクタ 79"/>
        <xdr:cNvCxnSpPr/>
      </xdr:nvCxnSpPr>
      <xdr:spPr bwMode="auto">
        <a:xfrm flipV="1">
          <a:off x="3000375" y="89344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48</xdr:row>
      <xdr:rowOff>0</xdr:rowOff>
    </xdr:from>
    <xdr:to>
      <xdr:col>5</xdr:col>
      <xdr:colOff>272084</xdr:colOff>
      <xdr:row>48</xdr:row>
      <xdr:rowOff>0</xdr:rowOff>
    </xdr:to>
    <xdr:cxnSp macro="">
      <xdr:nvCxnSpPr>
        <xdr:cNvPr id="81" name="直線コネクタ 80"/>
        <xdr:cNvCxnSpPr/>
      </xdr:nvCxnSpPr>
      <xdr:spPr bwMode="auto">
        <a:xfrm>
          <a:off x="2986709" y="97059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55</xdr:row>
      <xdr:rowOff>0</xdr:rowOff>
    </xdr:from>
    <xdr:to>
      <xdr:col>6</xdr:col>
      <xdr:colOff>20292</xdr:colOff>
      <xdr:row>55</xdr:row>
      <xdr:rowOff>171450</xdr:rowOff>
    </xdr:to>
    <xdr:cxnSp macro="">
      <xdr:nvCxnSpPr>
        <xdr:cNvPr id="82" name="直線コネクタ 81"/>
        <xdr:cNvCxnSpPr/>
      </xdr:nvCxnSpPr>
      <xdr:spPr bwMode="auto">
        <a:xfrm flipV="1">
          <a:off x="3014041" y="109442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59</xdr:row>
      <xdr:rowOff>0</xdr:rowOff>
    </xdr:from>
    <xdr:to>
      <xdr:col>6</xdr:col>
      <xdr:colOff>0</xdr:colOff>
      <xdr:row>59</xdr:row>
      <xdr:rowOff>0</xdr:rowOff>
    </xdr:to>
    <xdr:cxnSp macro="">
      <xdr:nvCxnSpPr>
        <xdr:cNvPr id="83" name="直線コネクタ 82"/>
        <xdr:cNvCxnSpPr/>
      </xdr:nvCxnSpPr>
      <xdr:spPr bwMode="auto">
        <a:xfrm>
          <a:off x="3000375" y="117062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12</xdr:row>
      <xdr:rowOff>0</xdr:rowOff>
    </xdr:from>
    <xdr:to>
      <xdr:col>29</xdr:col>
      <xdr:colOff>0</xdr:colOff>
      <xdr:row>13</xdr:row>
      <xdr:rowOff>9525</xdr:rowOff>
    </xdr:to>
    <xdr:cxnSp macro="">
      <xdr:nvCxnSpPr>
        <xdr:cNvPr id="84" name="直線コネクタ 83"/>
        <xdr:cNvCxnSpPr/>
      </xdr:nvCxnSpPr>
      <xdr:spPr bwMode="auto">
        <a:xfrm>
          <a:off x="15697200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16</xdr:row>
      <xdr:rowOff>0</xdr:rowOff>
    </xdr:from>
    <xdr:to>
      <xdr:col>29</xdr:col>
      <xdr:colOff>9525</xdr:colOff>
      <xdr:row>16</xdr:row>
      <xdr:rowOff>0</xdr:rowOff>
    </xdr:to>
    <xdr:cxnSp macro="">
      <xdr:nvCxnSpPr>
        <xdr:cNvPr id="85" name="直線コネクタ 84"/>
        <xdr:cNvCxnSpPr/>
      </xdr:nvCxnSpPr>
      <xdr:spPr bwMode="auto">
        <a:xfrm>
          <a:off x="15706725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26</xdr:row>
      <xdr:rowOff>0</xdr:rowOff>
    </xdr:from>
    <xdr:to>
      <xdr:col>29</xdr:col>
      <xdr:colOff>0</xdr:colOff>
      <xdr:row>27</xdr:row>
      <xdr:rowOff>9525</xdr:rowOff>
    </xdr:to>
    <xdr:cxnSp macro="">
      <xdr:nvCxnSpPr>
        <xdr:cNvPr id="86" name="直線コネクタ 85"/>
        <xdr:cNvCxnSpPr/>
      </xdr:nvCxnSpPr>
      <xdr:spPr bwMode="auto">
        <a:xfrm>
          <a:off x="15697200" y="559117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29</xdr:row>
      <xdr:rowOff>223630</xdr:rowOff>
    </xdr:from>
    <xdr:to>
      <xdr:col>29</xdr:col>
      <xdr:colOff>9525</xdr:colOff>
      <xdr:row>29</xdr:row>
      <xdr:rowOff>223630</xdr:rowOff>
    </xdr:to>
    <xdr:cxnSp macro="">
      <xdr:nvCxnSpPr>
        <xdr:cNvPr id="87" name="直線コネクタ 86"/>
        <xdr:cNvCxnSpPr/>
      </xdr:nvCxnSpPr>
      <xdr:spPr bwMode="auto">
        <a:xfrm>
          <a:off x="15706725" y="633868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44</xdr:row>
      <xdr:rowOff>0</xdr:rowOff>
    </xdr:from>
    <xdr:to>
      <xdr:col>29</xdr:col>
      <xdr:colOff>0</xdr:colOff>
      <xdr:row>45</xdr:row>
      <xdr:rowOff>1243</xdr:rowOff>
    </xdr:to>
    <xdr:cxnSp macro="">
      <xdr:nvCxnSpPr>
        <xdr:cNvPr id="88" name="直線コネクタ 87"/>
        <xdr:cNvCxnSpPr/>
      </xdr:nvCxnSpPr>
      <xdr:spPr bwMode="auto">
        <a:xfrm>
          <a:off x="15697200" y="8934450"/>
          <a:ext cx="314325" cy="19174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48</xdr:row>
      <xdr:rowOff>1035</xdr:rowOff>
    </xdr:from>
    <xdr:to>
      <xdr:col>29</xdr:col>
      <xdr:colOff>9525</xdr:colOff>
      <xdr:row>48</xdr:row>
      <xdr:rowOff>1035</xdr:rowOff>
    </xdr:to>
    <xdr:cxnSp macro="">
      <xdr:nvCxnSpPr>
        <xdr:cNvPr id="89" name="直線コネクタ 88"/>
        <xdr:cNvCxnSpPr/>
      </xdr:nvCxnSpPr>
      <xdr:spPr bwMode="auto">
        <a:xfrm>
          <a:off x="15706725" y="970701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55</xdr:row>
      <xdr:rowOff>0</xdr:rowOff>
    </xdr:from>
    <xdr:to>
      <xdr:col>29</xdr:col>
      <xdr:colOff>0</xdr:colOff>
      <xdr:row>56</xdr:row>
      <xdr:rowOff>1242</xdr:rowOff>
    </xdr:to>
    <xdr:cxnSp macro="">
      <xdr:nvCxnSpPr>
        <xdr:cNvPr id="90" name="直線コネクタ 89"/>
        <xdr:cNvCxnSpPr/>
      </xdr:nvCxnSpPr>
      <xdr:spPr bwMode="auto">
        <a:xfrm>
          <a:off x="15697200" y="10944225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59</xdr:row>
      <xdr:rowOff>1034</xdr:rowOff>
    </xdr:from>
    <xdr:to>
      <xdr:col>29</xdr:col>
      <xdr:colOff>9525</xdr:colOff>
      <xdr:row>59</xdr:row>
      <xdr:rowOff>1034</xdr:rowOff>
    </xdr:to>
    <xdr:cxnSp macro="">
      <xdr:nvCxnSpPr>
        <xdr:cNvPr id="91" name="直線コネクタ 90"/>
        <xdr:cNvCxnSpPr/>
      </xdr:nvCxnSpPr>
      <xdr:spPr bwMode="auto">
        <a:xfrm>
          <a:off x="15706725" y="1170725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14" name="直線矢印コネクタ 113"/>
        <xdr:cNvCxnSpPr/>
      </xdr:nvCxnSpPr>
      <xdr:spPr bwMode="auto">
        <a:xfrm flipH="1">
          <a:off x="7254875" y="5016500"/>
          <a:ext cx="973042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435431</xdr:colOff>
      <xdr:row>4</xdr:row>
      <xdr:rowOff>155864</xdr:rowOff>
    </xdr:from>
    <xdr:to>
      <xdr:col>21</xdr:col>
      <xdr:colOff>0</xdr:colOff>
      <xdr:row>52</xdr:row>
      <xdr:rowOff>3400</xdr:rowOff>
    </xdr:to>
    <xdr:sp macro="" textlink="">
      <xdr:nvSpPr>
        <xdr:cNvPr id="115" name="L 字 114"/>
        <xdr:cNvSpPr/>
      </xdr:nvSpPr>
      <xdr:spPr>
        <a:xfrm flipV="1">
          <a:off x="6340931" y="848591"/>
          <a:ext cx="5002478" cy="8454673"/>
        </a:xfrm>
        <a:prstGeom prst="corner">
          <a:avLst>
            <a:gd name="adj1" fmla="val 96296"/>
            <a:gd name="adj2" fmla="val 42673"/>
          </a:avLst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606136</xdr:colOff>
      <xdr:row>3</xdr:row>
      <xdr:rowOff>51955</xdr:rowOff>
    </xdr:from>
    <xdr:to>
      <xdr:col>7</xdr:col>
      <xdr:colOff>412399</xdr:colOff>
      <xdr:row>7</xdr:row>
      <xdr:rowOff>22619</xdr:rowOff>
    </xdr:to>
    <xdr:sp macro="" textlink="">
      <xdr:nvSpPr>
        <xdr:cNvPr id="92" name="角丸四角形 91"/>
        <xdr:cNvSpPr/>
      </xdr:nvSpPr>
      <xdr:spPr bwMode="auto">
        <a:xfrm>
          <a:off x="2944091" y="571500"/>
          <a:ext cx="1486126" cy="542164"/>
        </a:xfrm>
        <a:prstGeom prst="roundRect">
          <a:avLst>
            <a:gd name="adj" fmla="val 26232"/>
          </a:avLst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雇　用</a:t>
          </a:r>
        </a:p>
      </xdr:txBody>
    </xdr:sp>
    <xdr:clientData/>
  </xdr:twoCellAnchor>
  <xdr:twoCellAnchor>
    <xdr:from>
      <xdr:col>14</xdr:col>
      <xdr:colOff>675409</xdr:colOff>
      <xdr:row>3</xdr:row>
      <xdr:rowOff>34637</xdr:rowOff>
    </xdr:from>
    <xdr:to>
      <xdr:col>17</xdr:col>
      <xdr:colOff>69271</xdr:colOff>
      <xdr:row>7</xdr:row>
      <xdr:rowOff>4436</xdr:rowOff>
    </xdr:to>
    <xdr:sp macro="" textlink="">
      <xdr:nvSpPr>
        <xdr:cNvPr id="93" name="角丸四角形 92"/>
        <xdr:cNvSpPr/>
      </xdr:nvSpPr>
      <xdr:spPr bwMode="auto">
        <a:xfrm>
          <a:off x="8035636" y="554182"/>
          <a:ext cx="1541317" cy="541299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24</xdr:col>
      <xdr:colOff>259772</xdr:colOff>
      <xdr:row>3</xdr:row>
      <xdr:rowOff>69272</xdr:rowOff>
    </xdr:from>
    <xdr:to>
      <xdr:col>29</xdr:col>
      <xdr:colOff>554181</xdr:colOff>
      <xdr:row>7</xdr:row>
      <xdr:rowOff>39071</xdr:rowOff>
    </xdr:to>
    <xdr:sp macro="" textlink="">
      <xdr:nvSpPr>
        <xdr:cNvPr id="94" name="角丸四角形 93"/>
        <xdr:cNvSpPr/>
      </xdr:nvSpPr>
      <xdr:spPr bwMode="auto">
        <a:xfrm>
          <a:off x="13283045" y="588817"/>
          <a:ext cx="2961409" cy="541299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粗付加価値額</a:t>
          </a:r>
        </a:p>
      </xdr:txBody>
    </xdr:sp>
    <xdr:clientData/>
  </xdr:twoCellAnchor>
  <xdr:twoCellAnchor>
    <xdr:from>
      <xdr:col>15</xdr:col>
      <xdr:colOff>34637</xdr:colOff>
      <xdr:row>8</xdr:row>
      <xdr:rowOff>69272</xdr:rowOff>
    </xdr:from>
    <xdr:to>
      <xdr:col>16</xdr:col>
      <xdr:colOff>674546</xdr:colOff>
      <xdr:row>11</xdr:row>
      <xdr:rowOff>92023</xdr:rowOff>
    </xdr:to>
    <xdr:sp macro="" textlink="">
      <xdr:nvSpPr>
        <xdr:cNvPr id="95" name="正方形/長方形 94"/>
        <xdr:cNvSpPr/>
      </xdr:nvSpPr>
      <xdr:spPr bwMode="auto">
        <a:xfrm>
          <a:off x="8087592" y="1368136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0</xdr:col>
      <xdr:colOff>242454</xdr:colOff>
      <xdr:row>4</xdr:row>
      <xdr:rowOff>103910</xdr:rowOff>
    </xdr:from>
    <xdr:to>
      <xdr:col>1</xdr:col>
      <xdr:colOff>409141</xdr:colOff>
      <xdr:row>32</xdr:row>
      <xdr:rowOff>0</xdr:rowOff>
    </xdr:to>
    <xdr:sp macro="" textlink="">
      <xdr:nvSpPr>
        <xdr:cNvPr id="96" name="フローチャート: 代替処理 95"/>
        <xdr:cNvSpPr/>
      </xdr:nvSpPr>
      <xdr:spPr bwMode="auto">
        <a:xfrm>
          <a:off x="242454" y="796637"/>
          <a:ext cx="859414" cy="4918363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242454</xdr:colOff>
      <xdr:row>34</xdr:row>
      <xdr:rowOff>86591</xdr:rowOff>
    </xdr:from>
    <xdr:to>
      <xdr:col>1</xdr:col>
      <xdr:colOff>409141</xdr:colOff>
      <xdr:row>52</xdr:row>
      <xdr:rowOff>32473</xdr:rowOff>
    </xdr:to>
    <xdr:sp macro="" textlink="">
      <xdr:nvSpPr>
        <xdr:cNvPr id="97" name="角丸四角形 96"/>
        <xdr:cNvSpPr/>
      </xdr:nvSpPr>
      <xdr:spPr bwMode="auto">
        <a:xfrm>
          <a:off x="242454" y="6096000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55</xdr:row>
      <xdr:rowOff>0</xdr:rowOff>
    </xdr:from>
    <xdr:to>
      <xdr:col>1</xdr:col>
      <xdr:colOff>409141</xdr:colOff>
      <xdr:row>60</xdr:row>
      <xdr:rowOff>133349</xdr:rowOff>
    </xdr:to>
    <xdr:sp macro="" textlink="">
      <xdr:nvSpPr>
        <xdr:cNvPr id="98" name="角丸四角形 97"/>
        <xdr:cNvSpPr/>
      </xdr:nvSpPr>
      <xdr:spPr bwMode="auto">
        <a:xfrm>
          <a:off x="242454" y="9802091"/>
          <a:ext cx="859414" cy="1051213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18</xdr:row>
      <xdr:rowOff>2</xdr:rowOff>
    </xdr:from>
    <xdr:to>
      <xdr:col>27</xdr:col>
      <xdr:colOff>-1</xdr:colOff>
      <xdr:row>18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26</xdr:row>
      <xdr:rowOff>0</xdr:rowOff>
    </xdr:from>
    <xdr:to>
      <xdr:col>18</xdr:col>
      <xdr:colOff>9525</xdr:colOff>
      <xdr:row>28</xdr:row>
      <xdr:rowOff>0</xdr:rowOff>
    </xdr:to>
    <xdr:cxnSp macro="">
      <xdr:nvCxnSpPr>
        <xdr:cNvPr id="3" name="直線矢印コネクタ 2"/>
        <xdr:cNvCxnSpPr/>
      </xdr:nvCxnSpPr>
      <xdr:spPr bwMode="auto">
        <a:xfrm>
          <a:off x="9753600" y="42957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6163</xdr:colOff>
      <xdr:row>14</xdr:row>
      <xdr:rowOff>11206</xdr:rowOff>
    </xdr:from>
    <xdr:to>
      <xdr:col>24</xdr:col>
      <xdr:colOff>6163</xdr:colOff>
      <xdr:row>17</xdr:row>
      <xdr:rowOff>161926</xdr:rowOff>
    </xdr:to>
    <xdr:cxnSp macro="">
      <xdr:nvCxnSpPr>
        <xdr:cNvPr id="4" name="直線コネクタ 3"/>
        <xdr:cNvCxnSpPr/>
      </xdr:nvCxnSpPr>
      <xdr:spPr bwMode="auto">
        <a:xfrm flipV="1">
          <a:off x="1210291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12224</xdr:colOff>
      <xdr:row>14</xdr:row>
      <xdr:rowOff>6494</xdr:rowOff>
    </xdr:from>
    <xdr:to>
      <xdr:col>31</xdr:col>
      <xdr:colOff>11206</xdr:colOff>
      <xdr:row>14</xdr:row>
      <xdr:rowOff>6494</xdr:rowOff>
    </xdr:to>
    <xdr:cxnSp macro="">
      <xdr:nvCxnSpPr>
        <xdr:cNvPr id="5" name="直線コネクタ 4"/>
        <xdr:cNvCxnSpPr/>
      </xdr:nvCxnSpPr>
      <xdr:spPr bwMode="auto">
        <a:xfrm>
          <a:off x="1210897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36</xdr:row>
      <xdr:rowOff>2</xdr:rowOff>
    </xdr:from>
    <xdr:to>
      <xdr:col>27</xdr:col>
      <xdr:colOff>0</xdr:colOff>
      <xdr:row>36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72425" y="6096002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4082</xdr:colOff>
      <xdr:row>18</xdr:row>
      <xdr:rowOff>0</xdr:rowOff>
    </xdr:from>
    <xdr:to>
      <xdr:col>33</xdr:col>
      <xdr:colOff>4082</xdr:colOff>
      <xdr:row>43</xdr:row>
      <xdr:rowOff>13607</xdr:rowOff>
    </xdr:to>
    <xdr:cxnSp macro="">
      <xdr:nvCxnSpPr>
        <xdr:cNvPr id="7" name="直線コネクタ 6"/>
        <xdr:cNvCxnSpPr/>
      </xdr:nvCxnSpPr>
      <xdr:spPr bwMode="auto">
        <a:xfrm>
          <a:off x="17368157" y="2838450"/>
          <a:ext cx="0" cy="459513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43</xdr:row>
      <xdr:rowOff>13607</xdr:rowOff>
    </xdr:from>
    <xdr:to>
      <xdr:col>33</xdr:col>
      <xdr:colOff>0</xdr:colOff>
      <xdr:row>43</xdr:row>
      <xdr:rowOff>13607</xdr:rowOff>
    </xdr:to>
    <xdr:cxnSp macro="">
      <xdr:nvCxnSpPr>
        <xdr:cNvPr id="8" name="直線矢印コネクタ 7"/>
        <xdr:cNvCxnSpPr/>
      </xdr:nvCxnSpPr>
      <xdr:spPr bwMode="auto">
        <a:xfrm flipH="1">
          <a:off x="10477500" y="743358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32</xdr:col>
      <xdr:colOff>11206</xdr:colOff>
      <xdr:row>18</xdr:row>
      <xdr:rowOff>1681</xdr:rowOff>
    </xdr:from>
    <xdr:to>
      <xdr:col>33</xdr:col>
      <xdr:colOff>0</xdr:colOff>
      <xdr:row>18</xdr:row>
      <xdr:rowOff>1681</xdr:rowOff>
    </xdr:to>
    <xdr:cxnSp macro="">
      <xdr:nvCxnSpPr>
        <xdr:cNvPr id="9" name="直線コネクタ 8"/>
        <xdr:cNvCxnSpPr/>
      </xdr:nvCxnSpPr>
      <xdr:spPr bwMode="auto">
        <a:xfrm>
          <a:off x="1700380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0</xdr:colOff>
      <xdr:row>46</xdr:row>
      <xdr:rowOff>0</xdr:rowOff>
    </xdr:to>
    <xdr:cxnSp macro="">
      <xdr:nvCxnSpPr>
        <xdr:cNvPr id="10" name="直線矢印コネクタ 9"/>
        <xdr:cNvCxnSpPr/>
      </xdr:nvCxnSpPr>
      <xdr:spPr bwMode="auto">
        <a:xfrm>
          <a:off x="9744075" y="76390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17</xdr:row>
      <xdr:rowOff>172640</xdr:rowOff>
    </xdr:from>
    <xdr:to>
      <xdr:col>12</xdr:col>
      <xdr:colOff>672353</xdr:colOff>
      <xdr:row>17</xdr:row>
      <xdr:rowOff>172640</xdr:rowOff>
    </xdr:to>
    <xdr:cxnSp macro="">
      <xdr:nvCxnSpPr>
        <xdr:cNvPr id="11" name="直線矢印コネクタ 10"/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14</xdr:row>
      <xdr:rowOff>0</xdr:rowOff>
    </xdr:from>
    <xdr:to>
      <xdr:col>9</xdr:col>
      <xdr:colOff>672353</xdr:colOff>
      <xdr:row>18</xdr:row>
      <xdr:rowOff>0</xdr:rowOff>
    </xdr:to>
    <xdr:cxnSp macro="">
      <xdr:nvCxnSpPr>
        <xdr:cNvPr id="12" name="直線コネクタ 11"/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14</xdr:row>
      <xdr:rowOff>0</xdr:rowOff>
    </xdr:from>
    <xdr:to>
      <xdr:col>4</xdr:col>
      <xdr:colOff>13610</xdr:colOff>
      <xdr:row>15</xdr:row>
      <xdr:rowOff>163286</xdr:rowOff>
    </xdr:to>
    <xdr:cxnSp macro="">
      <xdr:nvCxnSpPr>
        <xdr:cNvPr id="13" name="直線矢印コネクタ 12"/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36</xdr:row>
      <xdr:rowOff>0</xdr:rowOff>
    </xdr:from>
    <xdr:to>
      <xdr:col>12</xdr:col>
      <xdr:colOff>672354</xdr:colOff>
      <xdr:row>36</xdr:row>
      <xdr:rowOff>0</xdr:rowOff>
    </xdr:to>
    <xdr:cxnSp macro="">
      <xdr:nvCxnSpPr>
        <xdr:cNvPr id="14" name="直線矢印コネクタ 13"/>
        <xdr:cNvCxnSpPr/>
      </xdr:nvCxnSpPr>
      <xdr:spPr bwMode="auto">
        <a:xfrm flipH="1">
          <a:off x="4667250" y="60960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54</xdr:row>
      <xdr:rowOff>0</xdr:rowOff>
    </xdr:from>
    <xdr:to>
      <xdr:col>12</xdr:col>
      <xdr:colOff>672354</xdr:colOff>
      <xdr:row>54</xdr:row>
      <xdr:rowOff>0</xdr:rowOff>
    </xdr:to>
    <xdr:cxnSp macro="">
      <xdr:nvCxnSpPr>
        <xdr:cNvPr id="15" name="直線矢印コネクタ 14"/>
        <xdr:cNvCxnSpPr/>
      </xdr:nvCxnSpPr>
      <xdr:spPr bwMode="auto">
        <a:xfrm flipH="1">
          <a:off x="4667250" y="942975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0</xdr:colOff>
      <xdr:row>37</xdr:row>
      <xdr:rowOff>23812</xdr:rowOff>
    </xdr:from>
    <xdr:to>
      <xdr:col>31</xdr:col>
      <xdr:colOff>0</xdr:colOff>
      <xdr:row>43</xdr:row>
      <xdr:rowOff>13608</xdr:rowOff>
    </xdr:to>
    <xdr:cxnSp macro="">
      <xdr:nvCxnSpPr>
        <xdr:cNvPr id="16" name="直線コネクタ 15"/>
        <xdr:cNvCxnSpPr/>
      </xdr:nvCxnSpPr>
      <xdr:spPr bwMode="auto">
        <a:xfrm>
          <a:off x="16259175" y="6348412"/>
          <a:ext cx="0" cy="108517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54</xdr:row>
      <xdr:rowOff>1</xdr:rowOff>
    </xdr:from>
    <xdr:to>
      <xdr:col>27</xdr:col>
      <xdr:colOff>-1</xdr:colOff>
      <xdr:row>54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7981950" y="942975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18</xdr:row>
      <xdr:rowOff>1</xdr:rowOff>
    </xdr:from>
    <xdr:to>
      <xdr:col>9</xdr:col>
      <xdr:colOff>352425</xdr:colOff>
      <xdr:row>19</xdr:row>
      <xdr:rowOff>0</xdr:rowOff>
    </xdr:to>
    <xdr:cxnSp macro="">
      <xdr:nvCxnSpPr>
        <xdr:cNvPr id="24" name="直線矢印コネクタ 23"/>
        <xdr:cNvCxnSpPr/>
      </xdr:nvCxnSpPr>
      <xdr:spPr bwMode="auto">
        <a:xfrm flipV="1">
          <a:off x="5267325" y="28384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27</xdr:row>
      <xdr:rowOff>0</xdr:rowOff>
    </xdr:from>
    <xdr:to>
      <xdr:col>19</xdr:col>
      <xdr:colOff>149678</xdr:colOff>
      <xdr:row>27</xdr:row>
      <xdr:rowOff>0</xdr:rowOff>
    </xdr:to>
    <xdr:cxnSp macro="">
      <xdr:nvCxnSpPr>
        <xdr:cNvPr id="25" name="直線矢印コネクタ 24"/>
        <xdr:cNvCxnSpPr/>
      </xdr:nvCxnSpPr>
      <xdr:spPr bwMode="auto">
        <a:xfrm flipH="1">
          <a:off x="9755282" y="4467225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45</xdr:row>
      <xdr:rowOff>0</xdr:rowOff>
    </xdr:from>
    <xdr:to>
      <xdr:col>20</xdr:col>
      <xdr:colOff>0</xdr:colOff>
      <xdr:row>45</xdr:row>
      <xdr:rowOff>0</xdr:rowOff>
    </xdr:to>
    <xdr:cxnSp macro="">
      <xdr:nvCxnSpPr>
        <xdr:cNvPr id="26" name="直線矢印コネクタ 25"/>
        <xdr:cNvCxnSpPr/>
      </xdr:nvCxnSpPr>
      <xdr:spPr bwMode="auto">
        <a:xfrm flipH="1">
          <a:off x="9755282" y="781050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0</xdr:colOff>
      <xdr:row>36</xdr:row>
      <xdr:rowOff>190500</xdr:rowOff>
    </xdr:to>
    <xdr:cxnSp macro="">
      <xdr:nvCxnSpPr>
        <xdr:cNvPr id="29" name="直線矢印コネクタ 28"/>
        <xdr:cNvCxnSpPr/>
      </xdr:nvCxnSpPr>
      <xdr:spPr bwMode="auto">
        <a:xfrm flipV="1">
          <a:off x="12830175" y="60960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17322</xdr:colOff>
      <xdr:row>31</xdr:row>
      <xdr:rowOff>0</xdr:rowOff>
    </xdr:from>
    <xdr:to>
      <xdr:col>28</xdr:col>
      <xdr:colOff>17322</xdr:colOff>
      <xdr:row>32</xdr:row>
      <xdr:rowOff>11206</xdr:rowOff>
    </xdr:to>
    <xdr:cxnSp macro="">
      <xdr:nvCxnSpPr>
        <xdr:cNvPr id="30" name="直線矢印コネクタ 29"/>
        <xdr:cNvCxnSpPr/>
      </xdr:nvCxnSpPr>
      <xdr:spPr bwMode="auto">
        <a:xfrm>
          <a:off x="14495322" y="5219700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727362</xdr:colOff>
      <xdr:row>49</xdr:row>
      <xdr:rowOff>0</xdr:rowOff>
    </xdr:from>
    <xdr:to>
      <xdr:col>27</xdr:col>
      <xdr:colOff>727362</xdr:colOff>
      <xdr:row>50</xdr:row>
      <xdr:rowOff>11206</xdr:rowOff>
    </xdr:to>
    <xdr:cxnSp macro="">
      <xdr:nvCxnSpPr>
        <xdr:cNvPr id="31" name="直線矢印コネクタ 30"/>
        <xdr:cNvCxnSpPr/>
      </xdr:nvCxnSpPr>
      <xdr:spPr bwMode="auto">
        <a:xfrm>
          <a:off x="14471937" y="854392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36</xdr:row>
      <xdr:rowOff>1</xdr:rowOff>
    </xdr:from>
    <xdr:to>
      <xdr:col>9</xdr:col>
      <xdr:colOff>352425</xdr:colOff>
      <xdr:row>37</xdr:row>
      <xdr:rowOff>0</xdr:rowOff>
    </xdr:to>
    <xdr:cxnSp macro="">
      <xdr:nvCxnSpPr>
        <xdr:cNvPr id="32" name="直線矢印コネクタ 31"/>
        <xdr:cNvCxnSpPr/>
      </xdr:nvCxnSpPr>
      <xdr:spPr bwMode="auto">
        <a:xfrm flipV="1">
          <a:off x="5267325" y="60960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54</xdr:row>
      <xdr:rowOff>1</xdr:rowOff>
    </xdr:from>
    <xdr:to>
      <xdr:col>9</xdr:col>
      <xdr:colOff>352425</xdr:colOff>
      <xdr:row>55</xdr:row>
      <xdr:rowOff>0</xdr:rowOff>
    </xdr:to>
    <xdr:cxnSp macro="">
      <xdr:nvCxnSpPr>
        <xdr:cNvPr id="33" name="直線矢印コネクタ 32"/>
        <xdr:cNvCxnSpPr/>
      </xdr:nvCxnSpPr>
      <xdr:spPr bwMode="auto">
        <a:xfrm flipV="1">
          <a:off x="5267325" y="942975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14</xdr:row>
      <xdr:rowOff>0</xdr:rowOff>
    </xdr:from>
    <xdr:to>
      <xdr:col>10</xdr:col>
      <xdr:colOff>0</xdr:colOff>
      <xdr:row>14</xdr:row>
      <xdr:rowOff>0</xdr:rowOff>
    </xdr:to>
    <xdr:cxnSp macro="">
      <xdr:nvCxnSpPr>
        <xdr:cNvPr id="34" name="直線コネクタ 33"/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0</xdr:colOff>
      <xdr:row>43</xdr:row>
      <xdr:rowOff>190500</xdr:rowOff>
    </xdr:to>
    <xdr:cxnSp macro="">
      <xdr:nvCxnSpPr>
        <xdr:cNvPr id="36" name="直線矢印コネクタ 35"/>
        <xdr:cNvCxnSpPr/>
      </xdr:nvCxnSpPr>
      <xdr:spPr bwMode="auto">
        <a:xfrm flipV="1">
          <a:off x="12830175" y="74199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0</xdr:colOff>
      <xdr:row>18</xdr:row>
      <xdr:rowOff>190500</xdr:rowOff>
    </xdr:to>
    <xdr:cxnSp macro="">
      <xdr:nvCxnSpPr>
        <xdr:cNvPr id="37" name="直線矢印コネクタ 36"/>
        <xdr:cNvCxnSpPr/>
      </xdr:nvCxnSpPr>
      <xdr:spPr bwMode="auto">
        <a:xfrm flipV="1">
          <a:off x="1283017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190500</xdr:rowOff>
    </xdr:to>
    <xdr:cxnSp macro="">
      <xdr:nvCxnSpPr>
        <xdr:cNvPr id="38" name="直線矢印コネクタ 37"/>
        <xdr:cNvCxnSpPr/>
      </xdr:nvCxnSpPr>
      <xdr:spPr bwMode="auto">
        <a:xfrm flipV="1">
          <a:off x="12830175" y="94297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31</xdr:row>
      <xdr:rowOff>0</xdr:rowOff>
    </xdr:from>
    <xdr:to>
      <xdr:col>6</xdr:col>
      <xdr:colOff>353785</xdr:colOff>
      <xdr:row>32</xdr:row>
      <xdr:rowOff>0</xdr:rowOff>
    </xdr:to>
    <xdr:cxnSp macro="">
      <xdr:nvCxnSpPr>
        <xdr:cNvPr id="39" name="直線矢印コネクタ 38"/>
        <xdr:cNvCxnSpPr/>
      </xdr:nvCxnSpPr>
      <xdr:spPr bwMode="auto">
        <a:xfrm>
          <a:off x="3639910" y="5219700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49</xdr:row>
      <xdr:rowOff>0</xdr:rowOff>
    </xdr:from>
    <xdr:to>
      <xdr:col>6</xdr:col>
      <xdr:colOff>353785</xdr:colOff>
      <xdr:row>50</xdr:row>
      <xdr:rowOff>0</xdr:rowOff>
    </xdr:to>
    <xdr:cxnSp macro="">
      <xdr:nvCxnSpPr>
        <xdr:cNvPr id="40" name="直線矢印コネクタ 39"/>
        <xdr:cNvCxnSpPr/>
      </xdr:nvCxnSpPr>
      <xdr:spPr bwMode="auto">
        <a:xfrm>
          <a:off x="3639910" y="854392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32</xdr:row>
      <xdr:rowOff>16300</xdr:rowOff>
    </xdr:from>
    <xdr:to>
      <xdr:col>9</xdr:col>
      <xdr:colOff>678465</xdr:colOff>
      <xdr:row>36</xdr:row>
      <xdr:rowOff>16300</xdr:rowOff>
    </xdr:to>
    <xdr:cxnSp macro="">
      <xdr:nvCxnSpPr>
        <xdr:cNvPr id="41" name="直線コネクタ 40"/>
        <xdr:cNvCxnSpPr/>
      </xdr:nvCxnSpPr>
      <xdr:spPr bwMode="auto">
        <a:xfrm>
          <a:off x="5593365" y="5407450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2404</xdr:colOff>
      <xdr:row>34</xdr:row>
      <xdr:rowOff>6404</xdr:rowOff>
    </xdr:to>
    <xdr:cxnSp macro="">
      <xdr:nvCxnSpPr>
        <xdr:cNvPr id="42" name="直線矢印コネクタ 41"/>
        <xdr:cNvCxnSpPr/>
      </xdr:nvCxnSpPr>
      <xdr:spPr bwMode="auto">
        <a:xfrm>
          <a:off x="2314575" y="5391150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32</xdr:row>
      <xdr:rowOff>16300</xdr:rowOff>
    </xdr:from>
    <xdr:to>
      <xdr:col>9</xdr:col>
      <xdr:colOff>681522</xdr:colOff>
      <xdr:row>32</xdr:row>
      <xdr:rowOff>16300</xdr:rowOff>
    </xdr:to>
    <xdr:cxnSp macro="">
      <xdr:nvCxnSpPr>
        <xdr:cNvPr id="43" name="直線コネクタ 42"/>
        <xdr:cNvCxnSpPr/>
      </xdr:nvCxnSpPr>
      <xdr:spPr bwMode="auto">
        <a:xfrm>
          <a:off x="2325781" y="5407450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50</xdr:row>
      <xdr:rowOff>16300</xdr:rowOff>
    </xdr:from>
    <xdr:to>
      <xdr:col>9</xdr:col>
      <xdr:colOff>661147</xdr:colOff>
      <xdr:row>54</xdr:row>
      <xdr:rowOff>16300</xdr:rowOff>
    </xdr:to>
    <xdr:cxnSp macro="">
      <xdr:nvCxnSpPr>
        <xdr:cNvPr id="44" name="直線コネクタ 43"/>
        <xdr:cNvCxnSpPr/>
      </xdr:nvCxnSpPr>
      <xdr:spPr bwMode="auto">
        <a:xfrm>
          <a:off x="5576047" y="873167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50</xdr:row>
      <xdr:rowOff>0</xdr:rowOff>
    </xdr:from>
    <xdr:to>
      <xdr:col>4</xdr:col>
      <xdr:colOff>2404</xdr:colOff>
      <xdr:row>52</xdr:row>
      <xdr:rowOff>6404</xdr:rowOff>
    </xdr:to>
    <xdr:cxnSp macro="">
      <xdr:nvCxnSpPr>
        <xdr:cNvPr id="45" name="直線矢印コネクタ 44"/>
        <xdr:cNvCxnSpPr/>
      </xdr:nvCxnSpPr>
      <xdr:spPr bwMode="auto">
        <a:xfrm>
          <a:off x="2314575" y="871537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50</xdr:row>
      <xdr:rowOff>16300</xdr:rowOff>
    </xdr:from>
    <xdr:to>
      <xdr:col>9</xdr:col>
      <xdr:colOff>681522</xdr:colOff>
      <xdr:row>50</xdr:row>
      <xdr:rowOff>16300</xdr:rowOff>
    </xdr:to>
    <xdr:cxnSp macro="">
      <xdr:nvCxnSpPr>
        <xdr:cNvPr id="46" name="直線コネクタ 45"/>
        <xdr:cNvCxnSpPr/>
      </xdr:nvCxnSpPr>
      <xdr:spPr bwMode="auto">
        <a:xfrm>
          <a:off x="2325781" y="873167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9525</xdr:colOff>
      <xdr:row>14</xdr:row>
      <xdr:rowOff>9525</xdr:rowOff>
    </xdr:from>
    <xdr:to>
      <xdr:col>31</xdr:col>
      <xdr:colOff>9525</xdr:colOff>
      <xdr:row>16</xdr:row>
      <xdr:rowOff>9525</xdr:rowOff>
    </xdr:to>
    <xdr:cxnSp macro="">
      <xdr:nvCxnSpPr>
        <xdr:cNvPr id="47" name="直線矢印コネクタ 46"/>
        <xdr:cNvCxnSpPr/>
      </xdr:nvCxnSpPr>
      <xdr:spPr bwMode="auto">
        <a:xfrm>
          <a:off x="1626870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32</xdr:row>
      <xdr:rowOff>4713</xdr:rowOff>
    </xdr:from>
    <xdr:to>
      <xdr:col>24</xdr:col>
      <xdr:colOff>0</xdr:colOff>
      <xdr:row>36</xdr:row>
      <xdr:rowOff>0</xdr:rowOff>
    </xdr:to>
    <xdr:cxnSp macro="">
      <xdr:nvCxnSpPr>
        <xdr:cNvPr id="48" name="直線コネクタ 47"/>
        <xdr:cNvCxnSpPr/>
      </xdr:nvCxnSpPr>
      <xdr:spPr bwMode="auto">
        <a:xfrm flipV="1">
          <a:off x="12096750" y="5395863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32</xdr:row>
      <xdr:rowOff>0</xdr:rowOff>
    </xdr:from>
    <xdr:to>
      <xdr:col>31</xdr:col>
      <xdr:colOff>5043</xdr:colOff>
      <xdr:row>32</xdr:row>
      <xdr:rowOff>0</xdr:rowOff>
    </xdr:to>
    <xdr:cxnSp macro="">
      <xdr:nvCxnSpPr>
        <xdr:cNvPr id="49" name="直線コネクタ 48"/>
        <xdr:cNvCxnSpPr/>
      </xdr:nvCxnSpPr>
      <xdr:spPr bwMode="auto">
        <a:xfrm>
          <a:off x="12102811" y="53911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32</xdr:row>
      <xdr:rowOff>3031</xdr:rowOff>
    </xdr:from>
    <xdr:to>
      <xdr:col>31</xdr:col>
      <xdr:colOff>3362</xdr:colOff>
      <xdr:row>33</xdr:row>
      <xdr:rowOff>164956</xdr:rowOff>
    </xdr:to>
    <xdr:cxnSp macro="">
      <xdr:nvCxnSpPr>
        <xdr:cNvPr id="50" name="直線矢印コネクタ 49"/>
        <xdr:cNvCxnSpPr/>
      </xdr:nvCxnSpPr>
      <xdr:spPr bwMode="auto">
        <a:xfrm>
          <a:off x="16262537" y="53941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50</xdr:row>
      <xdr:rowOff>4712</xdr:rowOff>
    </xdr:from>
    <xdr:to>
      <xdr:col>24</xdr:col>
      <xdr:colOff>0</xdr:colOff>
      <xdr:row>54</xdr:row>
      <xdr:rowOff>0</xdr:rowOff>
    </xdr:to>
    <xdr:cxnSp macro="">
      <xdr:nvCxnSpPr>
        <xdr:cNvPr id="51" name="直線コネクタ 50"/>
        <xdr:cNvCxnSpPr/>
      </xdr:nvCxnSpPr>
      <xdr:spPr bwMode="auto">
        <a:xfrm flipV="1">
          <a:off x="12096750" y="872008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6061</xdr:colOff>
      <xdr:row>50</xdr:row>
      <xdr:rowOff>0</xdr:rowOff>
    </xdr:from>
    <xdr:to>
      <xdr:col>31</xdr:col>
      <xdr:colOff>5043</xdr:colOff>
      <xdr:row>50</xdr:row>
      <xdr:rowOff>0</xdr:rowOff>
    </xdr:to>
    <xdr:cxnSp macro="">
      <xdr:nvCxnSpPr>
        <xdr:cNvPr id="52" name="直線コネクタ 51"/>
        <xdr:cNvCxnSpPr/>
      </xdr:nvCxnSpPr>
      <xdr:spPr bwMode="auto">
        <a:xfrm>
          <a:off x="12102811" y="871537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3362</xdr:colOff>
      <xdr:row>50</xdr:row>
      <xdr:rowOff>3031</xdr:rowOff>
    </xdr:from>
    <xdr:to>
      <xdr:col>31</xdr:col>
      <xdr:colOff>3362</xdr:colOff>
      <xdr:row>51</xdr:row>
      <xdr:rowOff>164956</xdr:rowOff>
    </xdr:to>
    <xdr:cxnSp macro="">
      <xdr:nvCxnSpPr>
        <xdr:cNvPr id="53" name="直線矢印コネクタ 52"/>
        <xdr:cNvCxnSpPr/>
      </xdr:nvCxnSpPr>
      <xdr:spPr bwMode="auto">
        <a:xfrm>
          <a:off x="16262537" y="871840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11</xdr:row>
      <xdr:rowOff>9525</xdr:rowOff>
    </xdr:from>
    <xdr:to>
      <xdr:col>18</xdr:col>
      <xdr:colOff>0</xdr:colOff>
      <xdr:row>13</xdr:row>
      <xdr:rowOff>0</xdr:rowOff>
    </xdr:to>
    <xdr:cxnSp macro="">
      <xdr:nvCxnSpPr>
        <xdr:cNvPr id="54" name="直線コネクタ 53"/>
        <xdr:cNvCxnSpPr/>
      </xdr:nvCxnSpPr>
      <xdr:spPr bwMode="auto">
        <a:xfrm>
          <a:off x="9744075" y="1647825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12</xdr:row>
      <xdr:rowOff>168087</xdr:rowOff>
    </xdr:from>
    <xdr:to>
      <xdr:col>17</xdr:col>
      <xdr:colOff>723900</xdr:colOff>
      <xdr:row>12</xdr:row>
      <xdr:rowOff>168087</xdr:rowOff>
    </xdr:to>
    <xdr:cxnSp macro="">
      <xdr:nvCxnSpPr>
        <xdr:cNvPr id="55" name="直線コネクタ 54"/>
        <xdr:cNvCxnSpPr/>
      </xdr:nvCxnSpPr>
      <xdr:spPr bwMode="auto">
        <a:xfrm flipH="1">
          <a:off x="7296150" y="1977837"/>
          <a:ext cx="2438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13</xdr:row>
      <xdr:rowOff>1</xdr:rowOff>
    </xdr:from>
    <xdr:to>
      <xdr:col>17</xdr:col>
      <xdr:colOff>347870</xdr:colOff>
      <xdr:row>15</xdr:row>
      <xdr:rowOff>95250</xdr:rowOff>
    </xdr:to>
    <xdr:cxnSp macro="">
      <xdr:nvCxnSpPr>
        <xdr:cNvPr id="56" name="直線矢印コネクタ 55"/>
        <xdr:cNvCxnSpPr/>
      </xdr:nvCxnSpPr>
      <xdr:spPr bwMode="auto">
        <a:xfrm flipV="1">
          <a:off x="9301370" y="2013858"/>
          <a:ext cx="0" cy="44903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0</xdr:colOff>
      <xdr:row>22</xdr:row>
      <xdr:rowOff>11206</xdr:rowOff>
    </xdr:to>
    <xdr:cxnSp macro="">
      <xdr:nvCxnSpPr>
        <xdr:cNvPr id="57" name="直線コネクタ 56"/>
        <xdr:cNvCxnSpPr/>
      </xdr:nvCxnSpPr>
      <xdr:spPr bwMode="auto">
        <a:xfrm>
          <a:off x="7286625" y="3067050"/>
          <a:ext cx="0" cy="5446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22</xdr:row>
      <xdr:rowOff>1730</xdr:rowOff>
    </xdr:from>
    <xdr:to>
      <xdr:col>18</xdr:col>
      <xdr:colOff>0</xdr:colOff>
      <xdr:row>22</xdr:row>
      <xdr:rowOff>1730</xdr:rowOff>
    </xdr:to>
    <xdr:cxnSp macro="">
      <xdr:nvCxnSpPr>
        <xdr:cNvPr id="58" name="直線コネクタ 57"/>
        <xdr:cNvCxnSpPr/>
      </xdr:nvCxnSpPr>
      <xdr:spPr bwMode="auto">
        <a:xfrm flipH="1">
          <a:off x="7286625" y="360218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22</xdr:row>
      <xdr:rowOff>11206</xdr:rowOff>
    </xdr:from>
    <xdr:to>
      <xdr:col>18</xdr:col>
      <xdr:colOff>0</xdr:colOff>
      <xdr:row>23</xdr:row>
      <xdr:rowOff>0</xdr:rowOff>
    </xdr:to>
    <xdr:cxnSp macro="">
      <xdr:nvCxnSpPr>
        <xdr:cNvPr id="59" name="直線矢印コネクタ 58"/>
        <xdr:cNvCxnSpPr/>
      </xdr:nvCxnSpPr>
      <xdr:spPr bwMode="auto">
        <a:xfrm>
          <a:off x="9744075" y="361165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18</xdr:col>
      <xdr:colOff>0</xdr:colOff>
      <xdr:row>32</xdr:row>
      <xdr:rowOff>0</xdr:rowOff>
    </xdr:to>
    <xdr:cxnSp macro="">
      <xdr:nvCxnSpPr>
        <xdr:cNvPr id="60" name="直線コネクタ 59"/>
        <xdr:cNvCxnSpPr/>
      </xdr:nvCxnSpPr>
      <xdr:spPr bwMode="auto">
        <a:xfrm flipH="1">
          <a:off x="7286625" y="5391150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0</xdr:colOff>
      <xdr:row>32</xdr:row>
      <xdr:rowOff>0</xdr:rowOff>
    </xdr:to>
    <xdr:cxnSp macro="">
      <xdr:nvCxnSpPr>
        <xdr:cNvPr id="61" name="直線コネクタ 60"/>
        <xdr:cNvCxnSpPr/>
      </xdr:nvCxnSpPr>
      <xdr:spPr bwMode="auto">
        <a:xfrm>
          <a:off x="9744075" y="5219700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0</xdr:colOff>
      <xdr:row>32</xdr:row>
      <xdr:rowOff>156883</xdr:rowOff>
    </xdr:to>
    <xdr:cxnSp macro="">
      <xdr:nvCxnSpPr>
        <xdr:cNvPr id="62" name="直線矢印コネクタ 61"/>
        <xdr:cNvCxnSpPr/>
      </xdr:nvCxnSpPr>
      <xdr:spPr bwMode="auto">
        <a:xfrm>
          <a:off x="7286625" y="5391150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34</xdr:row>
      <xdr:rowOff>13607</xdr:rowOff>
    </xdr:from>
    <xdr:to>
      <xdr:col>18</xdr:col>
      <xdr:colOff>0</xdr:colOff>
      <xdr:row>34</xdr:row>
      <xdr:rowOff>13607</xdr:rowOff>
    </xdr:to>
    <xdr:cxnSp macro="">
      <xdr:nvCxnSpPr>
        <xdr:cNvPr id="63" name="直線コネクタ 62"/>
        <xdr:cNvCxnSpPr/>
      </xdr:nvCxnSpPr>
      <xdr:spPr bwMode="auto">
        <a:xfrm>
          <a:off x="9010650" y="5757182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32</xdr:row>
      <xdr:rowOff>13607</xdr:rowOff>
    </xdr:from>
    <xdr:to>
      <xdr:col>16</xdr:col>
      <xdr:colOff>721179</xdr:colOff>
      <xdr:row>34</xdr:row>
      <xdr:rowOff>13607</xdr:rowOff>
    </xdr:to>
    <xdr:cxnSp macro="">
      <xdr:nvCxnSpPr>
        <xdr:cNvPr id="64" name="直線矢印コネクタ 63"/>
        <xdr:cNvCxnSpPr/>
      </xdr:nvCxnSpPr>
      <xdr:spPr bwMode="auto">
        <a:xfrm flipV="1">
          <a:off x="8998404" y="5404757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18</xdr:col>
      <xdr:colOff>0</xdr:colOff>
      <xdr:row>50</xdr:row>
      <xdr:rowOff>0</xdr:rowOff>
    </xdr:to>
    <xdr:cxnSp macro="">
      <xdr:nvCxnSpPr>
        <xdr:cNvPr id="65" name="直線コネクタ 64"/>
        <xdr:cNvCxnSpPr/>
      </xdr:nvCxnSpPr>
      <xdr:spPr bwMode="auto">
        <a:xfrm flipH="1">
          <a:off x="7286625" y="871537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0</xdr:colOff>
      <xdr:row>50</xdr:row>
      <xdr:rowOff>0</xdr:rowOff>
    </xdr:to>
    <xdr:cxnSp macro="">
      <xdr:nvCxnSpPr>
        <xdr:cNvPr id="66" name="直線コネクタ 65"/>
        <xdr:cNvCxnSpPr/>
      </xdr:nvCxnSpPr>
      <xdr:spPr bwMode="auto">
        <a:xfrm>
          <a:off x="9744075" y="854392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0</xdr:colOff>
      <xdr:row>50</xdr:row>
      <xdr:rowOff>156883</xdr:rowOff>
    </xdr:to>
    <xdr:cxnSp macro="">
      <xdr:nvCxnSpPr>
        <xdr:cNvPr id="67" name="直線矢印コネクタ 66"/>
        <xdr:cNvCxnSpPr/>
      </xdr:nvCxnSpPr>
      <xdr:spPr bwMode="auto">
        <a:xfrm>
          <a:off x="7286625" y="871537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52</xdr:row>
      <xdr:rowOff>0</xdr:rowOff>
    </xdr:from>
    <xdr:to>
      <xdr:col>18</xdr:col>
      <xdr:colOff>13607</xdr:colOff>
      <xdr:row>52</xdr:row>
      <xdr:rowOff>0</xdr:rowOff>
    </xdr:to>
    <xdr:cxnSp macro="">
      <xdr:nvCxnSpPr>
        <xdr:cNvPr id="68" name="直線コネクタ 67"/>
        <xdr:cNvCxnSpPr/>
      </xdr:nvCxnSpPr>
      <xdr:spPr bwMode="auto">
        <a:xfrm>
          <a:off x="9024257" y="907732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0</xdr:colOff>
      <xdr:row>52</xdr:row>
      <xdr:rowOff>0</xdr:rowOff>
    </xdr:to>
    <xdr:cxnSp macro="">
      <xdr:nvCxnSpPr>
        <xdr:cNvPr id="69" name="直線矢印コネクタ 68"/>
        <xdr:cNvCxnSpPr/>
      </xdr:nvCxnSpPr>
      <xdr:spPr bwMode="auto">
        <a:xfrm flipV="1">
          <a:off x="9010650" y="871537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0</xdr:colOff>
      <xdr:row>13</xdr:row>
      <xdr:rowOff>145677</xdr:rowOff>
    </xdr:to>
    <xdr:cxnSp macro="">
      <xdr:nvCxnSpPr>
        <xdr:cNvPr id="70" name="直線矢印コネクタ 69"/>
        <xdr:cNvCxnSpPr/>
      </xdr:nvCxnSpPr>
      <xdr:spPr bwMode="auto">
        <a:xfrm>
          <a:off x="7286625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13</xdr:row>
      <xdr:rowOff>0</xdr:rowOff>
    </xdr:from>
    <xdr:to>
      <xdr:col>6</xdr:col>
      <xdr:colOff>358584</xdr:colOff>
      <xdr:row>13</xdr:row>
      <xdr:rowOff>145677</xdr:rowOff>
    </xdr:to>
    <xdr:cxnSp macro="">
      <xdr:nvCxnSpPr>
        <xdr:cNvPr id="71" name="直線矢印コネクタ 70"/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13</xdr:row>
      <xdr:rowOff>145677</xdr:rowOff>
    </xdr:to>
    <xdr:cxnSp macro="">
      <xdr:nvCxnSpPr>
        <xdr:cNvPr id="72" name="直線矢印コネクタ 71"/>
        <xdr:cNvCxnSpPr/>
      </xdr:nvCxnSpPr>
      <xdr:spPr bwMode="auto">
        <a:xfrm>
          <a:off x="1447800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21</xdr:row>
      <xdr:rowOff>0</xdr:rowOff>
    </xdr:from>
    <xdr:to>
      <xdr:col>17</xdr:col>
      <xdr:colOff>358589</xdr:colOff>
      <xdr:row>21</xdr:row>
      <xdr:rowOff>145677</xdr:rowOff>
    </xdr:to>
    <xdr:cxnSp macro="">
      <xdr:nvCxnSpPr>
        <xdr:cNvPr id="73" name="直線矢印コネクタ 72"/>
        <xdr:cNvCxnSpPr/>
      </xdr:nvCxnSpPr>
      <xdr:spPr bwMode="auto">
        <a:xfrm>
          <a:off x="9369239" y="34290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15</xdr:row>
      <xdr:rowOff>0</xdr:rowOff>
    </xdr:from>
    <xdr:to>
      <xdr:col>6</xdr:col>
      <xdr:colOff>0</xdr:colOff>
      <xdr:row>16</xdr:row>
      <xdr:rowOff>0</xdr:rowOff>
    </xdr:to>
    <xdr:cxnSp macro="">
      <xdr:nvCxnSpPr>
        <xdr:cNvPr id="76" name="直線コネクタ 75"/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19</xdr:row>
      <xdr:rowOff>0</xdr:rowOff>
    </xdr:from>
    <xdr:to>
      <xdr:col>6</xdr:col>
      <xdr:colOff>8283</xdr:colOff>
      <xdr:row>19</xdr:row>
      <xdr:rowOff>0</xdr:rowOff>
    </xdr:to>
    <xdr:cxnSp macro="">
      <xdr:nvCxnSpPr>
        <xdr:cNvPr id="77" name="直線コネクタ 76"/>
        <xdr:cNvCxnSpPr/>
      </xdr:nvCxnSpPr>
      <xdr:spPr bwMode="auto">
        <a:xfrm>
          <a:off x="3008658" y="30670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33</xdr:row>
      <xdr:rowOff>0</xdr:rowOff>
    </xdr:from>
    <xdr:to>
      <xdr:col>6</xdr:col>
      <xdr:colOff>6626</xdr:colOff>
      <xdr:row>34</xdr:row>
      <xdr:rowOff>0</xdr:rowOff>
    </xdr:to>
    <xdr:cxnSp macro="">
      <xdr:nvCxnSpPr>
        <xdr:cNvPr id="78" name="直線コネクタ 77"/>
        <xdr:cNvCxnSpPr/>
      </xdr:nvCxnSpPr>
      <xdr:spPr bwMode="auto">
        <a:xfrm flipV="1">
          <a:off x="3000375" y="55721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37</xdr:row>
      <xdr:rowOff>0</xdr:rowOff>
    </xdr:from>
    <xdr:to>
      <xdr:col>5</xdr:col>
      <xdr:colOff>272084</xdr:colOff>
      <xdr:row>37</xdr:row>
      <xdr:rowOff>0</xdr:rowOff>
    </xdr:to>
    <xdr:cxnSp macro="">
      <xdr:nvCxnSpPr>
        <xdr:cNvPr id="79" name="直線コネクタ 78"/>
        <xdr:cNvCxnSpPr/>
      </xdr:nvCxnSpPr>
      <xdr:spPr bwMode="auto">
        <a:xfrm>
          <a:off x="2986709" y="6324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51</xdr:row>
      <xdr:rowOff>0</xdr:rowOff>
    </xdr:from>
    <xdr:to>
      <xdr:col>6</xdr:col>
      <xdr:colOff>6626</xdr:colOff>
      <xdr:row>51</xdr:row>
      <xdr:rowOff>171450</xdr:rowOff>
    </xdr:to>
    <xdr:cxnSp macro="">
      <xdr:nvCxnSpPr>
        <xdr:cNvPr id="80" name="直線コネクタ 79"/>
        <xdr:cNvCxnSpPr/>
      </xdr:nvCxnSpPr>
      <xdr:spPr bwMode="auto">
        <a:xfrm flipV="1">
          <a:off x="3000375" y="88963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55</xdr:row>
      <xdr:rowOff>0</xdr:rowOff>
    </xdr:from>
    <xdr:to>
      <xdr:col>5</xdr:col>
      <xdr:colOff>272084</xdr:colOff>
      <xdr:row>55</xdr:row>
      <xdr:rowOff>0</xdr:rowOff>
    </xdr:to>
    <xdr:cxnSp macro="">
      <xdr:nvCxnSpPr>
        <xdr:cNvPr id="81" name="直線コネクタ 80"/>
        <xdr:cNvCxnSpPr/>
      </xdr:nvCxnSpPr>
      <xdr:spPr bwMode="auto">
        <a:xfrm>
          <a:off x="2986709" y="96583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62</xdr:row>
      <xdr:rowOff>0</xdr:rowOff>
    </xdr:from>
    <xdr:to>
      <xdr:col>6</xdr:col>
      <xdr:colOff>20292</xdr:colOff>
      <xdr:row>62</xdr:row>
      <xdr:rowOff>171450</xdr:rowOff>
    </xdr:to>
    <xdr:cxnSp macro="">
      <xdr:nvCxnSpPr>
        <xdr:cNvPr id="82" name="直線コネクタ 81"/>
        <xdr:cNvCxnSpPr/>
      </xdr:nvCxnSpPr>
      <xdr:spPr bwMode="auto">
        <a:xfrm flipV="1">
          <a:off x="3014041" y="108966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66</xdr:row>
      <xdr:rowOff>0</xdr:rowOff>
    </xdr:from>
    <xdr:to>
      <xdr:col>6</xdr:col>
      <xdr:colOff>0</xdr:colOff>
      <xdr:row>66</xdr:row>
      <xdr:rowOff>0</xdr:rowOff>
    </xdr:to>
    <xdr:cxnSp macro="">
      <xdr:nvCxnSpPr>
        <xdr:cNvPr id="83" name="直線コネクタ 82"/>
        <xdr:cNvCxnSpPr/>
      </xdr:nvCxnSpPr>
      <xdr:spPr bwMode="auto">
        <a:xfrm>
          <a:off x="3000375" y="116586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15</xdr:row>
      <xdr:rowOff>0</xdr:rowOff>
    </xdr:from>
    <xdr:to>
      <xdr:col>30</xdr:col>
      <xdr:colOff>0</xdr:colOff>
      <xdr:row>16</xdr:row>
      <xdr:rowOff>9525</xdr:rowOff>
    </xdr:to>
    <xdr:cxnSp macro="">
      <xdr:nvCxnSpPr>
        <xdr:cNvPr id="84" name="直線コネクタ 83"/>
        <xdr:cNvCxnSpPr/>
      </xdr:nvCxnSpPr>
      <xdr:spPr bwMode="auto">
        <a:xfrm>
          <a:off x="1521142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cxnSp macro="">
      <xdr:nvCxnSpPr>
        <xdr:cNvPr id="85" name="直線コネクタ 84"/>
        <xdr:cNvCxnSpPr/>
      </xdr:nvCxnSpPr>
      <xdr:spPr bwMode="auto">
        <a:xfrm>
          <a:off x="15220950" y="30670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33</xdr:row>
      <xdr:rowOff>0</xdr:rowOff>
    </xdr:from>
    <xdr:to>
      <xdr:col>30</xdr:col>
      <xdr:colOff>0</xdr:colOff>
      <xdr:row>34</xdr:row>
      <xdr:rowOff>9525</xdr:rowOff>
    </xdr:to>
    <xdr:cxnSp macro="">
      <xdr:nvCxnSpPr>
        <xdr:cNvPr id="86" name="直線コネクタ 85"/>
        <xdr:cNvCxnSpPr/>
      </xdr:nvCxnSpPr>
      <xdr:spPr bwMode="auto">
        <a:xfrm>
          <a:off x="15211425" y="5572125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36</xdr:row>
      <xdr:rowOff>223630</xdr:rowOff>
    </xdr:from>
    <xdr:to>
      <xdr:col>30</xdr:col>
      <xdr:colOff>9525</xdr:colOff>
      <xdr:row>36</xdr:row>
      <xdr:rowOff>223630</xdr:rowOff>
    </xdr:to>
    <xdr:cxnSp macro="">
      <xdr:nvCxnSpPr>
        <xdr:cNvPr id="87" name="直線コネクタ 86"/>
        <xdr:cNvCxnSpPr/>
      </xdr:nvCxnSpPr>
      <xdr:spPr bwMode="auto">
        <a:xfrm>
          <a:off x="15220950" y="631963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51</xdr:row>
      <xdr:rowOff>0</xdr:rowOff>
    </xdr:from>
    <xdr:to>
      <xdr:col>30</xdr:col>
      <xdr:colOff>0</xdr:colOff>
      <xdr:row>52</xdr:row>
      <xdr:rowOff>1243</xdr:rowOff>
    </xdr:to>
    <xdr:cxnSp macro="">
      <xdr:nvCxnSpPr>
        <xdr:cNvPr id="88" name="直線コネクタ 87"/>
        <xdr:cNvCxnSpPr/>
      </xdr:nvCxnSpPr>
      <xdr:spPr bwMode="auto">
        <a:xfrm>
          <a:off x="15211425" y="889635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55</xdr:row>
      <xdr:rowOff>1035</xdr:rowOff>
    </xdr:from>
    <xdr:to>
      <xdr:col>30</xdr:col>
      <xdr:colOff>9525</xdr:colOff>
      <xdr:row>55</xdr:row>
      <xdr:rowOff>1035</xdr:rowOff>
    </xdr:to>
    <xdr:cxnSp macro="">
      <xdr:nvCxnSpPr>
        <xdr:cNvPr id="89" name="直線コネクタ 88"/>
        <xdr:cNvCxnSpPr/>
      </xdr:nvCxnSpPr>
      <xdr:spPr bwMode="auto">
        <a:xfrm>
          <a:off x="15220950" y="965938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0</xdr:colOff>
      <xdr:row>62</xdr:row>
      <xdr:rowOff>0</xdr:rowOff>
    </xdr:from>
    <xdr:to>
      <xdr:col>30</xdr:col>
      <xdr:colOff>0</xdr:colOff>
      <xdr:row>63</xdr:row>
      <xdr:rowOff>1242</xdr:rowOff>
    </xdr:to>
    <xdr:cxnSp macro="">
      <xdr:nvCxnSpPr>
        <xdr:cNvPr id="90" name="直線コネクタ 89"/>
        <xdr:cNvCxnSpPr/>
      </xdr:nvCxnSpPr>
      <xdr:spPr bwMode="auto">
        <a:xfrm>
          <a:off x="15211425" y="10896600"/>
          <a:ext cx="314325" cy="18221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9525</xdr:colOff>
      <xdr:row>66</xdr:row>
      <xdr:rowOff>1034</xdr:rowOff>
    </xdr:from>
    <xdr:to>
      <xdr:col>30</xdr:col>
      <xdr:colOff>9525</xdr:colOff>
      <xdr:row>66</xdr:row>
      <xdr:rowOff>1034</xdr:rowOff>
    </xdr:to>
    <xdr:cxnSp macro="">
      <xdr:nvCxnSpPr>
        <xdr:cNvPr id="91" name="直線コネクタ 90"/>
        <xdr:cNvCxnSpPr/>
      </xdr:nvCxnSpPr>
      <xdr:spPr bwMode="auto">
        <a:xfrm>
          <a:off x="15220950" y="11659634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347870</xdr:colOff>
      <xdr:row>13</xdr:row>
      <xdr:rowOff>0</xdr:rowOff>
    </xdr:from>
    <xdr:to>
      <xdr:col>16</xdr:col>
      <xdr:colOff>347870</xdr:colOff>
      <xdr:row>15</xdr:row>
      <xdr:rowOff>1</xdr:rowOff>
    </xdr:to>
    <xdr:cxnSp macro="">
      <xdr:nvCxnSpPr>
        <xdr:cNvPr id="92" name="直線矢印コネクタ 91"/>
        <xdr:cNvCxnSpPr/>
      </xdr:nvCxnSpPr>
      <xdr:spPr bwMode="auto">
        <a:xfrm flipV="1">
          <a:off x="9301370" y="2013857"/>
          <a:ext cx="0" cy="35378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358588</xdr:colOff>
      <xdr:row>15</xdr:row>
      <xdr:rowOff>92850</xdr:rowOff>
    </xdr:from>
    <xdr:to>
      <xdr:col>18</xdr:col>
      <xdr:colOff>11206</xdr:colOff>
      <xdr:row>15</xdr:row>
      <xdr:rowOff>92850</xdr:rowOff>
    </xdr:to>
    <xdr:cxnSp macro="">
      <xdr:nvCxnSpPr>
        <xdr:cNvPr id="94" name="直線コネクタ 93"/>
        <xdr:cNvCxnSpPr/>
      </xdr:nvCxnSpPr>
      <xdr:spPr>
        <a:xfrm>
          <a:off x="9312088" y="2460493"/>
          <a:ext cx="387404" cy="0"/>
        </a:xfrm>
        <a:prstGeom prst="line">
          <a:avLst/>
        </a:prstGeom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86590</xdr:colOff>
      <xdr:row>6</xdr:row>
      <xdr:rowOff>0</xdr:rowOff>
    </xdr:from>
    <xdr:to>
      <xdr:col>11</xdr:col>
      <xdr:colOff>2</xdr:colOff>
      <xdr:row>58</xdr:row>
      <xdr:rowOff>86592</xdr:rowOff>
    </xdr:to>
    <xdr:grpSp>
      <xdr:nvGrpSpPr>
        <xdr:cNvPr id="95" name="グループ化 94"/>
        <xdr:cNvGrpSpPr/>
      </xdr:nvGrpSpPr>
      <xdr:grpSpPr>
        <a:xfrm>
          <a:off x="1305790" y="979714"/>
          <a:ext cx="3897583" cy="9208821"/>
          <a:chOff x="1385455" y="900544"/>
          <a:chExt cx="4543857" cy="9421092"/>
        </a:xfrm>
      </xdr:grpSpPr>
      <xdr:sp macro="" textlink="">
        <xdr:nvSpPr>
          <xdr:cNvPr id="96" name="角丸四角形 95"/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角丸四角形 96"/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11</xdr:col>
      <xdr:colOff>346365</xdr:colOff>
      <xdr:row>6</xdr:row>
      <xdr:rowOff>17318</xdr:rowOff>
    </xdr:from>
    <xdr:to>
      <xdr:col>15</xdr:col>
      <xdr:colOff>211282</xdr:colOff>
      <xdr:row>58</xdr:row>
      <xdr:rowOff>103910</xdr:rowOff>
    </xdr:to>
    <xdr:grpSp>
      <xdr:nvGrpSpPr>
        <xdr:cNvPr id="98" name="グループ化 97"/>
        <xdr:cNvGrpSpPr/>
      </xdr:nvGrpSpPr>
      <xdr:grpSpPr>
        <a:xfrm>
          <a:off x="5549736" y="997032"/>
          <a:ext cx="1759032" cy="9208821"/>
          <a:chOff x="6369628" y="900544"/>
          <a:chExt cx="2012372" cy="9421092"/>
        </a:xfrm>
      </xdr:grpSpPr>
      <xdr:sp macro="" textlink="">
        <xdr:nvSpPr>
          <xdr:cNvPr id="99" name="角丸四角形 98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0" name="角丸四角形 99"/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17</xdr:col>
      <xdr:colOff>34637</xdr:colOff>
      <xdr:row>3</xdr:row>
      <xdr:rowOff>17319</xdr:rowOff>
    </xdr:from>
    <xdr:to>
      <xdr:col>18</xdr:col>
      <xdr:colOff>674545</xdr:colOff>
      <xdr:row>6</xdr:row>
      <xdr:rowOff>40070</xdr:rowOff>
    </xdr:to>
    <xdr:sp macro="" textlink="">
      <xdr:nvSpPr>
        <xdr:cNvPr id="101" name="正方形/長方形 100"/>
        <xdr:cNvSpPr/>
      </xdr:nvSpPr>
      <xdr:spPr bwMode="auto">
        <a:xfrm>
          <a:off x="9126682" y="363683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  <xdr:twoCellAnchor>
    <xdr:from>
      <xdr:col>23</xdr:col>
      <xdr:colOff>155862</xdr:colOff>
      <xdr:row>6</xdr:row>
      <xdr:rowOff>17318</xdr:rowOff>
    </xdr:from>
    <xdr:to>
      <xdr:col>34</xdr:col>
      <xdr:colOff>155861</xdr:colOff>
      <xdr:row>58</xdr:row>
      <xdr:rowOff>103910</xdr:rowOff>
    </xdr:to>
    <xdr:grpSp>
      <xdr:nvGrpSpPr>
        <xdr:cNvPr id="102" name="グループ化 101"/>
        <xdr:cNvGrpSpPr/>
      </xdr:nvGrpSpPr>
      <xdr:grpSpPr>
        <a:xfrm>
          <a:off x="10965376" y="997032"/>
          <a:ext cx="5529942" cy="9208821"/>
          <a:chOff x="11655136" y="900544"/>
          <a:chExt cx="6061363" cy="9421092"/>
        </a:xfrm>
      </xdr:grpSpPr>
      <xdr:sp macro="" textlink="">
        <xdr:nvSpPr>
          <xdr:cNvPr id="103" name="角丸四角形 102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4" name="角丸四角形 103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0</xdr:col>
      <xdr:colOff>294409</xdr:colOff>
      <xdr:row>7</xdr:row>
      <xdr:rowOff>121226</xdr:rowOff>
    </xdr:from>
    <xdr:to>
      <xdr:col>1</xdr:col>
      <xdr:colOff>461096</xdr:colOff>
      <xdr:row>38</xdr:row>
      <xdr:rowOff>113002</xdr:rowOff>
    </xdr:to>
    <xdr:sp macro="" textlink="">
      <xdr:nvSpPr>
        <xdr:cNvPr id="105" name="フローチャート: 代替処理 104"/>
        <xdr:cNvSpPr/>
      </xdr:nvSpPr>
      <xdr:spPr bwMode="auto">
        <a:xfrm>
          <a:off x="294409" y="1333499"/>
          <a:ext cx="859414" cy="5481639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294409</xdr:colOff>
      <xdr:row>41</xdr:row>
      <xdr:rowOff>0</xdr:rowOff>
    </xdr:from>
    <xdr:to>
      <xdr:col>1</xdr:col>
      <xdr:colOff>461096</xdr:colOff>
      <xdr:row>58</xdr:row>
      <xdr:rowOff>101745</xdr:rowOff>
    </xdr:to>
    <xdr:sp macro="" textlink="">
      <xdr:nvSpPr>
        <xdr:cNvPr id="106" name="角丸四角形 105"/>
        <xdr:cNvSpPr/>
      </xdr:nvSpPr>
      <xdr:spPr bwMode="auto">
        <a:xfrm>
          <a:off x="294409" y="7221682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259773</xdr:colOff>
      <xdr:row>61</xdr:row>
      <xdr:rowOff>155864</xdr:rowOff>
    </xdr:from>
    <xdr:to>
      <xdr:col>1</xdr:col>
      <xdr:colOff>426460</xdr:colOff>
      <xdr:row>67</xdr:row>
      <xdr:rowOff>116032</xdr:rowOff>
    </xdr:to>
    <xdr:sp macro="" textlink="">
      <xdr:nvSpPr>
        <xdr:cNvPr id="107" name="角丸四角形 106"/>
        <xdr:cNvSpPr/>
      </xdr:nvSpPr>
      <xdr:spPr bwMode="auto">
        <a:xfrm>
          <a:off x="259773" y="11014364"/>
          <a:ext cx="859414" cy="1051213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13</xdr:row>
      <xdr:rowOff>0</xdr:rowOff>
    </xdr:from>
    <xdr:to>
      <xdr:col>23</xdr:col>
      <xdr:colOff>762000</xdr:colOff>
      <xdr:row>15</xdr:row>
      <xdr:rowOff>19050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20097750" y="38862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289560</xdr:colOff>
          <xdr:row>1</xdr:row>
          <xdr:rowOff>228600</xdr:rowOff>
        </xdr:from>
        <xdr:to>
          <xdr:col>19</xdr:col>
          <xdr:colOff>1005840</xdr:colOff>
          <xdr:row>2</xdr:row>
          <xdr:rowOff>251460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63</xdr:col>
      <xdr:colOff>0</xdr:colOff>
      <xdr:row>13</xdr:row>
      <xdr:rowOff>0</xdr:rowOff>
    </xdr:from>
    <xdr:to>
      <xdr:col>63</xdr:col>
      <xdr:colOff>762000</xdr:colOff>
      <xdr:row>15</xdr:row>
      <xdr:rowOff>19050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1069300" y="35814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toukei_toukatsu/data/io/015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45"/>
  <sheetViews>
    <sheetView showGridLines="0" tabSelected="1" zoomScaleNormal="100" workbookViewId="0"/>
  </sheetViews>
  <sheetFormatPr defaultColWidth="18.6640625" defaultRowHeight="12.75" customHeight="1"/>
  <cols>
    <col min="1" max="1" width="2.6640625" style="18" customWidth="1"/>
    <col min="2" max="11" width="9" style="18" customWidth="1"/>
    <col min="12" max="16384" width="18.6640625" style="18"/>
  </cols>
  <sheetData>
    <row r="1" spans="2:11" ht="18" customHeight="1"/>
    <row r="2" spans="2:11" ht="18" customHeight="1">
      <c r="B2" s="625" t="s">
        <v>100</v>
      </c>
      <c r="C2" s="625"/>
      <c r="D2" s="625"/>
      <c r="E2" s="625"/>
      <c r="F2" s="625"/>
      <c r="G2" s="625"/>
      <c r="H2" s="625"/>
      <c r="I2" s="625"/>
      <c r="J2" s="625"/>
      <c r="K2" s="625"/>
    </row>
    <row r="3" spans="2:11" ht="18" customHeight="1"/>
    <row r="4" spans="2:11" ht="13.2"/>
    <row r="5" spans="2:11" ht="13.2"/>
    <row r="6" spans="2:11" ht="13.2"/>
    <row r="7" spans="2:11" ht="13.2"/>
    <row r="8" spans="2:11" ht="13.2"/>
    <row r="9" spans="2:11" ht="13.2"/>
    <row r="10" spans="2:11" ht="13.2"/>
    <row r="11" spans="2:11" ht="13.2"/>
    <row r="12" spans="2:11" ht="13.2"/>
    <row r="13" spans="2:11" ht="13.2"/>
    <row r="14" spans="2:11" ht="13.2"/>
    <row r="15" spans="2:11" ht="13.2"/>
    <row r="16" spans="2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5.75" customHeight="1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B2:K2"/>
  </mergeCells>
  <phoneticPr fontId="2"/>
  <pageMargins left="0.37" right="0.21" top="0.43" bottom="0.32" header="0.37" footer="0.27"/>
  <pageSetup paperSize="9" fitToHeight="0" orientation="portrait" r:id="rId1"/>
  <headerFooter alignWithMargins="0"/>
  <rowBreaks count="2" manualBreakCount="2">
    <brk id="59" max="10" man="1"/>
    <brk id="99" max="10" man="1"/>
  </rowBreaks>
  <drawing r:id="rId2"/>
  <legacyDrawing r:id="rId3"/>
  <oleObjects>
    <mc:AlternateContent xmlns:mc="http://schemas.openxmlformats.org/markup-compatibility/2006">
      <mc:Choice Requires="x14">
        <oleObject progId="文書" shapeId="8215" r:id="rId4">
          <objectPr defaultSize="0" r:id="rId5">
            <anchor moveWithCells="1">
              <from>
                <xdr:col>1</xdr:col>
                <xdr:colOff>0</xdr:colOff>
                <xdr:row>3</xdr:row>
                <xdr:rowOff>114300</xdr:rowOff>
              </from>
              <to>
                <xdr:col>10</xdr:col>
                <xdr:colOff>624840</xdr:colOff>
                <xdr:row>60</xdr:row>
                <xdr:rowOff>22860</xdr:rowOff>
              </to>
            </anchor>
          </objectPr>
        </oleObject>
      </mc:Choice>
      <mc:Fallback>
        <oleObject progId="文書" shapeId="8215" r:id="rId4"/>
      </mc:Fallback>
    </mc:AlternateContent>
    <mc:AlternateContent xmlns:mc="http://schemas.openxmlformats.org/markup-compatibility/2006">
      <mc:Choice Requires="x14">
        <oleObject progId="文書" shapeId="8219" r:id="rId6">
          <objectPr defaultSize="0" autoPict="0" r:id="rId7">
            <anchor moveWithCells="1">
              <from>
                <xdr:col>1</xdr:col>
                <xdr:colOff>0</xdr:colOff>
                <xdr:row>59</xdr:row>
                <xdr:rowOff>99060</xdr:rowOff>
              </from>
              <to>
                <xdr:col>10</xdr:col>
                <xdr:colOff>594360</xdr:colOff>
                <xdr:row>98</xdr:row>
                <xdr:rowOff>144780</xdr:rowOff>
              </to>
            </anchor>
          </objectPr>
        </oleObject>
      </mc:Choice>
      <mc:Fallback>
        <oleObject progId="文書" shapeId="8219" r:id="rId6"/>
      </mc:Fallback>
    </mc:AlternateContent>
    <mc:AlternateContent xmlns:mc="http://schemas.openxmlformats.org/markup-compatibility/2006">
      <mc:Choice Requires="x14">
        <oleObject progId="文書" shapeId="8221" r:id="rId8">
          <objectPr defaultSize="0" autoPict="0" r:id="rId9">
            <anchor moveWithCells="1">
              <from>
                <xdr:col>1</xdr:col>
                <xdr:colOff>7620</xdr:colOff>
                <xdr:row>98</xdr:row>
                <xdr:rowOff>129540</xdr:rowOff>
              </from>
              <to>
                <xdr:col>11</xdr:col>
                <xdr:colOff>15240</xdr:colOff>
                <xdr:row>153</xdr:row>
                <xdr:rowOff>106680</xdr:rowOff>
              </to>
            </anchor>
          </objectPr>
        </oleObject>
      </mc:Choice>
      <mc:Fallback>
        <oleObject progId="文書" shapeId="822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6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" defaultRowHeight="19.5" customHeight="1"/>
  <cols>
    <col min="1" max="1" width="2.6640625" style="10" customWidth="1"/>
    <col min="2" max="2" width="4.6640625" style="10" customWidth="1"/>
    <col min="3" max="3" width="25.6640625" style="10" customWidth="1"/>
    <col min="4" max="4" width="18.109375" style="10" customWidth="1"/>
    <col min="5" max="5" width="54.44140625" style="10" customWidth="1"/>
    <col min="6" max="6" width="11.21875" style="10" customWidth="1"/>
    <col min="7" max="7" width="20" style="10" bestFit="1" customWidth="1"/>
    <col min="8" max="9" width="12.6640625" style="10" customWidth="1"/>
    <col min="10" max="10" width="15.33203125" style="10" customWidth="1"/>
    <col min="11" max="12" width="12.6640625" style="10" customWidth="1"/>
    <col min="13" max="16384" width="9" style="10"/>
  </cols>
  <sheetData>
    <row r="1" spans="2:11" ht="15" customHeight="1" thickBot="1"/>
    <row r="2" spans="2:11" ht="42" customHeight="1" thickBot="1">
      <c r="B2" s="626" t="s">
        <v>338</v>
      </c>
      <c r="C2" s="627"/>
      <c r="D2" s="627"/>
      <c r="E2" s="628"/>
      <c r="F2" s="14"/>
      <c r="G2" s="629" t="s">
        <v>135</v>
      </c>
      <c r="H2" s="630"/>
      <c r="I2" s="630"/>
      <c r="J2" s="631"/>
      <c r="K2" s="32"/>
    </row>
    <row r="3" spans="2:11" s="18" customFormat="1" ht="19.5" customHeight="1" thickBot="1">
      <c r="B3" s="20"/>
      <c r="C3" s="21"/>
      <c r="D3" s="21"/>
      <c r="E3" s="21"/>
    </row>
    <row r="4" spans="2:11" ht="18" customHeight="1" thickBot="1">
      <c r="D4" s="19" t="s">
        <v>90</v>
      </c>
      <c r="G4" s="28" t="s">
        <v>71</v>
      </c>
      <c r="H4" s="29" t="s">
        <v>72</v>
      </c>
    </row>
    <row r="5" spans="2:11" ht="26.25" customHeight="1" thickBot="1">
      <c r="B5" s="25"/>
      <c r="C5" s="26" t="s">
        <v>337</v>
      </c>
      <c r="D5" s="27" t="s">
        <v>80</v>
      </c>
      <c r="E5" s="102" t="s">
        <v>139</v>
      </c>
      <c r="G5" s="30" t="s">
        <v>352</v>
      </c>
      <c r="H5" s="31" t="s">
        <v>68</v>
      </c>
    </row>
    <row r="6" spans="2:11" ht="25.05" customHeight="1">
      <c r="B6" s="110" t="s">
        <v>0</v>
      </c>
      <c r="C6" s="107" t="s">
        <v>230</v>
      </c>
      <c r="D6" s="24"/>
      <c r="E6" s="103" t="s">
        <v>299</v>
      </c>
    </row>
    <row r="7" spans="2:11" ht="19.5" customHeight="1">
      <c r="B7" s="111" t="s">
        <v>5</v>
      </c>
      <c r="C7" s="108" t="s">
        <v>33</v>
      </c>
      <c r="D7" s="22"/>
      <c r="E7" s="104" t="s">
        <v>300</v>
      </c>
    </row>
    <row r="8" spans="2:11" ht="19.5" customHeight="1">
      <c r="B8" s="111" t="s">
        <v>10</v>
      </c>
      <c r="C8" s="108" t="s">
        <v>91</v>
      </c>
      <c r="D8" s="22"/>
      <c r="E8" s="104" t="s">
        <v>301</v>
      </c>
    </row>
    <row r="9" spans="2:11" ht="19.5" customHeight="1">
      <c r="B9" s="111" t="s">
        <v>14</v>
      </c>
      <c r="C9" s="108" t="s">
        <v>34</v>
      </c>
      <c r="D9" s="22"/>
      <c r="E9" s="104" t="s">
        <v>302</v>
      </c>
      <c r="G9" s="10" t="s">
        <v>101</v>
      </c>
    </row>
    <row r="10" spans="2:11" ht="19.5" customHeight="1">
      <c r="B10" s="112" t="s">
        <v>15</v>
      </c>
      <c r="C10" s="109" t="s">
        <v>35</v>
      </c>
      <c r="D10" s="23"/>
      <c r="E10" s="105" t="s">
        <v>303</v>
      </c>
      <c r="G10" s="12"/>
      <c r="H10" s="34" t="s">
        <v>69</v>
      </c>
      <c r="I10" s="34" t="s">
        <v>68</v>
      </c>
    </row>
    <row r="11" spans="2:11" ht="19.5" customHeight="1">
      <c r="B11" s="263" t="s">
        <v>19</v>
      </c>
      <c r="C11" s="264" t="s">
        <v>36</v>
      </c>
      <c r="D11" s="265"/>
      <c r="E11" s="266" t="s">
        <v>304</v>
      </c>
      <c r="G11" s="271" t="str">
        <f>IF(ISBLANK(関係係数シート!K7),"",関係係数シート!K7)</f>
        <v>平成27年（2015年）</v>
      </c>
      <c r="H11" s="272">
        <f>IF(ISBLANK(関係係数シート!L7),"",関係係数シート!L7)</f>
        <v>0.62467945406212722</v>
      </c>
      <c r="I11" s="272">
        <f>IF(ISBLANK(関係係数シート!M7),"",関係係数シート!M7)</f>
        <v>0.66061543883874363</v>
      </c>
    </row>
    <row r="12" spans="2:11" ht="19.5" customHeight="1">
      <c r="B12" s="111" t="s">
        <v>20</v>
      </c>
      <c r="C12" s="108" t="s">
        <v>37</v>
      </c>
      <c r="D12" s="22"/>
      <c r="E12" s="104" t="s">
        <v>305</v>
      </c>
      <c r="G12" s="273" t="str">
        <f>IF(ISBLANK(関係係数シート!K8),"",関係係数シート!K8)</f>
        <v>平成28年（2016年）</v>
      </c>
      <c r="H12" s="274">
        <f>IF(ISBLANK(関係係数シート!L8),"",関係係数シート!L8)</f>
        <v>0.59904499943021727</v>
      </c>
      <c r="I12" s="274">
        <f>IF(ISBLANK(関係係数シート!M8),"",関係係数シート!M8)</f>
        <v>0.66163167733302597</v>
      </c>
    </row>
    <row r="13" spans="2:11" ht="19.5" customHeight="1">
      <c r="B13" s="111" t="s">
        <v>21</v>
      </c>
      <c r="C13" s="108" t="s">
        <v>231</v>
      </c>
      <c r="D13" s="22"/>
      <c r="E13" s="104" t="s">
        <v>306</v>
      </c>
      <c r="G13" s="275" t="str">
        <f>IF(ISBLANK(関係係数シート!K9),"",関係係数シート!K9)</f>
        <v>平成29年（2017年）</v>
      </c>
      <c r="H13" s="274">
        <f>IF(ISBLANK(関係係数シート!L9),"",関係係数シート!L9)</f>
        <v>0.59507024568869082</v>
      </c>
      <c r="I13" s="274">
        <f>IF(ISBLANK(関係係数シート!M9),"",関係係数シート!M9)</f>
        <v>0.63798987150944986</v>
      </c>
    </row>
    <row r="14" spans="2:11" ht="19.5" customHeight="1">
      <c r="B14" s="111" t="s">
        <v>24</v>
      </c>
      <c r="C14" s="108" t="s">
        <v>38</v>
      </c>
      <c r="D14" s="22"/>
      <c r="E14" s="104" t="s">
        <v>307</v>
      </c>
      <c r="G14" s="273" t="str">
        <f>IF(ISBLANK(関係係数シート!K10),"",関係係数シート!K10)</f>
        <v>平成30年（2018年）</v>
      </c>
      <c r="H14" s="274">
        <f>IF(ISBLANK(関係係数シート!L10),"",関係係数シート!L10)</f>
        <v>0.58948526099131648</v>
      </c>
      <c r="I14" s="274">
        <f>IF(ISBLANK(関係係数シート!M10),"",関係係数シート!M10)</f>
        <v>0.5401184019760511</v>
      </c>
    </row>
    <row r="15" spans="2:11" ht="19.5" customHeight="1">
      <c r="B15" s="267" t="s">
        <v>25</v>
      </c>
      <c r="C15" s="268" t="s">
        <v>39</v>
      </c>
      <c r="D15" s="269"/>
      <c r="E15" s="270" t="s">
        <v>308</v>
      </c>
      <c r="G15" s="275" t="str">
        <f>IF(ISBLANK(関係係数シート!K11),"",関係係数シート!K11)</f>
        <v>令和元年（2019年）</v>
      </c>
      <c r="H15" s="274">
        <f>IF(ISBLANK(関係係数シート!L11),"",関係係数シート!L11)</f>
        <v>0.57400213005402745</v>
      </c>
      <c r="I15" s="274">
        <f>IF(ISBLANK(関係係数シート!M11),"",関係係数シート!M11)</f>
        <v>0.58761073014152609</v>
      </c>
    </row>
    <row r="16" spans="2:11" ht="19.5" customHeight="1">
      <c r="B16" s="260" t="s">
        <v>26</v>
      </c>
      <c r="C16" s="261" t="s">
        <v>40</v>
      </c>
      <c r="D16" s="24"/>
      <c r="E16" s="262" t="s">
        <v>309</v>
      </c>
      <c r="G16" s="273" t="str">
        <f>IF(ISBLANK(関係係数シート!K12),"",関係係数シート!K12)</f>
        <v>令和２年（2020年）</v>
      </c>
      <c r="H16" s="274">
        <f>IF(ISBLANK(関係係数シート!L12),"",関係係数シート!L12)</f>
        <v>0.53516732899992814</v>
      </c>
      <c r="I16" s="274">
        <f>IF(ISBLANK(関係係数シート!M12),"",関係係数シート!M12)</f>
        <v>0.56758391640723727</v>
      </c>
    </row>
    <row r="17" spans="2:9" ht="19.5" customHeight="1">
      <c r="B17" s="111" t="s">
        <v>27</v>
      </c>
      <c r="C17" s="108" t="s">
        <v>41</v>
      </c>
      <c r="D17" s="22"/>
      <c r="E17" s="104" t="s">
        <v>310</v>
      </c>
      <c r="G17" s="275" t="str">
        <f>IF(ISBLANK(関係係数シート!K13),"",関係係数シート!K13)</f>
        <v>令和３年（2021年）</v>
      </c>
      <c r="H17" s="274">
        <f>IF(ISBLANK(関係係数シート!L13),"",関係係数シート!L13)</f>
        <v>0.51510149141910211</v>
      </c>
      <c r="I17" s="274">
        <f>IF(ISBLANK(関係係数シート!M13),"",関係係数シート!M13)</f>
        <v>0.55742170177227612</v>
      </c>
    </row>
    <row r="18" spans="2:9" ht="19.5" customHeight="1">
      <c r="B18" s="111" t="s">
        <v>28</v>
      </c>
      <c r="C18" s="108" t="s">
        <v>232</v>
      </c>
      <c r="D18" s="22"/>
      <c r="E18" s="104" t="s">
        <v>311</v>
      </c>
      <c r="G18" s="273" t="str">
        <f>IF(ISBLANK(関係係数シート!K14),"",関係係数シート!K14)</f>
        <v>令和４年（2022年）</v>
      </c>
      <c r="H18" s="274">
        <f>IF(ISBLANK(関係係数シート!L14),"",関係係数シート!L14)</f>
        <v>0.52065488066092258</v>
      </c>
      <c r="I18" s="274">
        <f>IF(ISBLANK(関係係数シート!M14),"",関係係数シート!M14)</f>
        <v>0.53412627708601101</v>
      </c>
    </row>
    <row r="19" spans="2:9" ht="19.5" customHeight="1">
      <c r="B19" s="111" t="s">
        <v>29</v>
      </c>
      <c r="C19" s="108" t="s">
        <v>233</v>
      </c>
      <c r="D19" s="22"/>
      <c r="E19" s="104" t="s">
        <v>312</v>
      </c>
      <c r="G19" s="276" t="str">
        <f>IF(ISBLANK(関係係数シート!K15),"",関係係数シート!K15)</f>
        <v>令和５年（2023年）</v>
      </c>
      <c r="H19" s="277">
        <f>IF(ISBLANK(関係係数シート!L15),"",関係係数シート!L15)</f>
        <v>0.54715948066986786</v>
      </c>
      <c r="I19" s="277">
        <f>IF(ISBLANK(関係係数シート!M15),"",関係係数シート!M15)</f>
        <v>0.5960677179768451</v>
      </c>
    </row>
    <row r="20" spans="2:9" ht="19.5" customHeight="1">
      <c r="B20" s="112" t="s">
        <v>30</v>
      </c>
      <c r="C20" s="109" t="s">
        <v>234</v>
      </c>
      <c r="D20" s="23"/>
      <c r="E20" s="105" t="s">
        <v>313</v>
      </c>
      <c r="G20" s="11" t="s">
        <v>102</v>
      </c>
      <c r="H20" s="70">
        <f>AVERAGE(H11:H19)</f>
        <v>0.56670725244179998</v>
      </c>
      <c r="I20" s="70">
        <f>AVERAGE(I11:I19)</f>
        <v>0.59368508144901844</v>
      </c>
    </row>
    <row r="21" spans="2:9" ht="19.5" customHeight="1">
      <c r="B21" s="263" t="s">
        <v>31</v>
      </c>
      <c r="C21" s="264" t="s">
        <v>93</v>
      </c>
      <c r="D21" s="265"/>
      <c r="E21" s="266" t="s">
        <v>314</v>
      </c>
    </row>
    <row r="22" spans="2:9" ht="40.049999999999997" customHeight="1">
      <c r="B22" s="111" t="s">
        <v>88</v>
      </c>
      <c r="C22" s="108" t="s">
        <v>235</v>
      </c>
      <c r="D22" s="22"/>
      <c r="E22" s="104" t="s">
        <v>315</v>
      </c>
    </row>
    <row r="23" spans="2:9" ht="19.5" customHeight="1">
      <c r="B23" s="111" t="s">
        <v>89</v>
      </c>
      <c r="C23" s="108" t="s">
        <v>236</v>
      </c>
      <c r="D23" s="22"/>
      <c r="E23" s="104" t="s">
        <v>316</v>
      </c>
    </row>
    <row r="24" spans="2:9" ht="19.5" customHeight="1">
      <c r="B24" s="111" t="s">
        <v>97</v>
      </c>
      <c r="C24" s="108" t="s">
        <v>43</v>
      </c>
      <c r="D24" s="22"/>
      <c r="E24" s="104" t="s">
        <v>317</v>
      </c>
    </row>
    <row r="25" spans="2:9" ht="50.1" customHeight="1">
      <c r="B25" s="267" t="s">
        <v>237</v>
      </c>
      <c r="C25" s="268" t="s">
        <v>44</v>
      </c>
      <c r="D25" s="269"/>
      <c r="E25" s="270" t="s">
        <v>318</v>
      </c>
    </row>
    <row r="26" spans="2:9" ht="25.05" customHeight="1">
      <c r="B26" s="260" t="s">
        <v>238</v>
      </c>
      <c r="C26" s="261" t="s">
        <v>45</v>
      </c>
      <c r="D26" s="24"/>
      <c r="E26" s="262" t="s">
        <v>319</v>
      </c>
    </row>
    <row r="27" spans="2:9" ht="19.5" customHeight="1">
      <c r="B27" s="111" t="s">
        <v>239</v>
      </c>
      <c r="C27" s="108" t="s">
        <v>46</v>
      </c>
      <c r="D27" s="22"/>
      <c r="E27" s="104" t="s">
        <v>320</v>
      </c>
    </row>
    <row r="28" spans="2:9" ht="19.5" customHeight="1">
      <c r="B28" s="111" t="s">
        <v>240</v>
      </c>
      <c r="C28" s="108" t="s">
        <v>241</v>
      </c>
      <c r="D28" s="22"/>
      <c r="E28" s="104" t="s">
        <v>321</v>
      </c>
    </row>
    <row r="29" spans="2:9" ht="19.5" customHeight="1">
      <c r="B29" s="111" t="s">
        <v>242</v>
      </c>
      <c r="C29" s="108" t="s">
        <v>95</v>
      </c>
      <c r="D29" s="22"/>
      <c r="E29" s="104" t="s">
        <v>322</v>
      </c>
    </row>
    <row r="30" spans="2:9" ht="25.05" customHeight="1">
      <c r="B30" s="112" t="s">
        <v>243</v>
      </c>
      <c r="C30" s="109" t="s">
        <v>47</v>
      </c>
      <c r="D30" s="23"/>
      <c r="E30" s="105" t="s">
        <v>323</v>
      </c>
    </row>
    <row r="31" spans="2:9" ht="25.05" customHeight="1">
      <c r="B31" s="263" t="s">
        <v>244</v>
      </c>
      <c r="C31" s="264" t="s">
        <v>48</v>
      </c>
      <c r="D31" s="265"/>
      <c r="E31" s="266" t="s">
        <v>324</v>
      </c>
    </row>
    <row r="32" spans="2:9" ht="19.5" customHeight="1">
      <c r="B32" s="111" t="s">
        <v>245</v>
      </c>
      <c r="C32" s="108" t="s">
        <v>49</v>
      </c>
      <c r="D32" s="22"/>
      <c r="E32" s="104" t="s">
        <v>325</v>
      </c>
    </row>
    <row r="33" spans="2:5" ht="40.049999999999997" customHeight="1">
      <c r="B33" s="111" t="s">
        <v>246</v>
      </c>
      <c r="C33" s="108" t="s">
        <v>247</v>
      </c>
      <c r="D33" s="22"/>
      <c r="E33" s="104" t="s">
        <v>326</v>
      </c>
    </row>
    <row r="34" spans="2:5" ht="50.1" customHeight="1">
      <c r="B34" s="111" t="s">
        <v>248</v>
      </c>
      <c r="C34" s="108" t="s">
        <v>96</v>
      </c>
      <c r="D34" s="22"/>
      <c r="E34" s="104" t="s">
        <v>327</v>
      </c>
    </row>
    <row r="35" spans="2:5" ht="19.5" customHeight="1">
      <c r="B35" s="267" t="s">
        <v>249</v>
      </c>
      <c r="C35" s="268" t="s">
        <v>50</v>
      </c>
      <c r="D35" s="269"/>
      <c r="E35" s="270" t="s">
        <v>328</v>
      </c>
    </row>
    <row r="36" spans="2:5" ht="19.5" customHeight="1">
      <c r="B36" s="260" t="s">
        <v>250</v>
      </c>
      <c r="C36" s="261" t="s">
        <v>51</v>
      </c>
      <c r="D36" s="24"/>
      <c r="E36" s="262" t="s">
        <v>329</v>
      </c>
    </row>
    <row r="37" spans="2:5" ht="25.05" customHeight="1">
      <c r="B37" s="111" t="s">
        <v>251</v>
      </c>
      <c r="C37" s="108" t="s">
        <v>252</v>
      </c>
      <c r="D37" s="22"/>
      <c r="E37" s="104" t="s">
        <v>330</v>
      </c>
    </row>
    <row r="38" spans="2:5" ht="40.049999999999997" customHeight="1">
      <c r="B38" s="111" t="s">
        <v>253</v>
      </c>
      <c r="C38" s="108" t="s">
        <v>254</v>
      </c>
      <c r="D38" s="22"/>
      <c r="E38" s="104" t="s">
        <v>331</v>
      </c>
    </row>
    <row r="39" spans="2:5" ht="40.049999999999997" customHeight="1">
      <c r="B39" s="111" t="s">
        <v>255</v>
      </c>
      <c r="C39" s="108" t="s">
        <v>52</v>
      </c>
      <c r="D39" s="22"/>
      <c r="E39" s="105" t="s">
        <v>332</v>
      </c>
    </row>
    <row r="40" spans="2:5" ht="40.049999999999997" customHeight="1">
      <c r="B40" s="267" t="s">
        <v>256</v>
      </c>
      <c r="C40" s="268" t="s">
        <v>53</v>
      </c>
      <c r="D40" s="269"/>
      <c r="E40" s="270" t="s">
        <v>333</v>
      </c>
    </row>
    <row r="41" spans="2:5" ht="19.5" customHeight="1">
      <c r="B41" s="260" t="s">
        <v>257</v>
      </c>
      <c r="C41" s="261" t="s">
        <v>54</v>
      </c>
      <c r="D41" s="24"/>
      <c r="E41" s="262"/>
    </row>
    <row r="42" spans="2:5" ht="19.5" customHeight="1" thickBot="1">
      <c r="B42" s="112" t="s">
        <v>258</v>
      </c>
      <c r="C42" s="109" t="s">
        <v>55</v>
      </c>
      <c r="D42" s="23"/>
      <c r="E42" s="105"/>
    </row>
    <row r="43" spans="2:5" ht="19.5" customHeight="1" thickBot="1">
      <c r="B43" s="113"/>
      <c r="C43" s="114" t="s">
        <v>77</v>
      </c>
      <c r="D43" s="33">
        <f>SUM(D6:D42)</f>
        <v>0</v>
      </c>
      <c r="E43" s="106"/>
    </row>
    <row r="44" spans="2:5" ht="18" customHeight="1">
      <c r="B44" s="10" t="s">
        <v>334</v>
      </c>
    </row>
    <row r="45" spans="2:5" ht="18" customHeight="1">
      <c r="B45" s="10" t="s">
        <v>335</v>
      </c>
    </row>
    <row r="46" spans="2:5" ht="18" customHeight="1">
      <c r="B46" s="632" t="s">
        <v>336</v>
      </c>
      <c r="C46" s="632"/>
      <c r="D46" s="632"/>
      <c r="E46" s="632"/>
    </row>
  </sheetData>
  <mergeCells count="3">
    <mergeCell ref="B2:E2"/>
    <mergeCell ref="G2:J2"/>
    <mergeCell ref="B46:E46"/>
  </mergeCells>
  <phoneticPr fontId="2"/>
  <dataValidations count="2">
    <dataValidation type="list" allowBlank="1" showInputMessage="1" showErrorMessage="1" sqref="G5">
      <formula1>$G$11:$G$20</formula1>
    </dataValidation>
    <dataValidation type="list" allowBlank="1" showInputMessage="1" showErrorMessage="1" sqref="H5">
      <formula1>$H$10:$I$10</formula1>
    </dataValidation>
  </dataValidations>
  <hyperlinks>
    <hyperlink ref="B46" r:id="rId1" display="https://www.soumu.go.jp/toukei_toukatsu/data/io/015index.html"/>
  </hyperlinks>
  <pageMargins left="0.78740157480314965" right="0.78740157480314965" top="0.47244094488188981" bottom="0.19685039370078741" header="0.27559055118110237" footer="0.23622047244094491"/>
  <pageSetup paperSize="9" scale="66" orientation="portrait" r:id="rId2"/>
  <headerFooter alignWithMargins="0"/>
  <colBreaks count="1" manualBreakCount="1">
    <brk id="6" min="1" max="4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44"/>
  <sheetViews>
    <sheetView showGridLines="0" zoomScaleNormal="100" workbookViewId="0">
      <pane ySplit="5" topLeftCell="A6" activePane="bottomLeft" state="frozen"/>
      <selection pane="bottomLeft" activeCell="G7" sqref="G7"/>
    </sheetView>
  </sheetViews>
  <sheetFormatPr defaultColWidth="9" defaultRowHeight="19.5" customHeight="1"/>
  <cols>
    <col min="1" max="1" width="2.6640625" style="10" customWidth="1"/>
    <col min="2" max="2" width="4.6640625" style="10" customWidth="1"/>
    <col min="3" max="3" width="25.6640625" style="10" customWidth="1"/>
    <col min="4" max="4" width="18.109375" style="10" customWidth="1"/>
    <col min="5" max="5" width="54.6640625" style="10" customWidth="1"/>
    <col min="6" max="6" width="11.21875" style="10" customWidth="1"/>
    <col min="7" max="7" width="20" style="10" bestFit="1" customWidth="1"/>
    <col min="8" max="9" width="12.6640625" style="10" customWidth="1"/>
    <col min="10" max="10" width="14.44140625" style="10" customWidth="1"/>
    <col min="11" max="12" width="12.6640625" style="10" customWidth="1"/>
    <col min="13" max="16384" width="9" style="10"/>
  </cols>
  <sheetData>
    <row r="1" spans="2:11" ht="15" customHeight="1" thickBot="1"/>
    <row r="2" spans="2:11" ht="42" customHeight="1" thickBot="1">
      <c r="B2" s="626" t="s">
        <v>339</v>
      </c>
      <c r="C2" s="627"/>
      <c r="D2" s="627"/>
      <c r="E2" s="628"/>
      <c r="F2" s="14"/>
      <c r="G2" s="629" t="s">
        <v>135</v>
      </c>
      <c r="H2" s="630"/>
      <c r="I2" s="630"/>
      <c r="J2" s="631"/>
      <c r="K2" s="32"/>
    </row>
    <row r="3" spans="2:11" s="18" customFormat="1" ht="19.5" customHeight="1" thickBot="1">
      <c r="B3" s="20"/>
      <c r="C3" s="21"/>
      <c r="D3" s="21"/>
      <c r="E3" s="21"/>
    </row>
    <row r="4" spans="2:11" ht="18" customHeight="1" thickBot="1">
      <c r="D4" s="19" t="s">
        <v>90</v>
      </c>
      <c r="G4" s="28" t="s">
        <v>71</v>
      </c>
      <c r="H4" s="29" t="s">
        <v>72</v>
      </c>
    </row>
    <row r="5" spans="2:11" ht="26.25" customHeight="1" thickBot="1">
      <c r="B5" s="25"/>
      <c r="C5" s="26" t="s">
        <v>337</v>
      </c>
      <c r="D5" s="27" t="s">
        <v>80</v>
      </c>
      <c r="E5" s="102" t="s">
        <v>139</v>
      </c>
      <c r="G5" s="30" t="s">
        <v>356</v>
      </c>
      <c r="H5" s="31" t="s">
        <v>68</v>
      </c>
    </row>
    <row r="6" spans="2:11" ht="25.05" customHeight="1">
      <c r="B6" s="110" t="s">
        <v>0</v>
      </c>
      <c r="C6" s="107" t="s">
        <v>230</v>
      </c>
      <c r="D6" s="24"/>
      <c r="E6" s="103" t="s">
        <v>299</v>
      </c>
    </row>
    <row r="7" spans="2:11" ht="19.5" customHeight="1">
      <c r="B7" s="111" t="s">
        <v>5</v>
      </c>
      <c r="C7" s="108" t="s">
        <v>33</v>
      </c>
      <c r="D7" s="22"/>
      <c r="E7" s="104" t="s">
        <v>300</v>
      </c>
    </row>
    <row r="8" spans="2:11" ht="19.5" customHeight="1">
      <c r="B8" s="111" t="s">
        <v>10</v>
      </c>
      <c r="C8" s="108" t="s">
        <v>91</v>
      </c>
      <c r="D8" s="22"/>
      <c r="E8" s="104" t="s">
        <v>301</v>
      </c>
    </row>
    <row r="9" spans="2:11" ht="19.5" customHeight="1">
      <c r="B9" s="111" t="s">
        <v>14</v>
      </c>
      <c r="C9" s="108" t="s">
        <v>34</v>
      </c>
      <c r="D9" s="22"/>
      <c r="E9" s="104" t="s">
        <v>302</v>
      </c>
      <c r="G9" s="10" t="s">
        <v>101</v>
      </c>
    </row>
    <row r="10" spans="2:11" ht="19.5" customHeight="1">
      <c r="B10" s="112" t="s">
        <v>15</v>
      </c>
      <c r="C10" s="109" t="s">
        <v>35</v>
      </c>
      <c r="D10" s="23"/>
      <c r="E10" s="105" t="s">
        <v>303</v>
      </c>
      <c r="G10" s="12"/>
      <c r="H10" s="34" t="s">
        <v>69</v>
      </c>
      <c r="I10" s="34" t="s">
        <v>68</v>
      </c>
    </row>
    <row r="11" spans="2:11" ht="19.5" customHeight="1">
      <c r="B11" s="263" t="s">
        <v>19</v>
      </c>
      <c r="C11" s="264" t="s">
        <v>36</v>
      </c>
      <c r="D11" s="265"/>
      <c r="E11" s="266" t="s">
        <v>304</v>
      </c>
      <c r="G11" s="271" t="str">
        <f>IF(ISBLANK(関係係数シート!K7),"",関係係数シート!K7)</f>
        <v>平成27年（2015年）</v>
      </c>
      <c r="H11" s="272">
        <f>IF(ISBLANK(関係係数シート!L7),"",関係係数シート!L7)</f>
        <v>0.62467945406212722</v>
      </c>
      <c r="I11" s="272">
        <f>IF(ISBLANK(関係係数シート!M7),"",関係係数シート!M7)</f>
        <v>0.66061543883874363</v>
      </c>
    </row>
    <row r="12" spans="2:11" ht="19.5" customHeight="1">
      <c r="B12" s="111" t="s">
        <v>20</v>
      </c>
      <c r="C12" s="108" t="s">
        <v>37</v>
      </c>
      <c r="D12" s="22"/>
      <c r="E12" s="104" t="s">
        <v>305</v>
      </c>
      <c r="G12" s="273" t="str">
        <f>IF(ISBLANK(関係係数シート!K8),"",関係係数シート!K8)</f>
        <v>平成28年（2016年）</v>
      </c>
      <c r="H12" s="274">
        <f>IF(ISBLANK(関係係数シート!L8),"",関係係数シート!L8)</f>
        <v>0.59904499943021727</v>
      </c>
      <c r="I12" s="274">
        <f>IF(ISBLANK(関係係数シート!M8),"",関係係数シート!M8)</f>
        <v>0.66163167733302597</v>
      </c>
    </row>
    <row r="13" spans="2:11" ht="19.5" customHeight="1">
      <c r="B13" s="111" t="s">
        <v>21</v>
      </c>
      <c r="C13" s="108" t="s">
        <v>231</v>
      </c>
      <c r="D13" s="22"/>
      <c r="E13" s="104" t="s">
        <v>306</v>
      </c>
      <c r="G13" s="275" t="str">
        <f>IF(ISBLANK(関係係数シート!K9),"",関係係数シート!K9)</f>
        <v>平成29年（2017年）</v>
      </c>
      <c r="H13" s="274">
        <f>IF(ISBLANK(関係係数シート!L9),"",関係係数シート!L9)</f>
        <v>0.59507024568869082</v>
      </c>
      <c r="I13" s="274">
        <f>IF(ISBLANK(関係係数シート!M9),"",関係係数シート!M9)</f>
        <v>0.63798987150944986</v>
      </c>
    </row>
    <row r="14" spans="2:11" ht="19.5" customHeight="1">
      <c r="B14" s="111" t="s">
        <v>24</v>
      </c>
      <c r="C14" s="108" t="s">
        <v>38</v>
      </c>
      <c r="D14" s="22"/>
      <c r="E14" s="104" t="s">
        <v>307</v>
      </c>
      <c r="G14" s="273" t="str">
        <f>IF(ISBLANK(関係係数シート!K10),"",関係係数シート!K10)</f>
        <v>平成30年（2018年）</v>
      </c>
      <c r="H14" s="274">
        <f>IF(ISBLANK(関係係数シート!L10),"",関係係数シート!L10)</f>
        <v>0.58948526099131648</v>
      </c>
      <c r="I14" s="274">
        <f>IF(ISBLANK(関係係数シート!M10),"",関係係数シート!M10)</f>
        <v>0.5401184019760511</v>
      </c>
    </row>
    <row r="15" spans="2:11" ht="19.5" customHeight="1">
      <c r="B15" s="267" t="s">
        <v>25</v>
      </c>
      <c r="C15" s="268" t="s">
        <v>39</v>
      </c>
      <c r="D15" s="269"/>
      <c r="E15" s="270" t="s">
        <v>308</v>
      </c>
      <c r="G15" s="275" t="str">
        <f>IF(ISBLANK(関係係数シート!K11),"",関係係数シート!K11)</f>
        <v>令和元年（2019年）</v>
      </c>
      <c r="H15" s="274">
        <f>IF(ISBLANK(関係係数シート!L11),"",関係係数シート!L11)</f>
        <v>0.57400213005402745</v>
      </c>
      <c r="I15" s="274">
        <f>IF(ISBLANK(関係係数シート!M11),"",関係係数シート!M11)</f>
        <v>0.58761073014152609</v>
      </c>
    </row>
    <row r="16" spans="2:11" ht="19.5" customHeight="1">
      <c r="B16" s="260" t="s">
        <v>26</v>
      </c>
      <c r="C16" s="261" t="s">
        <v>40</v>
      </c>
      <c r="D16" s="24"/>
      <c r="E16" s="262" t="s">
        <v>309</v>
      </c>
      <c r="G16" s="273" t="str">
        <f>IF(ISBLANK(関係係数シート!K12),"",関係係数シート!K12)</f>
        <v>令和２年（2020年）</v>
      </c>
      <c r="H16" s="274">
        <f>IF(ISBLANK(関係係数シート!L12),"",関係係数シート!L12)</f>
        <v>0.53516732899992814</v>
      </c>
      <c r="I16" s="274">
        <f>IF(ISBLANK(関係係数シート!M12),"",関係係数シート!M12)</f>
        <v>0.56758391640723727</v>
      </c>
    </row>
    <row r="17" spans="2:9" ht="19.5" customHeight="1">
      <c r="B17" s="111" t="s">
        <v>27</v>
      </c>
      <c r="C17" s="108" t="s">
        <v>41</v>
      </c>
      <c r="D17" s="22"/>
      <c r="E17" s="104" t="s">
        <v>310</v>
      </c>
      <c r="G17" s="275" t="str">
        <f>IF(ISBLANK(関係係数シート!K13),"",関係係数シート!K13)</f>
        <v>令和３年（2021年）</v>
      </c>
      <c r="H17" s="274">
        <f>IF(ISBLANK(関係係数シート!L13),"",関係係数シート!L13)</f>
        <v>0.51510149141910211</v>
      </c>
      <c r="I17" s="274">
        <f>IF(ISBLANK(関係係数シート!M13),"",関係係数シート!M13)</f>
        <v>0.55742170177227612</v>
      </c>
    </row>
    <row r="18" spans="2:9" ht="19.5" customHeight="1">
      <c r="B18" s="111" t="s">
        <v>28</v>
      </c>
      <c r="C18" s="108" t="s">
        <v>232</v>
      </c>
      <c r="D18" s="22"/>
      <c r="E18" s="104" t="s">
        <v>311</v>
      </c>
      <c r="G18" s="273" t="str">
        <f>IF(ISBLANK(関係係数シート!K14),"",関係係数シート!K14)</f>
        <v>令和４年（2022年）</v>
      </c>
      <c r="H18" s="274">
        <f>IF(ISBLANK(関係係数シート!L14),"",関係係数シート!L14)</f>
        <v>0.52065488066092258</v>
      </c>
      <c r="I18" s="274">
        <f>IF(ISBLANK(関係係数シート!M14),"",関係係数シート!M14)</f>
        <v>0.53412627708601101</v>
      </c>
    </row>
    <row r="19" spans="2:9" ht="19.5" customHeight="1">
      <c r="B19" s="111" t="s">
        <v>29</v>
      </c>
      <c r="C19" s="108" t="s">
        <v>233</v>
      </c>
      <c r="D19" s="22"/>
      <c r="E19" s="104" t="s">
        <v>312</v>
      </c>
      <c r="G19" s="276" t="str">
        <f>IF(ISBLANK(関係係数シート!K15),"",関係係数シート!K15)</f>
        <v>令和５年（2023年）</v>
      </c>
      <c r="H19" s="277">
        <f>IF(ISBLANK(関係係数シート!L15),"",関係係数シート!L15)</f>
        <v>0.54715948066986786</v>
      </c>
      <c r="I19" s="277">
        <f>IF(ISBLANK(関係係数シート!M15),"",関係係数シート!M15)</f>
        <v>0.5960677179768451</v>
      </c>
    </row>
    <row r="20" spans="2:9" ht="19.5" customHeight="1">
      <c r="B20" s="267" t="s">
        <v>30</v>
      </c>
      <c r="C20" s="268" t="s">
        <v>234</v>
      </c>
      <c r="D20" s="269"/>
      <c r="E20" s="270" t="s">
        <v>313</v>
      </c>
      <c r="G20" s="11" t="s">
        <v>102</v>
      </c>
      <c r="H20" s="70">
        <f>AVERAGE(H11:H19)</f>
        <v>0.56670725244179998</v>
      </c>
      <c r="I20" s="70">
        <f>AVERAGE(I11:I19)</f>
        <v>0.59368508144901844</v>
      </c>
    </row>
    <row r="21" spans="2:9" ht="19.5" customHeight="1">
      <c r="B21" s="263" t="s">
        <v>31</v>
      </c>
      <c r="C21" s="264" t="s">
        <v>93</v>
      </c>
      <c r="D21" s="265"/>
      <c r="E21" s="266" t="s">
        <v>314</v>
      </c>
    </row>
    <row r="22" spans="2:9" ht="40.049999999999997" customHeight="1">
      <c r="B22" s="111" t="s">
        <v>88</v>
      </c>
      <c r="C22" s="108" t="s">
        <v>235</v>
      </c>
      <c r="D22" s="22"/>
      <c r="E22" s="104" t="s">
        <v>315</v>
      </c>
    </row>
    <row r="23" spans="2:9" ht="19.5" customHeight="1">
      <c r="B23" s="111" t="s">
        <v>89</v>
      </c>
      <c r="C23" s="108" t="s">
        <v>236</v>
      </c>
      <c r="D23" s="22"/>
      <c r="E23" s="104" t="s">
        <v>316</v>
      </c>
    </row>
    <row r="24" spans="2:9" ht="19.5" customHeight="1">
      <c r="B24" s="111" t="s">
        <v>97</v>
      </c>
      <c r="C24" s="108" t="s">
        <v>43</v>
      </c>
      <c r="D24" s="22"/>
      <c r="E24" s="104" t="s">
        <v>317</v>
      </c>
    </row>
    <row r="25" spans="2:9" ht="60" customHeight="1">
      <c r="B25" s="112" t="s">
        <v>237</v>
      </c>
      <c r="C25" s="109" t="s">
        <v>44</v>
      </c>
      <c r="D25" s="23"/>
      <c r="E25" s="105" t="s">
        <v>318</v>
      </c>
    </row>
    <row r="26" spans="2:9" ht="40.049999999999997" customHeight="1">
      <c r="B26" s="263" t="s">
        <v>238</v>
      </c>
      <c r="C26" s="264" t="s">
        <v>45</v>
      </c>
      <c r="D26" s="265"/>
      <c r="E26" s="266" t="s">
        <v>319</v>
      </c>
    </row>
    <row r="27" spans="2:9" ht="19.5" customHeight="1">
      <c r="B27" s="111" t="s">
        <v>239</v>
      </c>
      <c r="C27" s="108" t="s">
        <v>46</v>
      </c>
      <c r="D27" s="22"/>
      <c r="E27" s="104" t="s">
        <v>320</v>
      </c>
    </row>
    <row r="28" spans="2:9" ht="19.5" customHeight="1">
      <c r="B28" s="111" t="s">
        <v>240</v>
      </c>
      <c r="C28" s="108" t="s">
        <v>241</v>
      </c>
      <c r="D28" s="22"/>
      <c r="E28" s="104" t="s">
        <v>321</v>
      </c>
    </row>
    <row r="29" spans="2:9" ht="19.5" customHeight="1">
      <c r="B29" s="111" t="s">
        <v>242</v>
      </c>
      <c r="C29" s="108" t="s">
        <v>95</v>
      </c>
      <c r="D29" s="22"/>
      <c r="E29" s="104" t="s">
        <v>322</v>
      </c>
    </row>
    <row r="30" spans="2:9" ht="19.5" customHeight="1">
      <c r="B30" s="267" t="s">
        <v>243</v>
      </c>
      <c r="C30" s="268" t="s">
        <v>47</v>
      </c>
      <c r="D30" s="269"/>
      <c r="E30" s="270" t="s">
        <v>342</v>
      </c>
    </row>
    <row r="31" spans="2:9" ht="19.5" customHeight="1">
      <c r="B31" s="260" t="s">
        <v>244</v>
      </c>
      <c r="C31" s="261" t="s">
        <v>48</v>
      </c>
      <c r="D31" s="24"/>
      <c r="E31" s="262" t="s">
        <v>324</v>
      </c>
    </row>
    <row r="32" spans="2:9" ht="19.5" customHeight="1">
      <c r="B32" s="111" t="s">
        <v>245</v>
      </c>
      <c r="C32" s="108" t="s">
        <v>49</v>
      </c>
      <c r="D32" s="22"/>
      <c r="E32" s="104" t="s">
        <v>325</v>
      </c>
    </row>
    <row r="33" spans="2:5" ht="50.1" customHeight="1">
      <c r="B33" s="111" t="s">
        <v>246</v>
      </c>
      <c r="C33" s="108" t="s">
        <v>247</v>
      </c>
      <c r="D33" s="22"/>
      <c r="E33" s="104" t="s">
        <v>326</v>
      </c>
    </row>
    <row r="34" spans="2:5" ht="50.1" customHeight="1">
      <c r="B34" s="111" t="s">
        <v>248</v>
      </c>
      <c r="C34" s="108" t="s">
        <v>96</v>
      </c>
      <c r="D34" s="22"/>
      <c r="E34" s="104" t="s">
        <v>327</v>
      </c>
    </row>
    <row r="35" spans="2:5" ht="19.5" customHeight="1">
      <c r="B35" s="112" t="s">
        <v>250</v>
      </c>
      <c r="C35" s="109" t="s">
        <v>51</v>
      </c>
      <c r="D35" s="23"/>
      <c r="E35" s="105" t="s">
        <v>329</v>
      </c>
    </row>
    <row r="36" spans="2:5" ht="25.05" customHeight="1">
      <c r="B36" s="263" t="s">
        <v>251</v>
      </c>
      <c r="C36" s="264" t="s">
        <v>252</v>
      </c>
      <c r="D36" s="265"/>
      <c r="E36" s="266" t="s">
        <v>330</v>
      </c>
    </row>
    <row r="37" spans="2:5" ht="40.049999999999997" customHeight="1">
      <c r="B37" s="111" t="s">
        <v>253</v>
      </c>
      <c r="C37" s="108" t="s">
        <v>254</v>
      </c>
      <c r="D37" s="22"/>
      <c r="E37" s="104" t="s">
        <v>331</v>
      </c>
    </row>
    <row r="38" spans="2:5" ht="40.049999999999997" customHeight="1">
      <c r="B38" s="111" t="s">
        <v>255</v>
      </c>
      <c r="C38" s="108" t="s">
        <v>52</v>
      </c>
      <c r="D38" s="22"/>
      <c r="E38" s="104" t="s">
        <v>332</v>
      </c>
    </row>
    <row r="39" spans="2:5" ht="50.1" customHeight="1">
      <c r="B39" s="111" t="s">
        <v>256</v>
      </c>
      <c r="C39" s="108" t="s">
        <v>53</v>
      </c>
      <c r="D39" s="22"/>
      <c r="E39" s="104" t="s">
        <v>333</v>
      </c>
    </row>
    <row r="40" spans="2:5" ht="19.5" customHeight="1" thickBot="1">
      <c r="B40" s="278" t="s">
        <v>258</v>
      </c>
      <c r="C40" s="279" t="s">
        <v>55</v>
      </c>
      <c r="D40" s="280"/>
      <c r="E40" s="281"/>
    </row>
    <row r="41" spans="2:5" ht="19.5" customHeight="1" thickBot="1">
      <c r="B41" s="113"/>
      <c r="C41" s="114" t="s">
        <v>298</v>
      </c>
      <c r="D41" s="33">
        <f>SUM(D6:D40)</f>
        <v>0</v>
      </c>
      <c r="E41" s="106"/>
    </row>
    <row r="42" spans="2:5" ht="18" customHeight="1">
      <c r="B42" s="10" t="s">
        <v>334</v>
      </c>
    </row>
    <row r="43" spans="2:5" ht="18" customHeight="1">
      <c r="B43" s="10" t="s">
        <v>335</v>
      </c>
    </row>
    <row r="44" spans="2:5" ht="18" customHeight="1">
      <c r="B44" s="632" t="s">
        <v>336</v>
      </c>
      <c r="C44" s="632"/>
      <c r="D44" s="632"/>
      <c r="E44" s="632"/>
    </row>
  </sheetData>
  <mergeCells count="3">
    <mergeCell ref="B2:E2"/>
    <mergeCell ref="G2:J2"/>
    <mergeCell ref="B44:E44"/>
  </mergeCells>
  <phoneticPr fontId="2"/>
  <dataValidations count="2">
    <dataValidation type="list" allowBlank="1" showInputMessage="1" showErrorMessage="1" sqref="G5">
      <formula1>$G$11:$G$20</formula1>
    </dataValidation>
    <dataValidation type="list" allowBlank="1" showInputMessage="1" showErrorMessage="1" sqref="H5">
      <formula1>$H$10:$I$10</formula1>
    </dataValidation>
  </dataValidations>
  <hyperlinks>
    <hyperlink ref="B44" r:id="rId1" display="https://www.soumu.go.jp/toukei_toukatsu/data/io/015index.html"/>
  </hyperlinks>
  <pageMargins left="0.78740157480314965" right="0.78740157480314965" top="0.6692913385826772" bottom="0.39370078740157483" header="0.35433070866141736" footer="0.31496062992125984"/>
  <pageSetup paperSize="9" scale="66" orientation="portrait" r:id="rId2"/>
  <headerFooter alignWithMargins="0"/>
  <colBreaks count="1" manualBreakCount="1">
    <brk id="6" min="1" max="43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zoomScaleNormal="100" zoomScaleSheetLayoutView="85" workbookViewId="0"/>
  </sheetViews>
  <sheetFormatPr defaultColWidth="18.6640625" defaultRowHeight="12.75" customHeight="1"/>
  <cols>
    <col min="1" max="1" width="4.44140625" style="18" customWidth="1"/>
    <col min="2" max="2" width="1.21875" style="18" customWidth="1"/>
    <col min="3" max="3" width="4.21875" style="18" customWidth="1"/>
    <col min="4" max="4" width="15.6640625" style="18" customWidth="1"/>
    <col min="5" max="10" width="14.6640625" style="18" customWidth="1"/>
    <col min="11" max="11" width="1.44140625" style="18" customWidth="1"/>
    <col min="12" max="16384" width="18.6640625" style="18"/>
  </cols>
  <sheetData>
    <row r="1" spans="2:11" s="184" customFormat="1" ht="18.75" customHeight="1">
      <c r="J1" s="229" t="s">
        <v>204</v>
      </c>
    </row>
    <row r="2" spans="2:11" s="81" customFormat="1" ht="25.05" customHeight="1">
      <c r="B2" s="184"/>
      <c r="C2" s="181"/>
      <c r="D2" s="678" t="s">
        <v>205</v>
      </c>
      <c r="E2" s="679"/>
      <c r="F2" s="679"/>
      <c r="G2" s="679"/>
      <c r="H2" s="679"/>
      <c r="I2" s="679"/>
      <c r="J2" s="679"/>
    </row>
    <row r="3" spans="2:11" s="81" customFormat="1" ht="25.05" customHeight="1" thickBot="1">
      <c r="B3" s="184"/>
      <c r="C3" s="181"/>
      <c r="D3" s="680"/>
      <c r="E3" s="681"/>
      <c r="F3" s="681"/>
      <c r="G3" s="681"/>
      <c r="H3" s="681"/>
      <c r="I3" s="681"/>
      <c r="J3" s="681"/>
      <c r="K3" s="83"/>
    </row>
    <row r="4" spans="2:11" s="81" customFormat="1" ht="10.050000000000001" customHeight="1" thickTop="1">
      <c r="B4" s="184"/>
      <c r="C4" s="230"/>
      <c r="D4" s="682"/>
      <c r="E4" s="682"/>
      <c r="F4" s="682"/>
      <c r="G4" s="682"/>
      <c r="H4" s="682"/>
      <c r="I4" s="682"/>
      <c r="J4" s="682"/>
      <c r="K4" s="83"/>
    </row>
    <row r="5" spans="2:11" s="82" customFormat="1" ht="6.75" customHeight="1">
      <c r="C5" s="84"/>
      <c r="D5" s="84"/>
      <c r="E5" s="83"/>
      <c r="F5" s="83"/>
      <c r="G5" s="83"/>
      <c r="H5" s="83"/>
      <c r="I5" s="83"/>
      <c r="J5" s="83"/>
      <c r="K5" s="83"/>
    </row>
    <row r="6" spans="2:11" s="82" customFormat="1" ht="18.75" customHeight="1" thickBot="1">
      <c r="C6" s="182" t="s">
        <v>206</v>
      </c>
      <c r="D6" s="183"/>
      <c r="E6" s="183"/>
      <c r="F6" s="183"/>
      <c r="G6" s="183"/>
      <c r="H6" s="183"/>
      <c r="I6" s="183"/>
      <c r="J6" s="183"/>
      <c r="K6" s="83"/>
    </row>
    <row r="7" spans="2:11" s="82" customFormat="1" ht="25.05" customHeight="1">
      <c r="C7" s="184"/>
      <c r="D7" s="683"/>
      <c r="E7" s="684"/>
      <c r="F7" s="684"/>
      <c r="G7" s="684"/>
      <c r="H7" s="684"/>
      <c r="I7" s="684"/>
      <c r="J7" s="685"/>
      <c r="K7" s="83"/>
    </row>
    <row r="8" spans="2:11" s="82" customFormat="1" ht="25.05" customHeight="1">
      <c r="C8" s="184"/>
      <c r="D8" s="686"/>
      <c r="E8" s="687"/>
      <c r="F8" s="687"/>
      <c r="G8" s="687"/>
      <c r="H8" s="687"/>
      <c r="I8" s="687"/>
      <c r="J8" s="688"/>
      <c r="K8" s="83"/>
    </row>
    <row r="9" spans="2:11" s="82" customFormat="1" ht="25.05" customHeight="1" thickBot="1">
      <c r="C9" s="184"/>
      <c r="D9" s="689"/>
      <c r="E9" s="690"/>
      <c r="F9" s="690"/>
      <c r="G9" s="690"/>
      <c r="H9" s="690"/>
      <c r="I9" s="690"/>
      <c r="J9" s="691"/>
      <c r="K9" s="83"/>
    </row>
    <row r="10" spans="2:11" s="82" customFormat="1" ht="6" customHeight="1">
      <c r="C10" s="184"/>
      <c r="D10" s="183"/>
      <c r="E10" s="183"/>
      <c r="F10" s="183"/>
      <c r="G10" s="183"/>
      <c r="H10" s="183"/>
      <c r="I10" s="183"/>
      <c r="J10" s="183"/>
      <c r="K10" s="83"/>
    </row>
    <row r="11" spans="2:11" s="82" customFormat="1" ht="18.75" customHeight="1" thickBot="1">
      <c r="C11" s="182" t="s">
        <v>212</v>
      </c>
      <c r="D11" s="183"/>
      <c r="E11" s="183"/>
      <c r="F11" s="183"/>
      <c r="G11" s="183"/>
      <c r="H11" s="183"/>
      <c r="I11" s="183"/>
      <c r="J11" s="183"/>
      <c r="K11" s="83"/>
    </row>
    <row r="12" spans="2:11" s="82" customFormat="1" ht="18.75" customHeight="1">
      <c r="C12" s="184"/>
      <c r="D12" s="242" t="s">
        <v>213</v>
      </c>
      <c r="E12" s="231"/>
      <c r="F12" s="231"/>
      <c r="G12" s="231"/>
      <c r="H12" s="231"/>
      <c r="I12" s="231"/>
      <c r="J12" s="232"/>
      <c r="K12" s="83"/>
    </row>
    <row r="13" spans="2:11" s="82" customFormat="1" ht="25.05" customHeight="1">
      <c r="C13" s="184"/>
      <c r="D13" s="686"/>
      <c r="E13" s="687"/>
      <c r="F13" s="687"/>
      <c r="G13" s="687"/>
      <c r="H13" s="687"/>
      <c r="I13" s="687"/>
      <c r="J13" s="688"/>
      <c r="K13" s="83"/>
    </row>
    <row r="14" spans="2:11" s="82" customFormat="1" ht="25.05" customHeight="1">
      <c r="C14" s="184"/>
      <c r="D14" s="686"/>
      <c r="E14" s="687"/>
      <c r="F14" s="687"/>
      <c r="G14" s="687"/>
      <c r="H14" s="687"/>
      <c r="I14" s="687"/>
      <c r="J14" s="688"/>
      <c r="K14" s="83"/>
    </row>
    <row r="15" spans="2:11" s="82" customFormat="1" ht="18.75" customHeight="1">
      <c r="C15" s="184"/>
      <c r="D15" s="241" t="s">
        <v>214</v>
      </c>
      <c r="E15" s="233"/>
      <c r="F15" s="233"/>
      <c r="G15" s="233"/>
      <c r="H15" s="233"/>
      <c r="I15" s="233"/>
      <c r="J15" s="234"/>
      <c r="K15" s="83"/>
    </row>
    <row r="16" spans="2:11" s="82" customFormat="1" ht="25.05" customHeight="1">
      <c r="C16" s="184"/>
      <c r="D16" s="686"/>
      <c r="E16" s="687"/>
      <c r="F16" s="687"/>
      <c r="G16" s="687"/>
      <c r="H16" s="687"/>
      <c r="I16" s="687"/>
      <c r="J16" s="688"/>
      <c r="K16" s="83"/>
    </row>
    <row r="17" spans="2:11" s="82" customFormat="1" ht="25.05" customHeight="1" thickBot="1">
      <c r="C17" s="184"/>
      <c r="D17" s="689"/>
      <c r="E17" s="690"/>
      <c r="F17" s="690"/>
      <c r="G17" s="690"/>
      <c r="H17" s="690"/>
      <c r="I17" s="690"/>
      <c r="J17" s="691"/>
      <c r="K17" s="83"/>
    </row>
    <row r="18" spans="2:11" s="82" customFormat="1" ht="10.5" customHeight="1">
      <c r="C18" s="184"/>
      <c r="D18" s="184"/>
      <c r="E18" s="184"/>
      <c r="F18" s="184"/>
      <c r="G18" s="184"/>
      <c r="H18" s="184"/>
      <c r="I18" s="184"/>
      <c r="J18" s="184"/>
      <c r="K18" s="83"/>
    </row>
    <row r="19" spans="2:11" s="81" customFormat="1" ht="22.5" customHeight="1">
      <c r="B19" s="93"/>
      <c r="C19" s="642" t="s">
        <v>215</v>
      </c>
      <c r="D19" s="642"/>
      <c r="E19" s="642"/>
      <c r="F19" s="642"/>
      <c r="G19" s="642"/>
      <c r="H19" s="642"/>
      <c r="I19" s="642"/>
      <c r="J19" s="642"/>
      <c r="K19" s="93"/>
    </row>
    <row r="20" spans="2:11" s="235" customFormat="1" ht="9.75" customHeight="1">
      <c r="B20" s="236"/>
      <c r="C20" s="237"/>
      <c r="D20" s="237"/>
      <c r="E20" s="237"/>
      <c r="F20" s="237"/>
      <c r="G20" s="237"/>
      <c r="H20" s="237"/>
      <c r="I20" s="237"/>
      <c r="J20" s="237"/>
      <c r="K20" s="236"/>
    </row>
    <row r="21" spans="2:11" s="82" customFormat="1" ht="13.5" customHeight="1" thickBot="1">
      <c r="B21" s="85"/>
      <c r="C21" s="85"/>
      <c r="D21" s="85"/>
      <c r="E21" s="85"/>
      <c r="F21" s="85"/>
      <c r="G21" s="85"/>
      <c r="H21" s="90" t="s">
        <v>90</v>
      </c>
      <c r="I21" s="85"/>
      <c r="J21" s="90" t="s">
        <v>131</v>
      </c>
      <c r="K21" s="85"/>
    </row>
    <row r="22" spans="2:11" s="82" customFormat="1" ht="6" customHeight="1">
      <c r="B22" s="85"/>
      <c r="C22" s="85"/>
      <c r="D22" s="692"/>
      <c r="E22" s="693"/>
      <c r="F22" s="664" t="s">
        <v>57</v>
      </c>
      <c r="G22" s="91"/>
      <c r="H22" s="91"/>
      <c r="I22" s="664" t="s">
        <v>73</v>
      </c>
      <c r="J22" s="92"/>
      <c r="K22" s="85"/>
    </row>
    <row r="23" spans="2:11" s="82" customFormat="1" ht="6" customHeight="1">
      <c r="B23" s="85"/>
      <c r="C23" s="85"/>
      <c r="D23" s="694"/>
      <c r="E23" s="695"/>
      <c r="F23" s="665"/>
      <c r="G23" s="672" t="s">
        <v>132</v>
      </c>
      <c r="H23" s="99"/>
      <c r="I23" s="665"/>
      <c r="J23" s="654" t="s">
        <v>74</v>
      </c>
      <c r="K23" s="85"/>
    </row>
    <row r="24" spans="2:11" s="89" customFormat="1" ht="30" customHeight="1" thickBot="1">
      <c r="B24" s="86"/>
      <c r="C24" s="86"/>
      <c r="D24" s="696"/>
      <c r="E24" s="697"/>
      <c r="F24" s="666"/>
      <c r="G24" s="673"/>
      <c r="H24" s="100" t="s">
        <v>133</v>
      </c>
      <c r="I24" s="666"/>
      <c r="J24" s="655"/>
      <c r="K24" s="86"/>
    </row>
    <row r="25" spans="2:11" s="82" customFormat="1" ht="20.100000000000001" customHeight="1">
      <c r="B25" s="85"/>
      <c r="C25" s="85"/>
      <c r="D25" s="698" t="s">
        <v>75</v>
      </c>
      <c r="E25" s="185"/>
      <c r="F25" s="186">
        <f>合計の計算シート!J45</f>
        <v>0</v>
      </c>
      <c r="G25" s="187">
        <f>合計の計算シート!K45</f>
        <v>0</v>
      </c>
      <c r="H25" s="188">
        <f>合計の計算シート!L45</f>
        <v>0</v>
      </c>
      <c r="I25" s="189">
        <f>合計の計算シート!X45</f>
        <v>0</v>
      </c>
      <c r="J25" s="190">
        <f>合計の計算シート!AB45</f>
        <v>0</v>
      </c>
      <c r="K25" s="85"/>
    </row>
    <row r="26" spans="2:11" s="82" customFormat="1" ht="20.100000000000001" customHeight="1">
      <c r="B26" s="85"/>
      <c r="C26" s="85"/>
      <c r="D26" s="699"/>
      <c r="E26" s="191" t="s">
        <v>210</v>
      </c>
      <c r="F26" s="192">
        <f>合計の計算シート!D45</f>
        <v>0</v>
      </c>
      <c r="G26" s="115">
        <f>合計の計算シート!E45</f>
        <v>0</v>
      </c>
      <c r="H26" s="116">
        <f>合計の計算シート!F45</f>
        <v>0</v>
      </c>
      <c r="I26" s="117">
        <f>合計の計算シート!V45</f>
        <v>0</v>
      </c>
      <c r="J26" s="118">
        <f>合計の計算シート!Z45</f>
        <v>0</v>
      </c>
      <c r="K26" s="85"/>
    </row>
    <row r="27" spans="2:11" s="82" customFormat="1" ht="20.100000000000001" customHeight="1">
      <c r="B27" s="85"/>
      <c r="C27" s="85"/>
      <c r="D27" s="700"/>
      <c r="E27" s="193" t="s">
        <v>208</v>
      </c>
      <c r="F27" s="194">
        <f>合計の計算シート!G45</f>
        <v>0</v>
      </c>
      <c r="G27" s="195">
        <f>合計の計算シート!H45</f>
        <v>0</v>
      </c>
      <c r="H27" s="196">
        <f>合計の計算シート!I45</f>
        <v>0</v>
      </c>
      <c r="I27" s="197">
        <f>合計の計算シート!W45</f>
        <v>0</v>
      </c>
      <c r="J27" s="198">
        <f>合計の計算シート!AA45</f>
        <v>0</v>
      </c>
      <c r="K27" s="85"/>
    </row>
    <row r="28" spans="2:11" s="82" customFormat="1" ht="20.100000000000001" customHeight="1" thickBot="1">
      <c r="B28" s="85"/>
      <c r="C28" s="85"/>
      <c r="D28" s="674" t="s">
        <v>76</v>
      </c>
      <c r="E28" s="675"/>
      <c r="F28" s="199">
        <f>合計の計算シート!R45</f>
        <v>0</v>
      </c>
      <c r="G28" s="119">
        <f>合計の計算シート!S45</f>
        <v>0</v>
      </c>
      <c r="H28" s="120">
        <f>合計の計算シート!T45</f>
        <v>0</v>
      </c>
      <c r="I28" s="121">
        <f>合計の計算シート!Y45</f>
        <v>0</v>
      </c>
      <c r="J28" s="122">
        <f>合計の計算シート!AC45</f>
        <v>0</v>
      </c>
      <c r="K28" s="85"/>
    </row>
    <row r="29" spans="2:11" s="82" customFormat="1" ht="20.100000000000001" customHeight="1" thickBot="1">
      <c r="B29" s="85"/>
      <c r="C29" s="85"/>
      <c r="D29" s="676" t="s">
        <v>56</v>
      </c>
      <c r="E29" s="677"/>
      <c r="F29" s="200">
        <f>'出力シート（合計）'!F25+'出力シート（合計）'!F28</f>
        <v>0</v>
      </c>
      <c r="G29" s="96">
        <f>'出力シート（合計）'!G25+'出力シート（合計）'!G28</f>
        <v>0</v>
      </c>
      <c r="H29" s="97">
        <f>'出力シート（合計）'!H25+'出力シート（合計）'!H28</f>
        <v>0</v>
      </c>
      <c r="I29" s="200">
        <f>'出力シート（合計）'!I25+'出力シート（合計）'!I28</f>
        <v>0</v>
      </c>
      <c r="J29" s="98">
        <f>'出力シート（合計）'!J25+'出力シート（合計）'!J28</f>
        <v>0</v>
      </c>
      <c r="K29" s="85"/>
    </row>
    <row r="30" spans="2:11" s="82" customFormat="1" ht="15.75" customHeight="1">
      <c r="B30" s="85"/>
      <c r="C30" s="85"/>
      <c r="D30" s="142" t="s">
        <v>209</v>
      </c>
      <c r="E30" s="87"/>
      <c r="F30" s="88"/>
      <c r="G30" s="88"/>
      <c r="H30" s="88"/>
      <c r="I30" s="85"/>
      <c r="J30" s="85"/>
      <c r="K30" s="85"/>
    </row>
    <row r="31" spans="2:11" s="82" customFormat="1" ht="6" customHeight="1" thickBot="1">
      <c r="B31" s="85"/>
      <c r="C31" s="85"/>
      <c r="D31" s="142"/>
      <c r="E31" s="87"/>
      <c r="F31" s="88"/>
      <c r="G31" s="88"/>
      <c r="H31" s="88"/>
      <c r="I31" s="85"/>
      <c r="J31" s="85"/>
      <c r="K31" s="85"/>
    </row>
    <row r="32" spans="2:11" s="81" customFormat="1" ht="20.100000000000001" customHeight="1" thickTop="1" thickBot="1">
      <c r="B32" s="93"/>
      <c r="C32" s="93"/>
      <c r="D32" s="243" t="s">
        <v>81</v>
      </c>
      <c r="E32" s="244">
        <f>IFERROR(F29/SUM(生産増加の計算シート!D45,設備投資の計算シート!D45),0)</f>
        <v>0</v>
      </c>
      <c r="F32" s="94" t="s">
        <v>134</v>
      </c>
      <c r="G32" s="93"/>
      <c r="H32" s="93"/>
      <c r="I32" s="93"/>
    </row>
    <row r="33" spans="2:11" s="82" customFormat="1" ht="8.25" customHeight="1" thickTop="1"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2:11" s="81" customFormat="1" ht="22.5" customHeight="1">
      <c r="B34" s="93"/>
      <c r="C34" s="642" t="s">
        <v>340</v>
      </c>
      <c r="D34" s="642"/>
      <c r="E34" s="642"/>
      <c r="F34" s="642"/>
      <c r="G34" s="642"/>
      <c r="H34" s="642"/>
      <c r="I34" s="642"/>
      <c r="J34" s="642"/>
    </row>
    <row r="35" spans="2:11" s="82" customFormat="1" ht="13.5" customHeight="1">
      <c r="C35" s="201"/>
      <c r="D35" s="201"/>
      <c r="E35" s="201"/>
      <c r="F35" s="201"/>
    </row>
    <row r="36" spans="2:11" s="82" customFormat="1" ht="13.5" customHeight="1">
      <c r="C36" s="202"/>
      <c r="D36" s="202"/>
      <c r="E36" s="202"/>
      <c r="F36" s="202"/>
    </row>
    <row r="37" spans="2:11" s="82" customFormat="1" ht="13.5" customHeight="1"/>
    <row r="38" spans="2:11" s="82" customFormat="1" ht="13.2"/>
    <row r="39" spans="2:11" s="82" customFormat="1" ht="13.2"/>
    <row r="40" spans="2:11" s="82" customFormat="1" ht="13.2"/>
    <row r="41" spans="2:11" s="82" customFormat="1" ht="13.2"/>
    <row r="42" spans="2:11" s="82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84" customFormat="1" ht="22.5" customHeight="1">
      <c r="C63" s="642" t="s">
        <v>341</v>
      </c>
      <c r="D63" s="642"/>
      <c r="E63" s="642"/>
      <c r="F63" s="642"/>
      <c r="G63" s="642"/>
      <c r="H63" s="642"/>
      <c r="I63" s="642"/>
      <c r="J63" s="642"/>
    </row>
    <row r="64" spans="3:10" ht="12.75" customHeight="1">
      <c r="G64" s="143"/>
      <c r="H64" s="143"/>
      <c r="I64" s="143"/>
      <c r="J64" s="143"/>
    </row>
    <row r="65" spans="3:10" ht="12.75" customHeight="1" thickBot="1">
      <c r="G65" s="143" t="s">
        <v>90</v>
      </c>
      <c r="H65" s="143" t="s">
        <v>164</v>
      </c>
      <c r="I65" s="143"/>
      <c r="J65" s="143" t="s">
        <v>131</v>
      </c>
    </row>
    <row r="66" spans="3:10" ht="6.75" customHeight="1">
      <c r="C66" s="658" t="s">
        <v>337</v>
      </c>
      <c r="D66" s="659"/>
      <c r="E66" s="664" t="s">
        <v>57</v>
      </c>
      <c r="F66" s="91"/>
      <c r="G66" s="91"/>
      <c r="H66" s="667" t="s">
        <v>165</v>
      </c>
      <c r="I66" s="664" t="s">
        <v>73</v>
      </c>
      <c r="J66" s="92"/>
    </row>
    <row r="67" spans="3:10" ht="6.75" customHeight="1">
      <c r="C67" s="660"/>
      <c r="D67" s="661"/>
      <c r="E67" s="665"/>
      <c r="F67" s="672" t="s">
        <v>132</v>
      </c>
      <c r="G67" s="99"/>
      <c r="H67" s="668"/>
      <c r="I67" s="670"/>
      <c r="J67" s="654" t="s">
        <v>74</v>
      </c>
    </row>
    <row r="68" spans="3:10" ht="24.6" thickBot="1">
      <c r="C68" s="662"/>
      <c r="D68" s="663"/>
      <c r="E68" s="666"/>
      <c r="F68" s="673"/>
      <c r="G68" s="100" t="s">
        <v>133</v>
      </c>
      <c r="H68" s="669"/>
      <c r="I68" s="671"/>
      <c r="J68" s="655"/>
    </row>
    <row r="69" spans="3:10" ht="13.2">
      <c r="C69" s="656" t="str">
        <f>合計の計算シート!AM8</f>
        <v>農林漁業</v>
      </c>
      <c r="D69" s="657"/>
      <c r="E69" s="203">
        <f>合計の計算シート!AN8</f>
        <v>0</v>
      </c>
      <c r="F69" s="204">
        <f>合計の計算シート!AO8</f>
        <v>0</v>
      </c>
      <c r="G69" s="205">
        <f>合計の計算シート!AP8</f>
        <v>0</v>
      </c>
      <c r="H69" s="206" t="e">
        <f>合計の計算シート!AQ8</f>
        <v>#N/A</v>
      </c>
      <c r="I69" s="207">
        <f>合計の計算シート!AR8</f>
        <v>0</v>
      </c>
      <c r="J69" s="205">
        <f>合計の計算シート!AS8</f>
        <v>0</v>
      </c>
    </row>
    <row r="70" spans="3:10" ht="13.2">
      <c r="C70" s="636" t="e">
        <f>合計の計算シート!AM9</f>
        <v>#N/A</v>
      </c>
      <c r="D70" s="637"/>
      <c r="E70" s="208" t="e">
        <f>合計の計算シート!AN9</f>
        <v>#N/A</v>
      </c>
      <c r="F70" s="209" t="e">
        <f>合計の計算シート!AO9</f>
        <v>#N/A</v>
      </c>
      <c r="G70" s="210" t="e">
        <f>合計の計算シート!AP9</f>
        <v>#N/A</v>
      </c>
      <c r="H70" s="211" t="e">
        <f>合計の計算シート!AQ9</f>
        <v>#N/A</v>
      </c>
      <c r="I70" s="212" t="e">
        <f>合計の計算シート!AR9</f>
        <v>#N/A</v>
      </c>
      <c r="J70" s="210" t="e">
        <f>合計の計算シート!AS9</f>
        <v>#N/A</v>
      </c>
    </row>
    <row r="71" spans="3:10" ht="13.2">
      <c r="C71" s="636" t="e">
        <f>合計の計算シート!AM10</f>
        <v>#N/A</v>
      </c>
      <c r="D71" s="637"/>
      <c r="E71" s="208" t="e">
        <f>合計の計算シート!AN10</f>
        <v>#N/A</v>
      </c>
      <c r="F71" s="209" t="e">
        <f>合計の計算シート!AO10</f>
        <v>#N/A</v>
      </c>
      <c r="G71" s="210" t="e">
        <f>合計の計算シート!AP10</f>
        <v>#N/A</v>
      </c>
      <c r="H71" s="211" t="e">
        <f>合計の計算シート!AQ10</f>
        <v>#N/A</v>
      </c>
      <c r="I71" s="212" t="e">
        <f>合計の計算シート!AR10</f>
        <v>#N/A</v>
      </c>
      <c r="J71" s="210" t="e">
        <f>合計の計算シート!AS10</f>
        <v>#N/A</v>
      </c>
    </row>
    <row r="72" spans="3:10" ht="13.2">
      <c r="C72" s="636" t="e">
        <f>合計の計算シート!AM11</f>
        <v>#N/A</v>
      </c>
      <c r="D72" s="637"/>
      <c r="E72" s="208" t="e">
        <f>合計の計算シート!AN11</f>
        <v>#N/A</v>
      </c>
      <c r="F72" s="209" t="e">
        <f>合計の計算シート!AO11</f>
        <v>#N/A</v>
      </c>
      <c r="G72" s="210" t="e">
        <f>合計の計算シート!AP11</f>
        <v>#N/A</v>
      </c>
      <c r="H72" s="211" t="e">
        <f>合計の計算シート!AQ11</f>
        <v>#N/A</v>
      </c>
      <c r="I72" s="212" t="e">
        <f>合計の計算シート!AR11</f>
        <v>#N/A</v>
      </c>
      <c r="J72" s="210" t="e">
        <f>合計の計算シート!AS11</f>
        <v>#N/A</v>
      </c>
    </row>
    <row r="73" spans="3:10" ht="13.2">
      <c r="C73" s="638" t="e">
        <f>合計の計算シート!AM12</f>
        <v>#N/A</v>
      </c>
      <c r="D73" s="639"/>
      <c r="E73" s="213" t="e">
        <f>合計の計算シート!AN12</f>
        <v>#N/A</v>
      </c>
      <c r="F73" s="214" t="e">
        <f>合計の計算シート!AO12</f>
        <v>#N/A</v>
      </c>
      <c r="G73" s="215" t="e">
        <f>合計の計算シート!AP12</f>
        <v>#N/A</v>
      </c>
      <c r="H73" s="216" t="e">
        <f>合計の計算シート!AQ12</f>
        <v>#N/A</v>
      </c>
      <c r="I73" s="217" t="e">
        <f>合計の計算シート!AR12</f>
        <v>#N/A</v>
      </c>
      <c r="J73" s="215" t="e">
        <f>合計の計算シート!AS12</f>
        <v>#N/A</v>
      </c>
    </row>
    <row r="74" spans="3:10" ht="13.2">
      <c r="C74" s="640" t="e">
        <f>合計の計算シート!AM13</f>
        <v>#N/A</v>
      </c>
      <c r="D74" s="641"/>
      <c r="E74" s="218" t="e">
        <f>合計の計算シート!AN13</f>
        <v>#N/A</v>
      </c>
      <c r="F74" s="219" t="e">
        <f>合計の計算シート!AO13</f>
        <v>#N/A</v>
      </c>
      <c r="G74" s="220" t="e">
        <f>合計の計算シート!AP13</f>
        <v>#N/A</v>
      </c>
      <c r="H74" s="221" t="e">
        <f>合計の計算シート!AQ13</f>
        <v>#N/A</v>
      </c>
      <c r="I74" s="222" t="e">
        <f>合計の計算シート!AR13</f>
        <v>#N/A</v>
      </c>
      <c r="J74" s="220" t="e">
        <f>合計の計算シート!AS13</f>
        <v>#N/A</v>
      </c>
    </row>
    <row r="75" spans="3:10" ht="13.2">
      <c r="C75" s="636" t="e">
        <f>合計の計算シート!AM14</f>
        <v>#N/A</v>
      </c>
      <c r="D75" s="637"/>
      <c r="E75" s="208" t="e">
        <f>合計の計算シート!AN14</f>
        <v>#N/A</v>
      </c>
      <c r="F75" s="209" t="e">
        <f>合計の計算シート!AO14</f>
        <v>#N/A</v>
      </c>
      <c r="G75" s="210" t="e">
        <f>合計の計算シート!AP14</f>
        <v>#N/A</v>
      </c>
      <c r="H75" s="211" t="e">
        <f>合計の計算シート!AQ14</f>
        <v>#N/A</v>
      </c>
      <c r="I75" s="212" t="e">
        <f>合計の計算シート!AR14</f>
        <v>#N/A</v>
      </c>
      <c r="J75" s="210" t="e">
        <f>合計の計算シート!AS14</f>
        <v>#N/A</v>
      </c>
    </row>
    <row r="76" spans="3:10" ht="13.2">
      <c r="C76" s="636" t="e">
        <f>合計の計算シート!AM15</f>
        <v>#N/A</v>
      </c>
      <c r="D76" s="637"/>
      <c r="E76" s="208" t="e">
        <f>合計の計算シート!AN15</f>
        <v>#N/A</v>
      </c>
      <c r="F76" s="209" t="e">
        <f>合計の計算シート!AO15</f>
        <v>#N/A</v>
      </c>
      <c r="G76" s="210" t="e">
        <f>合計の計算シート!AP15</f>
        <v>#N/A</v>
      </c>
      <c r="H76" s="211" t="e">
        <f>合計の計算シート!AQ15</f>
        <v>#N/A</v>
      </c>
      <c r="I76" s="212" t="e">
        <f>合計の計算シート!AR15</f>
        <v>#N/A</v>
      </c>
      <c r="J76" s="210" t="e">
        <f>合計の計算シート!AS15</f>
        <v>#N/A</v>
      </c>
    </row>
    <row r="77" spans="3:10" ht="13.2">
      <c r="C77" s="636" t="e">
        <f>合計の計算シート!AM16</f>
        <v>#N/A</v>
      </c>
      <c r="D77" s="637"/>
      <c r="E77" s="208" t="e">
        <f>合計の計算シート!AN16</f>
        <v>#N/A</v>
      </c>
      <c r="F77" s="209" t="e">
        <f>合計の計算シート!AO16</f>
        <v>#N/A</v>
      </c>
      <c r="G77" s="210" t="e">
        <f>合計の計算シート!AP16</f>
        <v>#N/A</v>
      </c>
      <c r="H77" s="211" t="e">
        <f>合計の計算シート!AQ16</f>
        <v>#N/A</v>
      </c>
      <c r="I77" s="212" t="e">
        <f>合計の計算シート!AR16</f>
        <v>#N/A</v>
      </c>
      <c r="J77" s="210" t="e">
        <f>合計の計算シート!AS16</f>
        <v>#N/A</v>
      </c>
    </row>
    <row r="78" spans="3:10" ht="13.2">
      <c r="C78" s="638" t="e">
        <f>合計の計算シート!AM17</f>
        <v>#N/A</v>
      </c>
      <c r="D78" s="639"/>
      <c r="E78" s="213" t="e">
        <f>合計の計算シート!AN17</f>
        <v>#N/A</v>
      </c>
      <c r="F78" s="214" t="e">
        <f>合計の計算シート!AO17</f>
        <v>#N/A</v>
      </c>
      <c r="G78" s="215" t="e">
        <f>合計の計算シート!AP17</f>
        <v>#N/A</v>
      </c>
      <c r="H78" s="216" t="e">
        <f>合計の計算シート!AQ17</f>
        <v>#N/A</v>
      </c>
      <c r="I78" s="217" t="e">
        <f>合計の計算シート!AR17</f>
        <v>#N/A</v>
      </c>
      <c r="J78" s="215" t="e">
        <f>合計の計算シート!AS17</f>
        <v>#N/A</v>
      </c>
    </row>
    <row r="79" spans="3:10" ht="13.2">
      <c r="C79" s="640" t="e">
        <f>合計の計算シート!AM18</f>
        <v>#N/A</v>
      </c>
      <c r="D79" s="641"/>
      <c r="E79" s="218" t="e">
        <f>合計の計算シート!AN18</f>
        <v>#N/A</v>
      </c>
      <c r="F79" s="219" t="e">
        <f>合計の計算シート!AO18</f>
        <v>#N/A</v>
      </c>
      <c r="G79" s="220" t="e">
        <f>合計の計算シート!AP18</f>
        <v>#N/A</v>
      </c>
      <c r="H79" s="221" t="e">
        <f>合計の計算シート!AQ18</f>
        <v>#N/A</v>
      </c>
      <c r="I79" s="222" t="e">
        <f>合計の計算シート!AR18</f>
        <v>#N/A</v>
      </c>
      <c r="J79" s="220" t="e">
        <f>合計の計算シート!AS18</f>
        <v>#N/A</v>
      </c>
    </row>
    <row r="80" spans="3:10" ht="13.2">
      <c r="C80" s="636" t="e">
        <f>合計の計算シート!AM19</f>
        <v>#N/A</v>
      </c>
      <c r="D80" s="637"/>
      <c r="E80" s="208" t="e">
        <f>合計の計算シート!AN19</f>
        <v>#N/A</v>
      </c>
      <c r="F80" s="209" t="e">
        <f>合計の計算シート!AO19</f>
        <v>#N/A</v>
      </c>
      <c r="G80" s="210" t="e">
        <f>合計の計算シート!AP19</f>
        <v>#N/A</v>
      </c>
      <c r="H80" s="211" t="e">
        <f>合計の計算シート!AQ19</f>
        <v>#N/A</v>
      </c>
      <c r="I80" s="212" t="e">
        <f>合計の計算シート!AR19</f>
        <v>#N/A</v>
      </c>
      <c r="J80" s="210" t="e">
        <f>合計の計算シート!AS19</f>
        <v>#N/A</v>
      </c>
    </row>
    <row r="81" spans="3:10" ht="13.2">
      <c r="C81" s="636" t="e">
        <f>合計の計算シート!AM20</f>
        <v>#N/A</v>
      </c>
      <c r="D81" s="637"/>
      <c r="E81" s="208" t="e">
        <f>合計の計算シート!AN20</f>
        <v>#N/A</v>
      </c>
      <c r="F81" s="209" t="e">
        <f>合計の計算シート!AO20</f>
        <v>#N/A</v>
      </c>
      <c r="G81" s="210" t="e">
        <f>合計の計算シート!AP20</f>
        <v>#N/A</v>
      </c>
      <c r="H81" s="211" t="e">
        <f>合計の計算シート!AQ20</f>
        <v>#N/A</v>
      </c>
      <c r="I81" s="212" t="e">
        <f>合計の計算シート!AR20</f>
        <v>#N/A</v>
      </c>
      <c r="J81" s="210" t="e">
        <f>合計の計算シート!AS20</f>
        <v>#N/A</v>
      </c>
    </row>
    <row r="82" spans="3:10" ht="13.2">
      <c r="C82" s="636" t="e">
        <f>合計の計算シート!AM21</f>
        <v>#N/A</v>
      </c>
      <c r="D82" s="637"/>
      <c r="E82" s="208" t="e">
        <f>合計の計算シート!AN21</f>
        <v>#N/A</v>
      </c>
      <c r="F82" s="209" t="e">
        <f>合計の計算シート!AO21</f>
        <v>#N/A</v>
      </c>
      <c r="G82" s="210" t="e">
        <f>合計の計算シート!AP21</f>
        <v>#N/A</v>
      </c>
      <c r="H82" s="211" t="e">
        <f>合計の計算シート!AQ21</f>
        <v>#N/A</v>
      </c>
      <c r="I82" s="212" t="e">
        <f>合計の計算シート!AR21</f>
        <v>#N/A</v>
      </c>
      <c r="J82" s="210" t="e">
        <f>合計の計算シート!AS21</f>
        <v>#N/A</v>
      </c>
    </row>
    <row r="83" spans="3:10" ht="13.2">
      <c r="C83" s="638" t="e">
        <f>合計の計算シート!AM22</f>
        <v>#N/A</v>
      </c>
      <c r="D83" s="639"/>
      <c r="E83" s="213" t="e">
        <f>合計の計算シート!AN22</f>
        <v>#N/A</v>
      </c>
      <c r="F83" s="214" t="e">
        <f>合計の計算シート!AO22</f>
        <v>#N/A</v>
      </c>
      <c r="G83" s="215" t="e">
        <f>合計の計算シート!AP22</f>
        <v>#N/A</v>
      </c>
      <c r="H83" s="216" t="e">
        <f>合計の計算シート!AQ22</f>
        <v>#N/A</v>
      </c>
      <c r="I83" s="217" t="e">
        <f>合計の計算シート!AR22</f>
        <v>#N/A</v>
      </c>
      <c r="J83" s="215" t="e">
        <f>合計の計算シート!AS22</f>
        <v>#N/A</v>
      </c>
    </row>
    <row r="84" spans="3:10" ht="13.2">
      <c r="C84" s="640" t="e">
        <f>合計の計算シート!AM23</f>
        <v>#N/A</v>
      </c>
      <c r="D84" s="641"/>
      <c r="E84" s="218" t="e">
        <f>合計の計算シート!AN23</f>
        <v>#N/A</v>
      </c>
      <c r="F84" s="219" t="e">
        <f>合計の計算シート!AO23</f>
        <v>#N/A</v>
      </c>
      <c r="G84" s="220" t="e">
        <f>合計の計算シート!AP23</f>
        <v>#N/A</v>
      </c>
      <c r="H84" s="221" t="e">
        <f>合計の計算シート!AQ23</f>
        <v>#N/A</v>
      </c>
      <c r="I84" s="222" t="e">
        <f>合計の計算シート!AR23</f>
        <v>#N/A</v>
      </c>
      <c r="J84" s="220" t="e">
        <f>合計の計算シート!AS23</f>
        <v>#N/A</v>
      </c>
    </row>
    <row r="85" spans="3:10" ht="13.2">
      <c r="C85" s="636" t="e">
        <f>合計の計算シート!AM24</f>
        <v>#N/A</v>
      </c>
      <c r="D85" s="637"/>
      <c r="E85" s="208" t="e">
        <f>合計の計算シート!AN24</f>
        <v>#N/A</v>
      </c>
      <c r="F85" s="209" t="e">
        <f>合計の計算シート!AO24</f>
        <v>#N/A</v>
      </c>
      <c r="G85" s="210" t="e">
        <f>合計の計算シート!AP24</f>
        <v>#N/A</v>
      </c>
      <c r="H85" s="211" t="e">
        <f>合計の計算シート!AQ24</f>
        <v>#N/A</v>
      </c>
      <c r="I85" s="212" t="e">
        <f>合計の計算シート!AR24</f>
        <v>#N/A</v>
      </c>
      <c r="J85" s="210" t="e">
        <f>合計の計算シート!AS24</f>
        <v>#N/A</v>
      </c>
    </row>
    <row r="86" spans="3:10" ht="13.2">
      <c r="C86" s="636" t="e">
        <f>合計の計算シート!AM25</f>
        <v>#N/A</v>
      </c>
      <c r="D86" s="637"/>
      <c r="E86" s="208" t="e">
        <f>合計の計算シート!AN25</f>
        <v>#N/A</v>
      </c>
      <c r="F86" s="209" t="e">
        <f>合計の計算シート!AO25</f>
        <v>#N/A</v>
      </c>
      <c r="G86" s="210" t="e">
        <f>合計の計算シート!AP25</f>
        <v>#N/A</v>
      </c>
      <c r="H86" s="211" t="e">
        <f>合計の計算シート!AQ25</f>
        <v>#N/A</v>
      </c>
      <c r="I86" s="212" t="e">
        <f>合計の計算シート!AR25</f>
        <v>#N/A</v>
      </c>
      <c r="J86" s="210" t="e">
        <f>合計の計算シート!AS25</f>
        <v>#N/A</v>
      </c>
    </row>
    <row r="87" spans="3:10" ht="13.2">
      <c r="C87" s="636" t="e">
        <f>合計の計算シート!AM26</f>
        <v>#N/A</v>
      </c>
      <c r="D87" s="637"/>
      <c r="E87" s="208" t="e">
        <f>合計の計算シート!AN26</f>
        <v>#N/A</v>
      </c>
      <c r="F87" s="209" t="e">
        <f>合計の計算シート!AO26</f>
        <v>#N/A</v>
      </c>
      <c r="G87" s="210" t="e">
        <f>合計の計算シート!AP26</f>
        <v>#N/A</v>
      </c>
      <c r="H87" s="211" t="e">
        <f>合計の計算シート!AQ26</f>
        <v>#N/A</v>
      </c>
      <c r="I87" s="212" t="e">
        <f>合計の計算シート!AR26</f>
        <v>#N/A</v>
      </c>
      <c r="J87" s="210" t="e">
        <f>合計の計算シート!AS26</f>
        <v>#N/A</v>
      </c>
    </row>
    <row r="88" spans="3:10" ht="13.2">
      <c r="C88" s="638" t="e">
        <f>合計の計算シート!AM27</f>
        <v>#N/A</v>
      </c>
      <c r="D88" s="639"/>
      <c r="E88" s="213" t="e">
        <f>合計の計算シート!AN27</f>
        <v>#N/A</v>
      </c>
      <c r="F88" s="214" t="e">
        <f>合計の計算シート!AO27</f>
        <v>#N/A</v>
      </c>
      <c r="G88" s="215" t="e">
        <f>合計の計算シート!AP27</f>
        <v>#N/A</v>
      </c>
      <c r="H88" s="216" t="e">
        <f>合計の計算シート!AQ27</f>
        <v>#N/A</v>
      </c>
      <c r="I88" s="217" t="e">
        <f>合計の計算シート!AR27</f>
        <v>#N/A</v>
      </c>
      <c r="J88" s="215" t="e">
        <f>合計の計算シート!AS27</f>
        <v>#N/A</v>
      </c>
    </row>
    <row r="89" spans="3:10" ht="13.2">
      <c r="C89" s="640" t="e">
        <f>合計の計算シート!AM28</f>
        <v>#N/A</v>
      </c>
      <c r="D89" s="641"/>
      <c r="E89" s="218" t="e">
        <f>合計の計算シート!AN28</f>
        <v>#N/A</v>
      </c>
      <c r="F89" s="219" t="e">
        <f>合計の計算シート!AO28</f>
        <v>#N/A</v>
      </c>
      <c r="G89" s="220" t="e">
        <f>合計の計算シート!AP28</f>
        <v>#N/A</v>
      </c>
      <c r="H89" s="221" t="e">
        <f>合計の計算シート!AQ28</f>
        <v>#N/A</v>
      </c>
      <c r="I89" s="222" t="e">
        <f>合計の計算シート!AR28</f>
        <v>#N/A</v>
      </c>
      <c r="J89" s="220" t="e">
        <f>合計の計算シート!AS28</f>
        <v>#N/A</v>
      </c>
    </row>
    <row r="90" spans="3:10" ht="13.2">
      <c r="C90" s="636" t="e">
        <f>合計の計算シート!AM29</f>
        <v>#N/A</v>
      </c>
      <c r="D90" s="637"/>
      <c r="E90" s="208" t="e">
        <f>合計の計算シート!AN29</f>
        <v>#N/A</v>
      </c>
      <c r="F90" s="209" t="e">
        <f>合計の計算シート!AO29</f>
        <v>#N/A</v>
      </c>
      <c r="G90" s="210" t="e">
        <f>合計の計算シート!AP29</f>
        <v>#N/A</v>
      </c>
      <c r="H90" s="211" t="e">
        <f>合計の計算シート!AQ29</f>
        <v>#N/A</v>
      </c>
      <c r="I90" s="212" t="e">
        <f>合計の計算シート!AR29</f>
        <v>#N/A</v>
      </c>
      <c r="J90" s="210" t="e">
        <f>合計の計算シート!AS29</f>
        <v>#N/A</v>
      </c>
    </row>
    <row r="91" spans="3:10" ht="13.2">
      <c r="C91" s="636" t="e">
        <f>合計の計算シート!AM30</f>
        <v>#N/A</v>
      </c>
      <c r="D91" s="637"/>
      <c r="E91" s="208" t="e">
        <f>合計の計算シート!AN30</f>
        <v>#N/A</v>
      </c>
      <c r="F91" s="209" t="e">
        <f>合計の計算シート!AO30</f>
        <v>#N/A</v>
      </c>
      <c r="G91" s="210" t="e">
        <f>合計の計算シート!AP30</f>
        <v>#N/A</v>
      </c>
      <c r="H91" s="211" t="e">
        <f>合計の計算シート!AQ30</f>
        <v>#N/A</v>
      </c>
      <c r="I91" s="212" t="e">
        <f>合計の計算シート!AR30</f>
        <v>#N/A</v>
      </c>
      <c r="J91" s="210" t="e">
        <f>合計の計算シート!AS30</f>
        <v>#N/A</v>
      </c>
    </row>
    <row r="92" spans="3:10" ht="13.2">
      <c r="C92" s="636" t="e">
        <f>合計の計算シート!AM31</f>
        <v>#N/A</v>
      </c>
      <c r="D92" s="637"/>
      <c r="E92" s="208" t="e">
        <f>合計の計算シート!AN31</f>
        <v>#N/A</v>
      </c>
      <c r="F92" s="209" t="e">
        <f>合計の計算シート!AO31</f>
        <v>#N/A</v>
      </c>
      <c r="G92" s="210" t="e">
        <f>合計の計算シート!AP31</f>
        <v>#N/A</v>
      </c>
      <c r="H92" s="211" t="e">
        <f>合計の計算シート!AQ31</f>
        <v>#N/A</v>
      </c>
      <c r="I92" s="212" t="e">
        <f>合計の計算シート!AR31</f>
        <v>#N/A</v>
      </c>
      <c r="J92" s="210" t="e">
        <f>合計の計算シート!AS31</f>
        <v>#N/A</v>
      </c>
    </row>
    <row r="93" spans="3:10" ht="13.2">
      <c r="C93" s="638" t="e">
        <f>合計の計算シート!AM32</f>
        <v>#N/A</v>
      </c>
      <c r="D93" s="639"/>
      <c r="E93" s="213" t="e">
        <f>合計の計算シート!AN32</f>
        <v>#N/A</v>
      </c>
      <c r="F93" s="214" t="e">
        <f>合計の計算シート!AO32</f>
        <v>#N/A</v>
      </c>
      <c r="G93" s="215" t="e">
        <f>合計の計算シート!AP32</f>
        <v>#N/A</v>
      </c>
      <c r="H93" s="216" t="e">
        <f>合計の計算シート!AQ32</f>
        <v>#N/A</v>
      </c>
      <c r="I93" s="217" t="e">
        <f>合計の計算シート!AR32</f>
        <v>#N/A</v>
      </c>
      <c r="J93" s="215" t="e">
        <f>合計の計算シート!AS32</f>
        <v>#N/A</v>
      </c>
    </row>
    <row r="94" spans="3:10" ht="13.2">
      <c r="C94" s="640" t="e">
        <f>合計の計算シート!AM33</f>
        <v>#N/A</v>
      </c>
      <c r="D94" s="641"/>
      <c r="E94" s="218" t="e">
        <f>合計の計算シート!AN33</f>
        <v>#N/A</v>
      </c>
      <c r="F94" s="219" t="e">
        <f>合計の計算シート!AO33</f>
        <v>#N/A</v>
      </c>
      <c r="G94" s="220" t="e">
        <f>合計の計算シート!AP33</f>
        <v>#N/A</v>
      </c>
      <c r="H94" s="221" t="e">
        <f>合計の計算シート!AQ33</f>
        <v>#N/A</v>
      </c>
      <c r="I94" s="222" t="e">
        <f>合計の計算シート!AR33</f>
        <v>#N/A</v>
      </c>
      <c r="J94" s="220" t="e">
        <f>合計の計算シート!AS33</f>
        <v>#N/A</v>
      </c>
    </row>
    <row r="95" spans="3:10" ht="13.2">
      <c r="C95" s="636" t="e">
        <f>合計の計算シート!AM34</f>
        <v>#N/A</v>
      </c>
      <c r="D95" s="637"/>
      <c r="E95" s="208" t="e">
        <f>合計の計算シート!AN34</f>
        <v>#N/A</v>
      </c>
      <c r="F95" s="209" t="e">
        <f>合計の計算シート!AO34</f>
        <v>#N/A</v>
      </c>
      <c r="G95" s="210" t="e">
        <f>合計の計算シート!AP34</f>
        <v>#N/A</v>
      </c>
      <c r="H95" s="211" t="e">
        <f>合計の計算シート!AQ34</f>
        <v>#N/A</v>
      </c>
      <c r="I95" s="212" t="e">
        <f>合計の計算シート!AR34</f>
        <v>#N/A</v>
      </c>
      <c r="J95" s="210" t="e">
        <f>合計の計算シート!AS34</f>
        <v>#N/A</v>
      </c>
    </row>
    <row r="96" spans="3:10" ht="13.2">
      <c r="C96" s="636" t="e">
        <f>合計の計算シート!AM35</f>
        <v>#N/A</v>
      </c>
      <c r="D96" s="637"/>
      <c r="E96" s="208" t="e">
        <f>合計の計算シート!AN35</f>
        <v>#N/A</v>
      </c>
      <c r="F96" s="209" t="e">
        <f>合計の計算シート!AO35</f>
        <v>#N/A</v>
      </c>
      <c r="G96" s="210" t="e">
        <f>合計の計算シート!AP35</f>
        <v>#N/A</v>
      </c>
      <c r="H96" s="211" t="e">
        <f>合計の計算シート!AQ35</f>
        <v>#N/A</v>
      </c>
      <c r="I96" s="212" t="e">
        <f>合計の計算シート!AR35</f>
        <v>#N/A</v>
      </c>
      <c r="J96" s="210" t="e">
        <f>合計の計算シート!AS35</f>
        <v>#N/A</v>
      </c>
    </row>
    <row r="97" spans="3:10" ht="13.2">
      <c r="C97" s="636" t="e">
        <f>合計の計算シート!AM36</f>
        <v>#N/A</v>
      </c>
      <c r="D97" s="637"/>
      <c r="E97" s="208" t="e">
        <f>合計の計算シート!AN36</f>
        <v>#N/A</v>
      </c>
      <c r="F97" s="209" t="e">
        <f>合計の計算シート!AO36</f>
        <v>#N/A</v>
      </c>
      <c r="G97" s="210" t="e">
        <f>合計の計算シート!AP36</f>
        <v>#N/A</v>
      </c>
      <c r="H97" s="211" t="e">
        <f>合計の計算シート!AQ36</f>
        <v>#N/A</v>
      </c>
      <c r="I97" s="212" t="e">
        <f>合計の計算シート!AR36</f>
        <v>#N/A</v>
      </c>
      <c r="J97" s="210" t="e">
        <f>合計の計算シート!AS36</f>
        <v>#N/A</v>
      </c>
    </row>
    <row r="98" spans="3:10" ht="13.2">
      <c r="C98" s="638" t="e">
        <f>合計の計算シート!AM37</f>
        <v>#N/A</v>
      </c>
      <c r="D98" s="639"/>
      <c r="E98" s="213" t="e">
        <f>合計の計算シート!AN37</f>
        <v>#N/A</v>
      </c>
      <c r="F98" s="214" t="e">
        <f>合計の計算シート!AO37</f>
        <v>#N/A</v>
      </c>
      <c r="G98" s="215" t="e">
        <f>合計の計算シート!AP37</f>
        <v>#N/A</v>
      </c>
      <c r="H98" s="216" t="e">
        <f>合計の計算シート!AQ37</f>
        <v>#N/A</v>
      </c>
      <c r="I98" s="217" t="e">
        <f>合計の計算シート!AR37</f>
        <v>#N/A</v>
      </c>
      <c r="J98" s="215" t="e">
        <f>合計の計算シート!AS37</f>
        <v>#N/A</v>
      </c>
    </row>
    <row r="99" spans="3:10" ht="13.2">
      <c r="C99" s="640" t="e">
        <f>合計の計算シート!AM38</f>
        <v>#N/A</v>
      </c>
      <c r="D99" s="641"/>
      <c r="E99" s="218" t="e">
        <f>合計の計算シート!AN38</f>
        <v>#N/A</v>
      </c>
      <c r="F99" s="219" t="e">
        <f>合計の計算シート!AO38</f>
        <v>#N/A</v>
      </c>
      <c r="G99" s="220" t="e">
        <f>合計の計算シート!AP38</f>
        <v>#N/A</v>
      </c>
      <c r="H99" s="221" t="e">
        <f>合計の計算シート!AQ38</f>
        <v>#N/A</v>
      </c>
      <c r="I99" s="222" t="e">
        <f>合計の計算シート!AR38</f>
        <v>#N/A</v>
      </c>
      <c r="J99" s="220" t="e">
        <f>合計の計算シート!AS38</f>
        <v>#N/A</v>
      </c>
    </row>
    <row r="100" spans="3:10" ht="13.2">
      <c r="C100" s="636" t="e">
        <f>合計の計算シート!AM39</f>
        <v>#N/A</v>
      </c>
      <c r="D100" s="637"/>
      <c r="E100" s="208" t="e">
        <f>合計の計算シート!AN39</f>
        <v>#N/A</v>
      </c>
      <c r="F100" s="209" t="e">
        <f>合計の計算シート!AO39</f>
        <v>#N/A</v>
      </c>
      <c r="G100" s="210" t="e">
        <f>合計の計算シート!AP39</f>
        <v>#N/A</v>
      </c>
      <c r="H100" s="211" t="e">
        <f>合計の計算シート!AQ39</f>
        <v>#N/A</v>
      </c>
      <c r="I100" s="212" t="e">
        <f>合計の計算シート!AR39</f>
        <v>#N/A</v>
      </c>
      <c r="J100" s="210" t="e">
        <f>合計の計算シート!AS39</f>
        <v>#N/A</v>
      </c>
    </row>
    <row r="101" spans="3:10" ht="13.2">
      <c r="C101" s="636" t="e">
        <f>合計の計算シート!AM40</f>
        <v>#N/A</v>
      </c>
      <c r="D101" s="637"/>
      <c r="E101" s="208" t="e">
        <f>合計の計算シート!AN40</f>
        <v>#N/A</v>
      </c>
      <c r="F101" s="209" t="e">
        <f>合計の計算シート!AO40</f>
        <v>#N/A</v>
      </c>
      <c r="G101" s="210" t="e">
        <f>合計の計算シート!AP40</f>
        <v>#N/A</v>
      </c>
      <c r="H101" s="211" t="e">
        <f>合計の計算シート!AQ40</f>
        <v>#N/A</v>
      </c>
      <c r="I101" s="212" t="e">
        <f>合計の計算シート!AR40</f>
        <v>#N/A</v>
      </c>
      <c r="J101" s="210" t="e">
        <f>合計の計算シート!AS40</f>
        <v>#N/A</v>
      </c>
    </row>
    <row r="102" spans="3:10" ht="13.2">
      <c r="C102" s="636" t="e">
        <f>合計の計算シート!AM41</f>
        <v>#N/A</v>
      </c>
      <c r="D102" s="637"/>
      <c r="E102" s="208" t="e">
        <f>合計の計算シート!AN41</f>
        <v>#N/A</v>
      </c>
      <c r="F102" s="209" t="e">
        <f>合計の計算シート!AO41</f>
        <v>#N/A</v>
      </c>
      <c r="G102" s="210" t="e">
        <f>合計の計算シート!AP41</f>
        <v>#N/A</v>
      </c>
      <c r="H102" s="211" t="e">
        <f>合計の計算シート!AQ41</f>
        <v>#N/A</v>
      </c>
      <c r="I102" s="212" t="e">
        <f>合計の計算シート!AR41</f>
        <v>#N/A</v>
      </c>
      <c r="J102" s="210" t="e">
        <f>合計の計算シート!AS41</f>
        <v>#N/A</v>
      </c>
    </row>
    <row r="103" spans="3:10" ht="13.2">
      <c r="C103" s="638" t="e">
        <f>合計の計算シート!AM42</f>
        <v>#N/A</v>
      </c>
      <c r="D103" s="639"/>
      <c r="E103" s="213" t="e">
        <f>合計の計算シート!AN42</f>
        <v>#N/A</v>
      </c>
      <c r="F103" s="214" t="e">
        <f>合計の計算シート!AO42</f>
        <v>#N/A</v>
      </c>
      <c r="G103" s="215" t="e">
        <f>合計の計算シート!AP42</f>
        <v>#N/A</v>
      </c>
      <c r="H103" s="216" t="e">
        <f>合計の計算シート!AQ42</f>
        <v>#N/A</v>
      </c>
      <c r="I103" s="217" t="e">
        <f>合計の計算シート!AR42</f>
        <v>#N/A</v>
      </c>
      <c r="J103" s="215" t="e">
        <f>合計の計算シート!AS42</f>
        <v>#N/A</v>
      </c>
    </row>
    <row r="104" spans="3:10" ht="13.2">
      <c r="C104" s="640" t="e">
        <f>合計の計算シート!AM43</f>
        <v>#N/A</v>
      </c>
      <c r="D104" s="641"/>
      <c r="E104" s="218" t="e">
        <f>合計の計算シート!AN43</f>
        <v>#N/A</v>
      </c>
      <c r="F104" s="219" t="e">
        <f>合計の計算シート!AO43</f>
        <v>#N/A</v>
      </c>
      <c r="G104" s="220" t="e">
        <f>合計の計算シート!AP43</f>
        <v>#N/A</v>
      </c>
      <c r="H104" s="221" t="e">
        <f>合計の計算シート!AQ43</f>
        <v>#N/A</v>
      </c>
      <c r="I104" s="222" t="e">
        <f>合計の計算シート!AR43</f>
        <v>#N/A</v>
      </c>
      <c r="J104" s="220" t="e">
        <f>合計の計算シート!AS43</f>
        <v>#N/A</v>
      </c>
    </row>
    <row r="105" spans="3:10" ht="13.8" thickBot="1">
      <c r="C105" s="652" t="e">
        <f>合計の計算シート!AM44</f>
        <v>#N/A</v>
      </c>
      <c r="D105" s="653"/>
      <c r="E105" s="223" t="e">
        <f>合計の計算シート!AN44</f>
        <v>#N/A</v>
      </c>
      <c r="F105" s="224" t="e">
        <f>合計の計算シート!AO44</f>
        <v>#N/A</v>
      </c>
      <c r="G105" s="225" t="e">
        <f>合計の計算シート!AP44</f>
        <v>#N/A</v>
      </c>
      <c r="H105" s="226" t="e">
        <f>合計の計算シート!AQ44</f>
        <v>#N/A</v>
      </c>
      <c r="I105" s="227" t="e">
        <f>合計の計算シート!AR44</f>
        <v>#N/A</v>
      </c>
      <c r="J105" s="225" t="e">
        <f>合計の計算シート!AS44</f>
        <v>#N/A</v>
      </c>
    </row>
    <row r="106" spans="3:10" ht="13.8" thickBot="1">
      <c r="C106" s="634" t="s">
        <v>166</v>
      </c>
      <c r="D106" s="635"/>
      <c r="E106" s="145" t="e">
        <f>合計の計算シート!AN45</f>
        <v>#N/A</v>
      </c>
      <c r="F106" s="146" t="e">
        <f>合計の計算シート!AO45</f>
        <v>#N/A</v>
      </c>
      <c r="G106" s="147" t="e">
        <f>合計の計算シート!AP45</f>
        <v>#N/A</v>
      </c>
      <c r="H106" s="144"/>
      <c r="I106" s="148" t="e">
        <f>合計の計算シート!AR45</f>
        <v>#N/A</v>
      </c>
      <c r="J106" s="147" t="e">
        <f>合計の計算シート!AS45</f>
        <v>#N/A</v>
      </c>
    </row>
    <row r="107" spans="3:10" ht="13.2">
      <c r="C107" s="142" t="s">
        <v>209</v>
      </c>
    </row>
    <row r="109" spans="3:10" ht="16.2">
      <c r="C109" s="642" t="s">
        <v>216</v>
      </c>
      <c r="D109" s="642"/>
      <c r="E109" s="642"/>
      <c r="F109" s="642"/>
      <c r="G109" s="642"/>
      <c r="H109" s="642"/>
      <c r="I109" s="642"/>
      <c r="J109" s="642"/>
    </row>
    <row r="110" spans="3:10" ht="12.75" customHeight="1">
      <c r="C110" s="184"/>
      <c r="D110" s="184"/>
      <c r="E110" s="184"/>
      <c r="F110" s="184"/>
      <c r="G110" s="184"/>
      <c r="H110" s="184"/>
      <c r="I110" s="184"/>
      <c r="J110" s="184"/>
    </row>
    <row r="111" spans="3:10" ht="12.75" customHeight="1">
      <c r="C111" s="649" t="s">
        <v>217</v>
      </c>
      <c r="D111" s="633" t="s">
        <v>211</v>
      </c>
      <c r="E111" s="633"/>
      <c r="F111" s="633"/>
      <c r="G111" s="633"/>
      <c r="H111" s="633"/>
      <c r="I111" s="633"/>
      <c r="J111" s="633"/>
    </row>
    <row r="112" spans="3:10" ht="12.75" customHeight="1">
      <c r="C112" s="649"/>
      <c r="D112" s="633"/>
      <c r="E112" s="633"/>
      <c r="F112" s="633"/>
      <c r="G112" s="633"/>
      <c r="H112" s="633"/>
      <c r="I112" s="633"/>
      <c r="J112" s="633"/>
    </row>
    <row r="113" spans="3:10" ht="12.75" customHeight="1">
      <c r="C113" s="649"/>
      <c r="D113" s="633"/>
      <c r="E113" s="633"/>
      <c r="F113" s="633"/>
      <c r="G113" s="633"/>
      <c r="H113" s="633"/>
      <c r="I113" s="633"/>
      <c r="J113" s="633"/>
    </row>
    <row r="114" spans="3:10" ht="12.75" customHeight="1">
      <c r="C114" s="184"/>
      <c r="D114" s="650" t="s">
        <v>218</v>
      </c>
      <c r="E114" s="651"/>
      <c r="F114" s="238"/>
      <c r="G114" s="238"/>
      <c r="H114" s="238"/>
      <c r="I114" s="238"/>
      <c r="J114" s="239"/>
    </row>
    <row r="115" spans="3:10" ht="12.75" customHeight="1">
      <c r="C115" s="184"/>
      <c r="D115" s="643" t="s">
        <v>219</v>
      </c>
      <c r="E115" s="644"/>
      <c r="F115" s="644"/>
      <c r="G115" s="644"/>
      <c r="H115" s="644"/>
      <c r="I115" s="644"/>
      <c r="J115" s="645"/>
    </row>
    <row r="116" spans="3:10" ht="12.75" customHeight="1">
      <c r="C116" s="184"/>
      <c r="D116" s="643"/>
      <c r="E116" s="644"/>
      <c r="F116" s="644"/>
      <c r="G116" s="644"/>
      <c r="H116" s="644"/>
      <c r="I116" s="644"/>
      <c r="J116" s="645"/>
    </row>
    <row r="117" spans="3:10" ht="12.75" customHeight="1">
      <c r="C117" s="184"/>
      <c r="D117" s="643"/>
      <c r="E117" s="644"/>
      <c r="F117" s="644"/>
      <c r="G117" s="644"/>
      <c r="H117" s="644"/>
      <c r="I117" s="644"/>
      <c r="J117" s="645"/>
    </row>
    <row r="118" spans="3:10" ht="12.75" customHeight="1">
      <c r="C118" s="184"/>
      <c r="D118" s="643"/>
      <c r="E118" s="644"/>
      <c r="F118" s="644"/>
      <c r="G118" s="644"/>
      <c r="H118" s="644"/>
      <c r="I118" s="644"/>
      <c r="J118" s="645"/>
    </row>
    <row r="119" spans="3:10" ht="12.75" customHeight="1">
      <c r="C119" s="184"/>
      <c r="D119" s="643"/>
      <c r="E119" s="644"/>
      <c r="F119" s="644"/>
      <c r="G119" s="644"/>
      <c r="H119" s="644"/>
      <c r="I119" s="644"/>
      <c r="J119" s="645"/>
    </row>
    <row r="120" spans="3:10" ht="12.75" customHeight="1">
      <c r="C120" s="184"/>
      <c r="D120" s="643"/>
      <c r="E120" s="644"/>
      <c r="F120" s="644"/>
      <c r="G120" s="644"/>
      <c r="H120" s="644"/>
      <c r="I120" s="644"/>
      <c r="J120" s="645"/>
    </row>
    <row r="121" spans="3:10" ht="12.75" customHeight="1">
      <c r="C121" s="184"/>
      <c r="D121" s="643"/>
      <c r="E121" s="644"/>
      <c r="F121" s="644"/>
      <c r="G121" s="644"/>
      <c r="H121" s="644"/>
      <c r="I121" s="644"/>
      <c r="J121" s="645"/>
    </row>
    <row r="122" spans="3:10" ht="12.75" customHeight="1">
      <c r="C122" s="184"/>
      <c r="D122" s="643"/>
      <c r="E122" s="644"/>
      <c r="F122" s="644"/>
      <c r="G122" s="644"/>
      <c r="H122" s="644"/>
      <c r="I122" s="644"/>
      <c r="J122" s="645"/>
    </row>
    <row r="123" spans="3:10" ht="12.75" customHeight="1">
      <c r="C123" s="184"/>
      <c r="D123" s="646"/>
      <c r="E123" s="647"/>
      <c r="F123" s="647"/>
      <c r="G123" s="647"/>
      <c r="H123" s="647"/>
      <c r="I123" s="647"/>
      <c r="J123" s="648"/>
    </row>
    <row r="124" spans="3:10" ht="12.75" customHeight="1">
      <c r="C124" s="184"/>
      <c r="D124" s="240"/>
      <c r="E124" s="240"/>
      <c r="F124" s="240"/>
      <c r="G124" s="240"/>
      <c r="H124" s="240"/>
      <c r="I124" s="240"/>
      <c r="J124" s="240"/>
    </row>
    <row r="125" spans="3:10" ht="12.75" customHeight="1">
      <c r="C125" s="649" t="s">
        <v>221</v>
      </c>
      <c r="D125" s="633" t="s">
        <v>225</v>
      </c>
      <c r="E125" s="633"/>
      <c r="F125" s="633"/>
      <c r="G125" s="633"/>
      <c r="H125" s="633"/>
      <c r="I125" s="633"/>
      <c r="J125" s="633"/>
    </row>
    <row r="126" spans="3:10" ht="12.75" customHeight="1">
      <c r="C126" s="649"/>
      <c r="D126" s="633"/>
      <c r="E126" s="633"/>
      <c r="F126" s="633"/>
      <c r="G126" s="633"/>
      <c r="H126" s="633"/>
      <c r="I126" s="633"/>
      <c r="J126" s="633"/>
    </row>
    <row r="127" spans="3:10" ht="12.75" customHeight="1">
      <c r="C127" s="649"/>
      <c r="D127" s="633"/>
      <c r="E127" s="633"/>
      <c r="F127" s="633"/>
      <c r="G127" s="633"/>
      <c r="H127" s="633"/>
      <c r="I127" s="633"/>
      <c r="J127" s="633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</sheetData>
  <mergeCells count="67">
    <mergeCell ref="C19:J19"/>
    <mergeCell ref="D28:E28"/>
    <mergeCell ref="D29:E29"/>
    <mergeCell ref="J23:J24"/>
    <mergeCell ref="D2:J3"/>
    <mergeCell ref="D4:J4"/>
    <mergeCell ref="D7:J9"/>
    <mergeCell ref="D13:J14"/>
    <mergeCell ref="D16:J17"/>
    <mergeCell ref="F22:F24"/>
    <mergeCell ref="I22:I24"/>
    <mergeCell ref="G23:G24"/>
    <mergeCell ref="D22:E24"/>
    <mergeCell ref="D25:D27"/>
    <mergeCell ref="J67:J68"/>
    <mergeCell ref="C34:J34"/>
    <mergeCell ref="C75:D75"/>
    <mergeCell ref="C69:D69"/>
    <mergeCell ref="C70:D70"/>
    <mergeCell ref="C71:D71"/>
    <mergeCell ref="C72:D72"/>
    <mergeCell ref="C73:D73"/>
    <mergeCell ref="C74:D74"/>
    <mergeCell ref="C66:D68"/>
    <mergeCell ref="E66:E68"/>
    <mergeCell ref="H66:H68"/>
    <mergeCell ref="I66:I68"/>
    <mergeCell ref="F67:F68"/>
    <mergeCell ref="C63:J63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5:D105"/>
    <mergeCell ref="D125:J127"/>
    <mergeCell ref="C106:D106"/>
    <mergeCell ref="C100:D100"/>
    <mergeCell ref="C101:D101"/>
    <mergeCell ref="C102:D102"/>
    <mergeCell ref="C103:D103"/>
    <mergeCell ref="C104:D104"/>
    <mergeCell ref="C109:J109"/>
    <mergeCell ref="D111:J113"/>
    <mergeCell ref="D115:J123"/>
    <mergeCell ref="C111:C113"/>
    <mergeCell ref="D114:E114"/>
    <mergeCell ref="C125:C127"/>
  </mergeCells>
  <phoneticPr fontId="2"/>
  <pageMargins left="0.5" right="0.49" top="0.5" bottom="0.37" header="0.28999999999999998" footer="0.2"/>
  <pageSetup paperSize="9" scale="85" fitToHeight="2" orientation="portrait" r:id="rId1"/>
  <headerFooter alignWithMargins="0"/>
  <rowBreaks count="1" manualBreakCount="1">
    <brk id="62" min="1" max="10" man="1"/>
  </rowBreaks>
  <ignoredErrors>
    <ignoredError sqref="E3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zoomScaleNormal="100" zoomScaleSheetLayoutView="85" workbookViewId="0"/>
  </sheetViews>
  <sheetFormatPr defaultColWidth="18.6640625" defaultRowHeight="12.75" customHeight="1"/>
  <cols>
    <col min="1" max="1" width="4.44140625" style="18" customWidth="1"/>
    <col min="2" max="2" width="1.21875" style="18" customWidth="1"/>
    <col min="3" max="3" width="4.21875" style="18" customWidth="1"/>
    <col min="4" max="4" width="15.6640625" style="18" customWidth="1"/>
    <col min="5" max="10" width="14.6640625" style="18" customWidth="1"/>
    <col min="11" max="11" width="1.44140625" style="18" customWidth="1"/>
    <col min="12" max="16384" width="18.6640625" style="18"/>
  </cols>
  <sheetData>
    <row r="1" spans="2:11" s="184" customFormat="1" ht="18.75" customHeight="1">
      <c r="J1" s="229" t="s">
        <v>204</v>
      </c>
    </row>
    <row r="2" spans="2:11" s="81" customFormat="1" ht="25.05" customHeight="1">
      <c r="B2" s="184"/>
      <c r="C2" s="181"/>
      <c r="D2" s="678" t="s">
        <v>205</v>
      </c>
      <c r="E2" s="679"/>
      <c r="F2" s="679"/>
      <c r="G2" s="679"/>
      <c r="H2" s="679"/>
      <c r="I2" s="679"/>
      <c r="J2" s="679"/>
    </row>
    <row r="3" spans="2:11" s="81" customFormat="1" ht="25.05" customHeight="1" thickBot="1">
      <c r="B3" s="184"/>
      <c r="C3" s="181"/>
      <c r="D3" s="680"/>
      <c r="E3" s="681"/>
      <c r="F3" s="681"/>
      <c r="G3" s="681"/>
      <c r="H3" s="681"/>
      <c r="I3" s="681"/>
      <c r="J3" s="681"/>
      <c r="K3" s="83"/>
    </row>
    <row r="4" spans="2:11" s="81" customFormat="1" ht="10.050000000000001" customHeight="1" thickTop="1">
      <c r="B4" s="184"/>
      <c r="C4" s="230"/>
      <c r="D4" s="682"/>
      <c r="E4" s="682"/>
      <c r="F4" s="682"/>
      <c r="G4" s="682"/>
      <c r="H4" s="682"/>
      <c r="I4" s="682"/>
      <c r="J4" s="682"/>
      <c r="K4" s="83"/>
    </row>
    <row r="5" spans="2:11" s="82" customFormat="1" ht="6.75" customHeight="1">
      <c r="C5" s="84"/>
      <c r="D5" s="84"/>
      <c r="E5" s="83"/>
      <c r="F5" s="83"/>
      <c r="G5" s="83"/>
      <c r="H5" s="83"/>
      <c r="I5" s="83"/>
      <c r="J5" s="83"/>
      <c r="K5" s="83"/>
    </row>
    <row r="6" spans="2:11" s="82" customFormat="1" ht="18.75" customHeight="1" thickBot="1">
      <c r="C6" s="182" t="s">
        <v>206</v>
      </c>
      <c r="D6" s="183"/>
      <c r="E6" s="183"/>
      <c r="F6" s="183"/>
      <c r="G6" s="183"/>
      <c r="H6" s="183"/>
      <c r="I6" s="183"/>
      <c r="J6" s="183"/>
      <c r="K6" s="83"/>
    </row>
    <row r="7" spans="2:11" s="82" customFormat="1" ht="25.05" customHeight="1">
      <c r="C7" s="184"/>
      <c r="D7" s="683"/>
      <c r="E7" s="684"/>
      <c r="F7" s="684"/>
      <c r="G7" s="684"/>
      <c r="H7" s="684"/>
      <c r="I7" s="684"/>
      <c r="J7" s="685"/>
      <c r="K7" s="83"/>
    </row>
    <row r="8" spans="2:11" s="82" customFormat="1" ht="25.05" customHeight="1">
      <c r="C8" s="184"/>
      <c r="D8" s="686"/>
      <c r="E8" s="687"/>
      <c r="F8" s="687"/>
      <c r="G8" s="687"/>
      <c r="H8" s="687"/>
      <c r="I8" s="687"/>
      <c r="J8" s="688"/>
      <c r="K8" s="83"/>
    </row>
    <row r="9" spans="2:11" s="82" customFormat="1" ht="25.05" customHeight="1" thickBot="1">
      <c r="C9" s="184"/>
      <c r="D9" s="689"/>
      <c r="E9" s="690"/>
      <c r="F9" s="690"/>
      <c r="G9" s="690"/>
      <c r="H9" s="690"/>
      <c r="I9" s="690"/>
      <c r="J9" s="691"/>
      <c r="K9" s="83"/>
    </row>
    <row r="10" spans="2:11" s="82" customFormat="1" ht="6" customHeight="1">
      <c r="C10" s="184"/>
      <c r="D10" s="183"/>
      <c r="E10" s="183"/>
      <c r="F10" s="183"/>
      <c r="G10" s="183"/>
      <c r="H10" s="183"/>
      <c r="I10" s="183"/>
      <c r="J10" s="183"/>
      <c r="K10" s="83"/>
    </row>
    <row r="11" spans="2:11" s="82" customFormat="1" ht="18.75" customHeight="1" thickBot="1">
      <c r="C11" s="182" t="s">
        <v>212</v>
      </c>
      <c r="D11" s="183"/>
      <c r="E11" s="183"/>
      <c r="F11" s="183"/>
      <c r="G11" s="183"/>
      <c r="H11" s="183"/>
      <c r="I11" s="183"/>
      <c r="J11" s="183"/>
      <c r="K11" s="83"/>
    </row>
    <row r="12" spans="2:11" s="82" customFormat="1" ht="18.75" customHeight="1">
      <c r="C12" s="184"/>
      <c r="D12" s="242" t="s">
        <v>213</v>
      </c>
      <c r="E12" s="231"/>
      <c r="F12" s="231"/>
      <c r="G12" s="231"/>
      <c r="H12" s="231"/>
      <c r="I12" s="231"/>
      <c r="J12" s="232"/>
      <c r="K12" s="83"/>
    </row>
    <row r="13" spans="2:11" s="82" customFormat="1" ht="25.05" customHeight="1">
      <c r="C13" s="184"/>
      <c r="D13" s="686"/>
      <c r="E13" s="687"/>
      <c r="F13" s="687"/>
      <c r="G13" s="687"/>
      <c r="H13" s="687"/>
      <c r="I13" s="687"/>
      <c r="J13" s="688"/>
      <c r="K13" s="83"/>
    </row>
    <row r="14" spans="2:11" s="82" customFormat="1" ht="25.05" customHeight="1">
      <c r="C14" s="184"/>
      <c r="D14" s="686"/>
      <c r="E14" s="687"/>
      <c r="F14" s="687"/>
      <c r="G14" s="687"/>
      <c r="H14" s="687"/>
      <c r="I14" s="687"/>
      <c r="J14" s="688"/>
      <c r="K14" s="83"/>
    </row>
    <row r="15" spans="2:11" s="82" customFormat="1" ht="18.75" customHeight="1">
      <c r="C15" s="184"/>
      <c r="D15" s="241" t="s">
        <v>214</v>
      </c>
      <c r="E15" s="233"/>
      <c r="F15" s="233"/>
      <c r="G15" s="233"/>
      <c r="H15" s="233"/>
      <c r="I15" s="233"/>
      <c r="J15" s="234"/>
      <c r="K15" s="83"/>
    </row>
    <row r="16" spans="2:11" s="82" customFormat="1" ht="25.05" customHeight="1">
      <c r="C16" s="184"/>
      <c r="D16" s="686"/>
      <c r="E16" s="687"/>
      <c r="F16" s="687"/>
      <c r="G16" s="687"/>
      <c r="H16" s="687"/>
      <c r="I16" s="687"/>
      <c r="J16" s="688"/>
      <c r="K16" s="83"/>
    </row>
    <row r="17" spans="2:11" s="82" customFormat="1" ht="25.05" customHeight="1" thickBot="1">
      <c r="C17" s="184"/>
      <c r="D17" s="689"/>
      <c r="E17" s="690"/>
      <c r="F17" s="690"/>
      <c r="G17" s="690"/>
      <c r="H17" s="690"/>
      <c r="I17" s="690"/>
      <c r="J17" s="691"/>
      <c r="K17" s="83"/>
    </row>
    <row r="18" spans="2:11" s="82" customFormat="1" ht="10.5" customHeight="1">
      <c r="C18" s="184"/>
      <c r="D18" s="184"/>
      <c r="E18" s="184"/>
      <c r="F18" s="184"/>
      <c r="G18" s="184"/>
      <c r="H18" s="184"/>
      <c r="I18" s="184"/>
      <c r="J18" s="184"/>
      <c r="K18" s="83"/>
    </row>
    <row r="19" spans="2:11" s="81" customFormat="1" ht="22.5" customHeight="1">
      <c r="B19" s="93"/>
      <c r="C19" s="642" t="s">
        <v>215</v>
      </c>
      <c r="D19" s="642"/>
      <c r="E19" s="642"/>
      <c r="F19" s="642"/>
      <c r="G19" s="642"/>
      <c r="H19" s="642"/>
      <c r="I19" s="642"/>
      <c r="J19" s="642"/>
      <c r="K19" s="93"/>
    </row>
    <row r="20" spans="2:11" s="235" customFormat="1" ht="9.75" customHeight="1">
      <c r="B20" s="236"/>
      <c r="C20" s="237"/>
      <c r="D20" s="237"/>
      <c r="E20" s="237"/>
      <c r="F20" s="237"/>
      <c r="G20" s="237"/>
      <c r="H20" s="237"/>
      <c r="I20" s="237"/>
      <c r="J20" s="237"/>
      <c r="K20" s="236"/>
    </row>
    <row r="21" spans="2:11" s="82" customFormat="1" ht="13.5" customHeight="1" thickBot="1">
      <c r="B21" s="85"/>
      <c r="C21" s="85"/>
      <c r="D21" s="85"/>
      <c r="E21" s="85"/>
      <c r="F21" s="85"/>
      <c r="G21" s="85"/>
      <c r="H21" s="90" t="s">
        <v>90</v>
      </c>
      <c r="I21" s="85"/>
      <c r="J21" s="90" t="s">
        <v>131</v>
      </c>
      <c r="K21" s="85"/>
    </row>
    <row r="22" spans="2:11" s="82" customFormat="1" ht="6" customHeight="1">
      <c r="B22" s="85"/>
      <c r="C22" s="85"/>
      <c r="D22" s="692"/>
      <c r="E22" s="693"/>
      <c r="F22" s="664" t="s">
        <v>57</v>
      </c>
      <c r="G22" s="91"/>
      <c r="H22" s="91"/>
      <c r="I22" s="664" t="s">
        <v>73</v>
      </c>
      <c r="J22" s="92"/>
      <c r="K22" s="85"/>
    </row>
    <row r="23" spans="2:11" s="82" customFormat="1" ht="6" customHeight="1">
      <c r="B23" s="85"/>
      <c r="C23" s="85"/>
      <c r="D23" s="694"/>
      <c r="E23" s="695"/>
      <c r="F23" s="665"/>
      <c r="G23" s="672" t="s">
        <v>132</v>
      </c>
      <c r="H23" s="99"/>
      <c r="I23" s="665"/>
      <c r="J23" s="654" t="s">
        <v>74</v>
      </c>
      <c r="K23" s="85"/>
    </row>
    <row r="24" spans="2:11" s="89" customFormat="1" ht="30" customHeight="1" thickBot="1">
      <c r="B24" s="86"/>
      <c r="C24" s="86"/>
      <c r="D24" s="696"/>
      <c r="E24" s="697"/>
      <c r="F24" s="666"/>
      <c r="G24" s="673"/>
      <c r="H24" s="100" t="s">
        <v>133</v>
      </c>
      <c r="I24" s="666"/>
      <c r="J24" s="655"/>
      <c r="K24" s="86"/>
    </row>
    <row r="25" spans="2:11" s="82" customFormat="1" ht="20.100000000000001" customHeight="1">
      <c r="B25" s="85"/>
      <c r="C25" s="85"/>
      <c r="D25" s="698" t="s">
        <v>75</v>
      </c>
      <c r="E25" s="185"/>
      <c r="F25" s="186">
        <f>生産増加の計算シート!J45</f>
        <v>0</v>
      </c>
      <c r="G25" s="187">
        <f>生産増加の計算シート!K45</f>
        <v>0</v>
      </c>
      <c r="H25" s="188">
        <f>生産増加の計算シート!L45</f>
        <v>0</v>
      </c>
      <c r="I25" s="189">
        <f>生産増加の計算シート!X45</f>
        <v>0</v>
      </c>
      <c r="J25" s="190">
        <f>生産増加の計算シート!AB45</f>
        <v>0</v>
      </c>
      <c r="K25" s="85"/>
    </row>
    <row r="26" spans="2:11" s="82" customFormat="1" ht="20.100000000000001" customHeight="1">
      <c r="B26" s="85"/>
      <c r="C26" s="85"/>
      <c r="D26" s="699"/>
      <c r="E26" s="191" t="s">
        <v>207</v>
      </c>
      <c r="F26" s="192">
        <f>生産増加の計算シート!D45</f>
        <v>0</v>
      </c>
      <c r="G26" s="115">
        <f>生産増加の計算シート!E45</f>
        <v>0</v>
      </c>
      <c r="H26" s="116">
        <f>生産増加の計算シート!F45</f>
        <v>0</v>
      </c>
      <c r="I26" s="117">
        <f>生産増加の計算シート!V45</f>
        <v>0</v>
      </c>
      <c r="J26" s="118">
        <f>生産増加の計算シート!Z45</f>
        <v>0</v>
      </c>
      <c r="K26" s="85"/>
    </row>
    <row r="27" spans="2:11" s="82" customFormat="1" ht="20.100000000000001" customHeight="1">
      <c r="B27" s="85"/>
      <c r="C27" s="85"/>
      <c r="D27" s="700"/>
      <c r="E27" s="193" t="s">
        <v>208</v>
      </c>
      <c r="F27" s="194">
        <f>生産増加の計算シート!G45</f>
        <v>0</v>
      </c>
      <c r="G27" s="195">
        <f>生産増加の計算シート!H45</f>
        <v>0</v>
      </c>
      <c r="H27" s="196">
        <f>生産増加の計算シート!I45</f>
        <v>0</v>
      </c>
      <c r="I27" s="197">
        <f>生産増加の計算シート!W45</f>
        <v>0</v>
      </c>
      <c r="J27" s="198">
        <f>生産増加の計算シート!AA45</f>
        <v>0</v>
      </c>
      <c r="K27" s="85"/>
    </row>
    <row r="28" spans="2:11" s="82" customFormat="1" ht="20.100000000000001" customHeight="1" thickBot="1">
      <c r="B28" s="85"/>
      <c r="C28" s="85"/>
      <c r="D28" s="674" t="s">
        <v>76</v>
      </c>
      <c r="E28" s="675"/>
      <c r="F28" s="199">
        <f>生産増加の計算シート!R45</f>
        <v>0</v>
      </c>
      <c r="G28" s="119">
        <f>生産増加の計算シート!S45</f>
        <v>0</v>
      </c>
      <c r="H28" s="120">
        <f>生産増加の計算シート!T45</f>
        <v>0</v>
      </c>
      <c r="I28" s="121">
        <f>生産増加の計算シート!Y45</f>
        <v>0</v>
      </c>
      <c r="J28" s="122">
        <f>生産増加の計算シート!AC45</f>
        <v>0</v>
      </c>
      <c r="K28" s="85"/>
    </row>
    <row r="29" spans="2:11" s="82" customFormat="1" ht="20.100000000000001" customHeight="1" thickBot="1">
      <c r="B29" s="85"/>
      <c r="C29" s="85"/>
      <c r="D29" s="676" t="s">
        <v>56</v>
      </c>
      <c r="E29" s="677"/>
      <c r="F29" s="200">
        <f>F25+F28</f>
        <v>0</v>
      </c>
      <c r="G29" s="96">
        <f t="shared" ref="G29:J29" si="0">G25+G28</f>
        <v>0</v>
      </c>
      <c r="H29" s="97">
        <f t="shared" si="0"/>
        <v>0</v>
      </c>
      <c r="I29" s="200">
        <f t="shared" si="0"/>
        <v>0</v>
      </c>
      <c r="J29" s="98">
        <f t="shared" si="0"/>
        <v>0</v>
      </c>
      <c r="K29" s="85"/>
    </row>
    <row r="30" spans="2:11" s="82" customFormat="1" ht="15.75" customHeight="1">
      <c r="B30" s="85"/>
      <c r="C30" s="85"/>
      <c r="D30" s="142" t="s">
        <v>209</v>
      </c>
      <c r="E30" s="87"/>
      <c r="F30" s="88"/>
      <c r="G30" s="88"/>
      <c r="H30" s="88"/>
      <c r="I30" s="85"/>
      <c r="J30" s="85"/>
      <c r="K30" s="85"/>
    </row>
    <row r="31" spans="2:11" s="82" customFormat="1" ht="6" customHeight="1" thickBot="1">
      <c r="B31" s="85"/>
      <c r="C31" s="85"/>
      <c r="D31" s="142"/>
      <c r="E31" s="87"/>
      <c r="F31" s="88"/>
      <c r="G31" s="88"/>
      <c r="H31" s="88"/>
      <c r="I31" s="85"/>
      <c r="J31" s="85"/>
      <c r="K31" s="85"/>
    </row>
    <row r="32" spans="2:11" s="81" customFormat="1" ht="20.100000000000001" customHeight="1" thickTop="1" thickBot="1">
      <c r="B32" s="93"/>
      <c r="C32" s="93"/>
      <c r="D32" s="243" t="s">
        <v>81</v>
      </c>
      <c r="E32" s="244">
        <f>生産増加の計算シート!R47</f>
        <v>0</v>
      </c>
      <c r="F32" s="94" t="s">
        <v>134</v>
      </c>
      <c r="G32" s="93"/>
      <c r="H32" s="93"/>
      <c r="I32" s="93"/>
    </row>
    <row r="33" spans="2:11" s="82" customFormat="1" ht="8.25" customHeight="1" thickTop="1"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2:11" s="81" customFormat="1" ht="22.5" customHeight="1">
      <c r="B34" s="93"/>
      <c r="C34" s="642" t="s">
        <v>340</v>
      </c>
      <c r="D34" s="642"/>
      <c r="E34" s="642"/>
      <c r="F34" s="642"/>
      <c r="G34" s="642"/>
      <c r="H34" s="642"/>
      <c r="I34" s="642"/>
      <c r="J34" s="642"/>
    </row>
    <row r="35" spans="2:11" s="82" customFormat="1" ht="13.5" customHeight="1">
      <c r="C35" s="201"/>
      <c r="D35" s="201"/>
      <c r="E35" s="201"/>
      <c r="F35" s="201"/>
    </row>
    <row r="36" spans="2:11" s="82" customFormat="1" ht="13.5" customHeight="1">
      <c r="C36" s="202"/>
      <c r="D36" s="202"/>
      <c r="E36" s="202"/>
      <c r="F36" s="202"/>
    </row>
    <row r="37" spans="2:11" s="82" customFormat="1" ht="13.5" customHeight="1"/>
    <row r="38" spans="2:11" s="82" customFormat="1" ht="13.2"/>
    <row r="39" spans="2:11" s="82" customFormat="1" ht="13.2"/>
    <row r="40" spans="2:11" s="82" customFormat="1" ht="13.2"/>
    <row r="41" spans="2:11" s="82" customFormat="1" ht="13.2"/>
    <row r="42" spans="2:11" s="82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84" customFormat="1" ht="22.5" customHeight="1">
      <c r="C63" s="642" t="s">
        <v>341</v>
      </c>
      <c r="D63" s="642"/>
      <c r="E63" s="642"/>
      <c r="F63" s="642"/>
      <c r="G63" s="642"/>
      <c r="H63" s="642"/>
      <c r="I63" s="642"/>
      <c r="J63" s="642"/>
    </row>
    <row r="64" spans="3:10" ht="12.75" customHeight="1">
      <c r="G64" s="143"/>
      <c r="H64" s="143"/>
      <c r="I64" s="143"/>
      <c r="J64" s="143"/>
    </row>
    <row r="65" spans="3:10" ht="12.75" customHeight="1" thickBot="1">
      <c r="G65" s="143" t="s">
        <v>90</v>
      </c>
      <c r="H65" s="143" t="s">
        <v>164</v>
      </c>
      <c r="I65" s="143"/>
      <c r="J65" s="143" t="s">
        <v>131</v>
      </c>
    </row>
    <row r="66" spans="3:10" ht="6.75" customHeight="1">
      <c r="C66" s="658" t="s">
        <v>337</v>
      </c>
      <c r="D66" s="659"/>
      <c r="E66" s="664" t="s">
        <v>57</v>
      </c>
      <c r="F66" s="91"/>
      <c r="G66" s="91"/>
      <c r="H66" s="667" t="s">
        <v>165</v>
      </c>
      <c r="I66" s="664" t="s">
        <v>73</v>
      </c>
      <c r="J66" s="92"/>
    </row>
    <row r="67" spans="3:10" ht="6.75" customHeight="1">
      <c r="C67" s="660"/>
      <c r="D67" s="661"/>
      <c r="E67" s="665"/>
      <c r="F67" s="672" t="s">
        <v>132</v>
      </c>
      <c r="G67" s="99"/>
      <c r="H67" s="668"/>
      <c r="I67" s="670"/>
      <c r="J67" s="654" t="s">
        <v>74</v>
      </c>
    </row>
    <row r="68" spans="3:10" ht="24.6" thickBot="1">
      <c r="C68" s="662"/>
      <c r="D68" s="663"/>
      <c r="E68" s="666"/>
      <c r="F68" s="673"/>
      <c r="G68" s="100" t="s">
        <v>133</v>
      </c>
      <c r="H68" s="669"/>
      <c r="I68" s="671"/>
      <c r="J68" s="655"/>
    </row>
    <row r="69" spans="3:10" ht="13.2">
      <c r="C69" s="656" t="str">
        <f>生産増加の計算シート!AM8</f>
        <v>農林漁業</v>
      </c>
      <c r="D69" s="657" t="str">
        <f>生産増加の計算シート!AM8</f>
        <v>農林漁業</v>
      </c>
      <c r="E69" s="203">
        <f>生産増加の計算シート!AN8</f>
        <v>0</v>
      </c>
      <c r="F69" s="204">
        <f>生産増加の計算シート!AO8</f>
        <v>0</v>
      </c>
      <c r="G69" s="205">
        <f>生産増加の計算シート!AP8</f>
        <v>0</v>
      </c>
      <c r="H69" s="206" t="e">
        <f>生産増加の計算シート!AQ8</f>
        <v>#N/A</v>
      </c>
      <c r="I69" s="207">
        <f>生産増加の計算シート!AR8</f>
        <v>0</v>
      </c>
      <c r="J69" s="205">
        <f>生産増加の計算シート!AS8</f>
        <v>0</v>
      </c>
    </row>
    <row r="70" spans="3:10" ht="13.2">
      <c r="C70" s="636" t="e">
        <f>生産増加の計算シート!AM9</f>
        <v>#N/A</v>
      </c>
      <c r="D70" s="637" t="e">
        <f>生産増加の計算シート!AM9</f>
        <v>#N/A</v>
      </c>
      <c r="E70" s="208" t="e">
        <f>生産増加の計算シート!AN9</f>
        <v>#N/A</v>
      </c>
      <c r="F70" s="209" t="e">
        <f>生産増加の計算シート!AO9</f>
        <v>#N/A</v>
      </c>
      <c r="G70" s="210" t="e">
        <f>生産増加の計算シート!AP9</f>
        <v>#N/A</v>
      </c>
      <c r="H70" s="211" t="e">
        <f>生産増加の計算シート!AQ9</f>
        <v>#N/A</v>
      </c>
      <c r="I70" s="212" t="e">
        <f>生産増加の計算シート!AR9</f>
        <v>#N/A</v>
      </c>
      <c r="J70" s="210" t="e">
        <f>生産増加の計算シート!AS9</f>
        <v>#N/A</v>
      </c>
    </row>
    <row r="71" spans="3:10" ht="13.2">
      <c r="C71" s="636" t="e">
        <f>生産増加の計算シート!AM10</f>
        <v>#N/A</v>
      </c>
      <c r="D71" s="637" t="e">
        <f>生産増加の計算シート!AM10</f>
        <v>#N/A</v>
      </c>
      <c r="E71" s="208" t="e">
        <f>生産増加の計算シート!AN10</f>
        <v>#N/A</v>
      </c>
      <c r="F71" s="209" t="e">
        <f>生産増加の計算シート!AO10</f>
        <v>#N/A</v>
      </c>
      <c r="G71" s="210" t="e">
        <f>生産増加の計算シート!AP10</f>
        <v>#N/A</v>
      </c>
      <c r="H71" s="211" t="e">
        <f>生産増加の計算シート!AQ10</f>
        <v>#N/A</v>
      </c>
      <c r="I71" s="212" t="e">
        <f>生産増加の計算シート!AR10</f>
        <v>#N/A</v>
      </c>
      <c r="J71" s="210" t="e">
        <f>生産増加の計算シート!AS10</f>
        <v>#N/A</v>
      </c>
    </row>
    <row r="72" spans="3:10" ht="13.2">
      <c r="C72" s="636" t="e">
        <f>生産増加の計算シート!AM11</f>
        <v>#N/A</v>
      </c>
      <c r="D72" s="637" t="e">
        <f>生産増加の計算シート!AM11</f>
        <v>#N/A</v>
      </c>
      <c r="E72" s="208" t="e">
        <f>生産増加の計算シート!AN11</f>
        <v>#N/A</v>
      </c>
      <c r="F72" s="209" t="e">
        <f>生産増加の計算シート!AO11</f>
        <v>#N/A</v>
      </c>
      <c r="G72" s="210" t="e">
        <f>生産増加の計算シート!AP11</f>
        <v>#N/A</v>
      </c>
      <c r="H72" s="211" t="e">
        <f>生産増加の計算シート!AQ11</f>
        <v>#N/A</v>
      </c>
      <c r="I72" s="212" t="e">
        <f>生産増加の計算シート!AR11</f>
        <v>#N/A</v>
      </c>
      <c r="J72" s="210" t="e">
        <f>生産増加の計算シート!AS11</f>
        <v>#N/A</v>
      </c>
    </row>
    <row r="73" spans="3:10" ht="13.2">
      <c r="C73" s="638" t="e">
        <f>生産増加の計算シート!AM12</f>
        <v>#N/A</v>
      </c>
      <c r="D73" s="639" t="e">
        <f>生産増加の計算シート!AM12</f>
        <v>#N/A</v>
      </c>
      <c r="E73" s="213" t="e">
        <f>生産増加の計算シート!AN12</f>
        <v>#N/A</v>
      </c>
      <c r="F73" s="214" t="e">
        <f>生産増加の計算シート!AO12</f>
        <v>#N/A</v>
      </c>
      <c r="G73" s="215" t="e">
        <f>生産増加の計算シート!AP12</f>
        <v>#N/A</v>
      </c>
      <c r="H73" s="216" t="e">
        <f>生産増加の計算シート!AQ12</f>
        <v>#N/A</v>
      </c>
      <c r="I73" s="217" t="e">
        <f>生産増加の計算シート!AR12</f>
        <v>#N/A</v>
      </c>
      <c r="J73" s="215" t="e">
        <f>生産増加の計算シート!AS12</f>
        <v>#N/A</v>
      </c>
    </row>
    <row r="74" spans="3:10" ht="13.2">
      <c r="C74" s="640" t="e">
        <f>生産増加の計算シート!AM13</f>
        <v>#N/A</v>
      </c>
      <c r="D74" s="641" t="e">
        <f>生産増加の計算シート!AM13</f>
        <v>#N/A</v>
      </c>
      <c r="E74" s="218" t="e">
        <f>生産増加の計算シート!AN13</f>
        <v>#N/A</v>
      </c>
      <c r="F74" s="219" t="e">
        <f>生産増加の計算シート!AO13</f>
        <v>#N/A</v>
      </c>
      <c r="G74" s="220" t="e">
        <f>生産増加の計算シート!AP13</f>
        <v>#N/A</v>
      </c>
      <c r="H74" s="221" t="e">
        <f>生産増加の計算シート!AQ13</f>
        <v>#N/A</v>
      </c>
      <c r="I74" s="222" t="e">
        <f>生産増加の計算シート!AR13</f>
        <v>#N/A</v>
      </c>
      <c r="J74" s="220" t="e">
        <f>生産増加の計算シート!AS13</f>
        <v>#N/A</v>
      </c>
    </row>
    <row r="75" spans="3:10" ht="13.2">
      <c r="C75" s="636" t="e">
        <f>生産増加の計算シート!AM14</f>
        <v>#N/A</v>
      </c>
      <c r="D75" s="637" t="e">
        <f>生産増加の計算シート!AM14</f>
        <v>#N/A</v>
      </c>
      <c r="E75" s="208" t="e">
        <f>生産増加の計算シート!AN14</f>
        <v>#N/A</v>
      </c>
      <c r="F75" s="209" t="e">
        <f>生産増加の計算シート!AO14</f>
        <v>#N/A</v>
      </c>
      <c r="G75" s="210" t="e">
        <f>生産増加の計算シート!AP14</f>
        <v>#N/A</v>
      </c>
      <c r="H75" s="211" t="e">
        <f>生産増加の計算シート!AQ14</f>
        <v>#N/A</v>
      </c>
      <c r="I75" s="212" t="e">
        <f>生産増加の計算シート!AR14</f>
        <v>#N/A</v>
      </c>
      <c r="J75" s="210" t="e">
        <f>生産増加の計算シート!AS14</f>
        <v>#N/A</v>
      </c>
    </row>
    <row r="76" spans="3:10" ht="13.2">
      <c r="C76" s="636" t="e">
        <f>生産増加の計算シート!AM15</f>
        <v>#N/A</v>
      </c>
      <c r="D76" s="637" t="e">
        <f>生産増加の計算シート!AM15</f>
        <v>#N/A</v>
      </c>
      <c r="E76" s="208" t="e">
        <f>生産増加の計算シート!AN15</f>
        <v>#N/A</v>
      </c>
      <c r="F76" s="209" t="e">
        <f>生産増加の計算シート!AO15</f>
        <v>#N/A</v>
      </c>
      <c r="G76" s="210" t="e">
        <f>生産増加の計算シート!AP15</f>
        <v>#N/A</v>
      </c>
      <c r="H76" s="211" t="e">
        <f>生産増加の計算シート!AQ15</f>
        <v>#N/A</v>
      </c>
      <c r="I76" s="212" t="e">
        <f>生産増加の計算シート!AR15</f>
        <v>#N/A</v>
      </c>
      <c r="J76" s="210" t="e">
        <f>生産増加の計算シート!AS15</f>
        <v>#N/A</v>
      </c>
    </row>
    <row r="77" spans="3:10" ht="13.2">
      <c r="C77" s="636" t="e">
        <f>生産増加の計算シート!AM16</f>
        <v>#N/A</v>
      </c>
      <c r="D77" s="637" t="e">
        <f>生産増加の計算シート!AM16</f>
        <v>#N/A</v>
      </c>
      <c r="E77" s="208" t="e">
        <f>生産増加の計算シート!AN16</f>
        <v>#N/A</v>
      </c>
      <c r="F77" s="209" t="e">
        <f>生産増加の計算シート!AO16</f>
        <v>#N/A</v>
      </c>
      <c r="G77" s="210" t="e">
        <f>生産増加の計算シート!AP16</f>
        <v>#N/A</v>
      </c>
      <c r="H77" s="211" t="e">
        <f>生産増加の計算シート!AQ16</f>
        <v>#N/A</v>
      </c>
      <c r="I77" s="212" t="e">
        <f>生産増加の計算シート!AR16</f>
        <v>#N/A</v>
      </c>
      <c r="J77" s="210" t="e">
        <f>生産増加の計算シート!AS16</f>
        <v>#N/A</v>
      </c>
    </row>
    <row r="78" spans="3:10" ht="13.2">
      <c r="C78" s="638" t="e">
        <f>生産増加の計算シート!AM17</f>
        <v>#N/A</v>
      </c>
      <c r="D78" s="639" t="e">
        <f>生産増加の計算シート!AM17</f>
        <v>#N/A</v>
      </c>
      <c r="E78" s="213" t="e">
        <f>生産増加の計算シート!AN17</f>
        <v>#N/A</v>
      </c>
      <c r="F78" s="214" t="e">
        <f>生産増加の計算シート!AO17</f>
        <v>#N/A</v>
      </c>
      <c r="G78" s="215" t="e">
        <f>生産増加の計算シート!AP17</f>
        <v>#N/A</v>
      </c>
      <c r="H78" s="216" t="e">
        <f>生産増加の計算シート!AQ17</f>
        <v>#N/A</v>
      </c>
      <c r="I78" s="217" t="e">
        <f>生産増加の計算シート!AR17</f>
        <v>#N/A</v>
      </c>
      <c r="J78" s="215" t="e">
        <f>生産増加の計算シート!AS17</f>
        <v>#N/A</v>
      </c>
    </row>
    <row r="79" spans="3:10" ht="13.2">
      <c r="C79" s="640" t="e">
        <f>生産増加の計算シート!AM18</f>
        <v>#N/A</v>
      </c>
      <c r="D79" s="641" t="e">
        <f>生産増加の計算シート!AM18</f>
        <v>#N/A</v>
      </c>
      <c r="E79" s="218" t="e">
        <f>生産増加の計算シート!AN18</f>
        <v>#N/A</v>
      </c>
      <c r="F79" s="219" t="e">
        <f>生産増加の計算シート!AO18</f>
        <v>#N/A</v>
      </c>
      <c r="G79" s="220" t="e">
        <f>生産増加の計算シート!AP18</f>
        <v>#N/A</v>
      </c>
      <c r="H79" s="221" t="e">
        <f>生産増加の計算シート!AQ18</f>
        <v>#N/A</v>
      </c>
      <c r="I79" s="222" t="e">
        <f>生産増加の計算シート!AR18</f>
        <v>#N/A</v>
      </c>
      <c r="J79" s="220" t="e">
        <f>生産増加の計算シート!AS18</f>
        <v>#N/A</v>
      </c>
    </row>
    <row r="80" spans="3:10" ht="13.2">
      <c r="C80" s="636" t="e">
        <f>生産増加の計算シート!AM19</f>
        <v>#N/A</v>
      </c>
      <c r="D80" s="637" t="e">
        <f>生産増加の計算シート!AM19</f>
        <v>#N/A</v>
      </c>
      <c r="E80" s="208" t="e">
        <f>生産増加の計算シート!AN19</f>
        <v>#N/A</v>
      </c>
      <c r="F80" s="209" t="e">
        <f>生産増加の計算シート!AO19</f>
        <v>#N/A</v>
      </c>
      <c r="G80" s="210" t="e">
        <f>生産増加の計算シート!AP19</f>
        <v>#N/A</v>
      </c>
      <c r="H80" s="211" t="e">
        <f>生産増加の計算シート!AQ19</f>
        <v>#N/A</v>
      </c>
      <c r="I80" s="212" t="e">
        <f>生産増加の計算シート!AR19</f>
        <v>#N/A</v>
      </c>
      <c r="J80" s="210" t="e">
        <f>生産増加の計算シート!AS19</f>
        <v>#N/A</v>
      </c>
    </row>
    <row r="81" spans="3:10" ht="13.2">
      <c r="C81" s="636" t="e">
        <f>生産増加の計算シート!AM20</f>
        <v>#N/A</v>
      </c>
      <c r="D81" s="637" t="e">
        <f>生産増加の計算シート!AM20</f>
        <v>#N/A</v>
      </c>
      <c r="E81" s="208" t="e">
        <f>生産増加の計算シート!AN20</f>
        <v>#N/A</v>
      </c>
      <c r="F81" s="209" t="e">
        <f>生産増加の計算シート!AO20</f>
        <v>#N/A</v>
      </c>
      <c r="G81" s="210" t="e">
        <f>生産増加の計算シート!AP20</f>
        <v>#N/A</v>
      </c>
      <c r="H81" s="211" t="e">
        <f>生産増加の計算シート!AQ20</f>
        <v>#N/A</v>
      </c>
      <c r="I81" s="212" t="e">
        <f>生産増加の計算シート!AR20</f>
        <v>#N/A</v>
      </c>
      <c r="J81" s="210" t="e">
        <f>生産増加の計算シート!AS20</f>
        <v>#N/A</v>
      </c>
    </row>
    <row r="82" spans="3:10" ht="13.2">
      <c r="C82" s="636" t="e">
        <f>生産増加の計算シート!AM21</f>
        <v>#N/A</v>
      </c>
      <c r="D82" s="637" t="e">
        <f>生産増加の計算シート!AM21</f>
        <v>#N/A</v>
      </c>
      <c r="E82" s="208" t="e">
        <f>生産増加の計算シート!AN21</f>
        <v>#N/A</v>
      </c>
      <c r="F82" s="209" t="e">
        <f>生産増加の計算シート!AO21</f>
        <v>#N/A</v>
      </c>
      <c r="G82" s="210" t="e">
        <f>生産増加の計算シート!AP21</f>
        <v>#N/A</v>
      </c>
      <c r="H82" s="211" t="e">
        <f>生産増加の計算シート!AQ21</f>
        <v>#N/A</v>
      </c>
      <c r="I82" s="212" t="e">
        <f>生産増加の計算シート!AR21</f>
        <v>#N/A</v>
      </c>
      <c r="J82" s="210" t="e">
        <f>生産増加の計算シート!AS21</f>
        <v>#N/A</v>
      </c>
    </row>
    <row r="83" spans="3:10" ht="13.2">
      <c r="C83" s="638" t="e">
        <f>生産増加の計算シート!AM22</f>
        <v>#N/A</v>
      </c>
      <c r="D83" s="639" t="e">
        <f>生産増加の計算シート!AM22</f>
        <v>#N/A</v>
      </c>
      <c r="E83" s="213" t="e">
        <f>生産増加の計算シート!AN22</f>
        <v>#N/A</v>
      </c>
      <c r="F83" s="214" t="e">
        <f>生産増加の計算シート!AO22</f>
        <v>#N/A</v>
      </c>
      <c r="G83" s="215" t="e">
        <f>生産増加の計算シート!AP22</f>
        <v>#N/A</v>
      </c>
      <c r="H83" s="216" t="e">
        <f>生産増加の計算シート!AQ22</f>
        <v>#N/A</v>
      </c>
      <c r="I83" s="217" t="e">
        <f>生産増加の計算シート!AR22</f>
        <v>#N/A</v>
      </c>
      <c r="J83" s="215" t="e">
        <f>生産増加の計算シート!AS22</f>
        <v>#N/A</v>
      </c>
    </row>
    <row r="84" spans="3:10" ht="13.2">
      <c r="C84" s="640" t="e">
        <f>生産増加の計算シート!AM23</f>
        <v>#N/A</v>
      </c>
      <c r="D84" s="641" t="e">
        <f>生産増加の計算シート!AM23</f>
        <v>#N/A</v>
      </c>
      <c r="E84" s="218" t="e">
        <f>生産増加の計算シート!AN23</f>
        <v>#N/A</v>
      </c>
      <c r="F84" s="219" t="e">
        <f>生産増加の計算シート!AO23</f>
        <v>#N/A</v>
      </c>
      <c r="G84" s="220" t="e">
        <f>生産増加の計算シート!AP23</f>
        <v>#N/A</v>
      </c>
      <c r="H84" s="221" t="e">
        <f>生産増加の計算シート!AQ23</f>
        <v>#N/A</v>
      </c>
      <c r="I84" s="222" t="e">
        <f>生産増加の計算シート!AR23</f>
        <v>#N/A</v>
      </c>
      <c r="J84" s="220" t="e">
        <f>生産増加の計算シート!AS23</f>
        <v>#N/A</v>
      </c>
    </row>
    <row r="85" spans="3:10" ht="13.2">
      <c r="C85" s="636" t="e">
        <f>生産増加の計算シート!AM24</f>
        <v>#N/A</v>
      </c>
      <c r="D85" s="637" t="e">
        <f>生産増加の計算シート!AM24</f>
        <v>#N/A</v>
      </c>
      <c r="E85" s="208" t="e">
        <f>生産増加の計算シート!AN24</f>
        <v>#N/A</v>
      </c>
      <c r="F85" s="209" t="e">
        <f>生産増加の計算シート!AO24</f>
        <v>#N/A</v>
      </c>
      <c r="G85" s="210" t="e">
        <f>生産増加の計算シート!AP24</f>
        <v>#N/A</v>
      </c>
      <c r="H85" s="211" t="e">
        <f>生産増加の計算シート!AQ24</f>
        <v>#N/A</v>
      </c>
      <c r="I85" s="212" t="e">
        <f>生産増加の計算シート!AR24</f>
        <v>#N/A</v>
      </c>
      <c r="J85" s="210" t="e">
        <f>生産増加の計算シート!AS24</f>
        <v>#N/A</v>
      </c>
    </row>
    <row r="86" spans="3:10" ht="13.2">
      <c r="C86" s="636" t="e">
        <f>生産増加の計算シート!AM25</f>
        <v>#N/A</v>
      </c>
      <c r="D86" s="637" t="e">
        <f>生産増加の計算シート!AM25</f>
        <v>#N/A</v>
      </c>
      <c r="E86" s="208" t="e">
        <f>生産増加の計算シート!AN25</f>
        <v>#N/A</v>
      </c>
      <c r="F86" s="209" t="e">
        <f>生産増加の計算シート!AO25</f>
        <v>#N/A</v>
      </c>
      <c r="G86" s="210" t="e">
        <f>生産増加の計算シート!AP25</f>
        <v>#N/A</v>
      </c>
      <c r="H86" s="211" t="e">
        <f>生産増加の計算シート!AQ25</f>
        <v>#N/A</v>
      </c>
      <c r="I86" s="212" t="e">
        <f>生産増加の計算シート!AR25</f>
        <v>#N/A</v>
      </c>
      <c r="J86" s="210" t="e">
        <f>生産増加の計算シート!AS25</f>
        <v>#N/A</v>
      </c>
    </row>
    <row r="87" spans="3:10" ht="13.2">
      <c r="C87" s="636" t="e">
        <f>生産増加の計算シート!AM26</f>
        <v>#N/A</v>
      </c>
      <c r="D87" s="637" t="e">
        <f>生産増加の計算シート!AM26</f>
        <v>#N/A</v>
      </c>
      <c r="E87" s="208" t="e">
        <f>生産増加の計算シート!AN26</f>
        <v>#N/A</v>
      </c>
      <c r="F87" s="209" t="e">
        <f>生産増加の計算シート!AO26</f>
        <v>#N/A</v>
      </c>
      <c r="G87" s="210" t="e">
        <f>生産増加の計算シート!AP26</f>
        <v>#N/A</v>
      </c>
      <c r="H87" s="211" t="e">
        <f>生産増加の計算シート!AQ26</f>
        <v>#N/A</v>
      </c>
      <c r="I87" s="212" t="e">
        <f>生産増加の計算シート!AR26</f>
        <v>#N/A</v>
      </c>
      <c r="J87" s="210" t="e">
        <f>生産増加の計算シート!AS26</f>
        <v>#N/A</v>
      </c>
    </row>
    <row r="88" spans="3:10" ht="13.2">
      <c r="C88" s="638" t="e">
        <f>生産増加の計算シート!AM27</f>
        <v>#N/A</v>
      </c>
      <c r="D88" s="639" t="e">
        <f>生産増加の計算シート!AM27</f>
        <v>#N/A</v>
      </c>
      <c r="E88" s="213" t="e">
        <f>生産増加の計算シート!AN27</f>
        <v>#N/A</v>
      </c>
      <c r="F88" s="214" t="e">
        <f>生産増加の計算シート!AO27</f>
        <v>#N/A</v>
      </c>
      <c r="G88" s="215" t="e">
        <f>生産増加の計算シート!AP27</f>
        <v>#N/A</v>
      </c>
      <c r="H88" s="216" t="e">
        <f>生産増加の計算シート!AQ27</f>
        <v>#N/A</v>
      </c>
      <c r="I88" s="217" t="e">
        <f>生産増加の計算シート!AR27</f>
        <v>#N/A</v>
      </c>
      <c r="J88" s="215" t="e">
        <f>生産増加の計算シート!AS27</f>
        <v>#N/A</v>
      </c>
    </row>
    <row r="89" spans="3:10" ht="13.2">
      <c r="C89" s="640" t="e">
        <f>生産増加の計算シート!AM28</f>
        <v>#N/A</v>
      </c>
      <c r="D89" s="641" t="e">
        <f>生産増加の計算シート!AM28</f>
        <v>#N/A</v>
      </c>
      <c r="E89" s="218" t="e">
        <f>生産増加の計算シート!AN28</f>
        <v>#N/A</v>
      </c>
      <c r="F89" s="219" t="e">
        <f>生産増加の計算シート!AO28</f>
        <v>#N/A</v>
      </c>
      <c r="G89" s="220" t="e">
        <f>生産増加の計算シート!AP28</f>
        <v>#N/A</v>
      </c>
      <c r="H89" s="221" t="e">
        <f>生産増加の計算シート!AQ28</f>
        <v>#N/A</v>
      </c>
      <c r="I89" s="222" t="e">
        <f>生産増加の計算シート!AR28</f>
        <v>#N/A</v>
      </c>
      <c r="J89" s="220" t="e">
        <f>生産増加の計算シート!AS28</f>
        <v>#N/A</v>
      </c>
    </row>
    <row r="90" spans="3:10" ht="13.2">
      <c r="C90" s="636" t="e">
        <f>生産増加の計算シート!AM29</f>
        <v>#N/A</v>
      </c>
      <c r="D90" s="637" t="e">
        <f>生産増加の計算シート!AM29</f>
        <v>#N/A</v>
      </c>
      <c r="E90" s="208" t="e">
        <f>生産増加の計算シート!AN29</f>
        <v>#N/A</v>
      </c>
      <c r="F90" s="209" t="e">
        <f>生産増加の計算シート!AO29</f>
        <v>#N/A</v>
      </c>
      <c r="G90" s="210" t="e">
        <f>生産増加の計算シート!AP29</f>
        <v>#N/A</v>
      </c>
      <c r="H90" s="211" t="e">
        <f>生産増加の計算シート!AQ29</f>
        <v>#N/A</v>
      </c>
      <c r="I90" s="212" t="e">
        <f>生産増加の計算シート!AR29</f>
        <v>#N/A</v>
      </c>
      <c r="J90" s="210" t="e">
        <f>生産増加の計算シート!AS29</f>
        <v>#N/A</v>
      </c>
    </row>
    <row r="91" spans="3:10" ht="13.2">
      <c r="C91" s="636" t="e">
        <f>生産増加の計算シート!AM30</f>
        <v>#N/A</v>
      </c>
      <c r="D91" s="637" t="e">
        <f>生産増加の計算シート!AM30</f>
        <v>#N/A</v>
      </c>
      <c r="E91" s="208" t="e">
        <f>生産増加の計算シート!AN30</f>
        <v>#N/A</v>
      </c>
      <c r="F91" s="209" t="e">
        <f>生産増加の計算シート!AO30</f>
        <v>#N/A</v>
      </c>
      <c r="G91" s="210" t="e">
        <f>生産増加の計算シート!AP30</f>
        <v>#N/A</v>
      </c>
      <c r="H91" s="211" t="e">
        <f>生産増加の計算シート!AQ30</f>
        <v>#N/A</v>
      </c>
      <c r="I91" s="212" t="e">
        <f>生産増加の計算シート!AR30</f>
        <v>#N/A</v>
      </c>
      <c r="J91" s="210" t="e">
        <f>生産増加の計算シート!AS30</f>
        <v>#N/A</v>
      </c>
    </row>
    <row r="92" spans="3:10" ht="13.2">
      <c r="C92" s="636" t="e">
        <f>生産増加の計算シート!AM31</f>
        <v>#N/A</v>
      </c>
      <c r="D92" s="637" t="e">
        <f>生産増加の計算シート!AM31</f>
        <v>#N/A</v>
      </c>
      <c r="E92" s="208" t="e">
        <f>生産増加の計算シート!AN31</f>
        <v>#N/A</v>
      </c>
      <c r="F92" s="209" t="e">
        <f>生産増加の計算シート!AO31</f>
        <v>#N/A</v>
      </c>
      <c r="G92" s="210" t="e">
        <f>生産増加の計算シート!AP31</f>
        <v>#N/A</v>
      </c>
      <c r="H92" s="211" t="e">
        <f>生産増加の計算シート!AQ31</f>
        <v>#N/A</v>
      </c>
      <c r="I92" s="212" t="e">
        <f>生産増加の計算シート!AR31</f>
        <v>#N/A</v>
      </c>
      <c r="J92" s="210" t="e">
        <f>生産増加の計算シート!AS31</f>
        <v>#N/A</v>
      </c>
    </row>
    <row r="93" spans="3:10" ht="13.2">
      <c r="C93" s="638" t="e">
        <f>生産増加の計算シート!AM32</f>
        <v>#N/A</v>
      </c>
      <c r="D93" s="639" t="e">
        <f>生産増加の計算シート!AM32</f>
        <v>#N/A</v>
      </c>
      <c r="E93" s="213" t="e">
        <f>生産増加の計算シート!AN32</f>
        <v>#N/A</v>
      </c>
      <c r="F93" s="214" t="e">
        <f>生産増加の計算シート!AO32</f>
        <v>#N/A</v>
      </c>
      <c r="G93" s="215" t="e">
        <f>生産増加の計算シート!AP32</f>
        <v>#N/A</v>
      </c>
      <c r="H93" s="216" t="e">
        <f>生産増加の計算シート!AQ32</f>
        <v>#N/A</v>
      </c>
      <c r="I93" s="217" t="e">
        <f>生産増加の計算シート!AR32</f>
        <v>#N/A</v>
      </c>
      <c r="J93" s="215" t="e">
        <f>生産増加の計算シート!AS32</f>
        <v>#N/A</v>
      </c>
    </row>
    <row r="94" spans="3:10" ht="13.2">
      <c r="C94" s="640" t="e">
        <f>生産増加の計算シート!AM33</f>
        <v>#N/A</v>
      </c>
      <c r="D94" s="641" t="e">
        <f>生産増加の計算シート!AM33</f>
        <v>#N/A</v>
      </c>
      <c r="E94" s="218" t="e">
        <f>生産増加の計算シート!AN33</f>
        <v>#N/A</v>
      </c>
      <c r="F94" s="219" t="e">
        <f>生産増加の計算シート!AO33</f>
        <v>#N/A</v>
      </c>
      <c r="G94" s="220" t="e">
        <f>生産増加の計算シート!AP33</f>
        <v>#N/A</v>
      </c>
      <c r="H94" s="221" t="e">
        <f>生産増加の計算シート!AQ33</f>
        <v>#N/A</v>
      </c>
      <c r="I94" s="222" t="e">
        <f>生産増加の計算シート!AR33</f>
        <v>#N/A</v>
      </c>
      <c r="J94" s="220" t="e">
        <f>生産増加の計算シート!AS33</f>
        <v>#N/A</v>
      </c>
    </row>
    <row r="95" spans="3:10" ht="13.2">
      <c r="C95" s="636" t="e">
        <f>生産増加の計算シート!AM34</f>
        <v>#N/A</v>
      </c>
      <c r="D95" s="637" t="e">
        <f>生産増加の計算シート!AM34</f>
        <v>#N/A</v>
      </c>
      <c r="E95" s="208" t="e">
        <f>生産増加の計算シート!AN34</f>
        <v>#N/A</v>
      </c>
      <c r="F95" s="209" t="e">
        <f>生産増加の計算シート!AO34</f>
        <v>#N/A</v>
      </c>
      <c r="G95" s="210" t="e">
        <f>生産増加の計算シート!AP34</f>
        <v>#N/A</v>
      </c>
      <c r="H95" s="211" t="e">
        <f>生産増加の計算シート!AQ34</f>
        <v>#N/A</v>
      </c>
      <c r="I95" s="212" t="e">
        <f>生産増加の計算シート!AR34</f>
        <v>#N/A</v>
      </c>
      <c r="J95" s="210" t="e">
        <f>生産増加の計算シート!AS34</f>
        <v>#N/A</v>
      </c>
    </row>
    <row r="96" spans="3:10" ht="13.2">
      <c r="C96" s="636" t="e">
        <f>生産増加の計算シート!AM35</f>
        <v>#N/A</v>
      </c>
      <c r="D96" s="637" t="e">
        <f>生産増加の計算シート!AM35</f>
        <v>#N/A</v>
      </c>
      <c r="E96" s="208" t="e">
        <f>生産増加の計算シート!AN35</f>
        <v>#N/A</v>
      </c>
      <c r="F96" s="209" t="e">
        <f>生産増加の計算シート!AO35</f>
        <v>#N/A</v>
      </c>
      <c r="G96" s="210" t="e">
        <f>生産増加の計算シート!AP35</f>
        <v>#N/A</v>
      </c>
      <c r="H96" s="211" t="e">
        <f>生産増加の計算シート!AQ35</f>
        <v>#N/A</v>
      </c>
      <c r="I96" s="212" t="e">
        <f>生産増加の計算シート!AR35</f>
        <v>#N/A</v>
      </c>
      <c r="J96" s="210" t="e">
        <f>生産増加の計算シート!AS35</f>
        <v>#N/A</v>
      </c>
    </row>
    <row r="97" spans="3:10" ht="13.2">
      <c r="C97" s="636" t="e">
        <f>生産増加の計算シート!AM36</f>
        <v>#N/A</v>
      </c>
      <c r="D97" s="637" t="e">
        <f>生産増加の計算シート!AM36</f>
        <v>#N/A</v>
      </c>
      <c r="E97" s="208" t="e">
        <f>生産増加の計算シート!AN36</f>
        <v>#N/A</v>
      </c>
      <c r="F97" s="209" t="e">
        <f>生産増加の計算シート!AO36</f>
        <v>#N/A</v>
      </c>
      <c r="G97" s="210" t="e">
        <f>生産増加の計算シート!AP36</f>
        <v>#N/A</v>
      </c>
      <c r="H97" s="211" t="e">
        <f>生産増加の計算シート!AQ36</f>
        <v>#N/A</v>
      </c>
      <c r="I97" s="212" t="e">
        <f>生産増加の計算シート!AR36</f>
        <v>#N/A</v>
      </c>
      <c r="J97" s="210" t="e">
        <f>生産増加の計算シート!AS36</f>
        <v>#N/A</v>
      </c>
    </row>
    <row r="98" spans="3:10" ht="13.2">
      <c r="C98" s="638" t="e">
        <f>生産増加の計算シート!AM37</f>
        <v>#N/A</v>
      </c>
      <c r="D98" s="639" t="e">
        <f>生産増加の計算シート!AM37</f>
        <v>#N/A</v>
      </c>
      <c r="E98" s="213" t="e">
        <f>生産増加の計算シート!AN37</f>
        <v>#N/A</v>
      </c>
      <c r="F98" s="214" t="e">
        <f>生産増加の計算シート!AO37</f>
        <v>#N/A</v>
      </c>
      <c r="G98" s="215" t="e">
        <f>生産増加の計算シート!AP37</f>
        <v>#N/A</v>
      </c>
      <c r="H98" s="216" t="e">
        <f>生産増加の計算シート!AQ37</f>
        <v>#N/A</v>
      </c>
      <c r="I98" s="217" t="e">
        <f>生産増加の計算シート!AR37</f>
        <v>#N/A</v>
      </c>
      <c r="J98" s="215" t="e">
        <f>生産増加の計算シート!AS37</f>
        <v>#N/A</v>
      </c>
    </row>
    <row r="99" spans="3:10" ht="13.2">
      <c r="C99" s="640" t="e">
        <f>生産増加の計算シート!AM38</f>
        <v>#N/A</v>
      </c>
      <c r="D99" s="641" t="e">
        <f>生産増加の計算シート!AM38</f>
        <v>#N/A</v>
      </c>
      <c r="E99" s="218" t="e">
        <f>生産増加の計算シート!AN38</f>
        <v>#N/A</v>
      </c>
      <c r="F99" s="219" t="e">
        <f>生産増加の計算シート!AO38</f>
        <v>#N/A</v>
      </c>
      <c r="G99" s="220" t="e">
        <f>生産増加の計算シート!AP38</f>
        <v>#N/A</v>
      </c>
      <c r="H99" s="221" t="e">
        <f>生産増加の計算シート!AQ38</f>
        <v>#N/A</v>
      </c>
      <c r="I99" s="222" t="e">
        <f>生産増加の計算シート!AR38</f>
        <v>#N/A</v>
      </c>
      <c r="J99" s="220" t="e">
        <f>生産増加の計算シート!AS38</f>
        <v>#N/A</v>
      </c>
    </row>
    <row r="100" spans="3:10" ht="13.2">
      <c r="C100" s="636" t="e">
        <f>生産増加の計算シート!AM39</f>
        <v>#N/A</v>
      </c>
      <c r="D100" s="637" t="e">
        <f>生産増加の計算シート!AM39</f>
        <v>#N/A</v>
      </c>
      <c r="E100" s="208" t="e">
        <f>生産増加の計算シート!AN39</f>
        <v>#N/A</v>
      </c>
      <c r="F100" s="209" t="e">
        <f>生産増加の計算シート!AO39</f>
        <v>#N/A</v>
      </c>
      <c r="G100" s="210" t="e">
        <f>生産増加の計算シート!AP39</f>
        <v>#N/A</v>
      </c>
      <c r="H100" s="211" t="e">
        <f>生産増加の計算シート!AQ39</f>
        <v>#N/A</v>
      </c>
      <c r="I100" s="212" t="e">
        <f>生産増加の計算シート!AR39</f>
        <v>#N/A</v>
      </c>
      <c r="J100" s="210" t="e">
        <f>生産増加の計算シート!AS39</f>
        <v>#N/A</v>
      </c>
    </row>
    <row r="101" spans="3:10" ht="13.2">
      <c r="C101" s="636" t="e">
        <f>生産増加の計算シート!AM40</f>
        <v>#N/A</v>
      </c>
      <c r="D101" s="637" t="e">
        <f>生産増加の計算シート!AM40</f>
        <v>#N/A</v>
      </c>
      <c r="E101" s="208" t="e">
        <f>生産増加の計算シート!AN40</f>
        <v>#N/A</v>
      </c>
      <c r="F101" s="209" t="e">
        <f>生産増加の計算シート!AO40</f>
        <v>#N/A</v>
      </c>
      <c r="G101" s="210" t="e">
        <f>生産増加の計算シート!AP40</f>
        <v>#N/A</v>
      </c>
      <c r="H101" s="211" t="e">
        <f>生産増加の計算シート!AQ40</f>
        <v>#N/A</v>
      </c>
      <c r="I101" s="212" t="e">
        <f>生産増加の計算シート!AR40</f>
        <v>#N/A</v>
      </c>
      <c r="J101" s="210" t="e">
        <f>生産増加の計算シート!AS40</f>
        <v>#N/A</v>
      </c>
    </row>
    <row r="102" spans="3:10" ht="13.2">
      <c r="C102" s="636" t="e">
        <f>生産増加の計算シート!AM41</f>
        <v>#N/A</v>
      </c>
      <c r="D102" s="637" t="e">
        <f>生産増加の計算シート!AM41</f>
        <v>#N/A</v>
      </c>
      <c r="E102" s="208" t="e">
        <f>生産増加の計算シート!AN41</f>
        <v>#N/A</v>
      </c>
      <c r="F102" s="209" t="e">
        <f>生産増加の計算シート!AO41</f>
        <v>#N/A</v>
      </c>
      <c r="G102" s="210" t="e">
        <f>生産増加の計算シート!AP41</f>
        <v>#N/A</v>
      </c>
      <c r="H102" s="211" t="e">
        <f>生産増加の計算シート!AQ41</f>
        <v>#N/A</v>
      </c>
      <c r="I102" s="212" t="e">
        <f>生産増加の計算シート!AR41</f>
        <v>#N/A</v>
      </c>
      <c r="J102" s="210" t="e">
        <f>生産増加の計算シート!AS41</f>
        <v>#N/A</v>
      </c>
    </row>
    <row r="103" spans="3:10" ht="13.2">
      <c r="C103" s="638" t="e">
        <f>生産増加の計算シート!AM42</f>
        <v>#N/A</v>
      </c>
      <c r="D103" s="639" t="e">
        <f>生産増加の計算シート!AM42</f>
        <v>#N/A</v>
      </c>
      <c r="E103" s="213" t="e">
        <f>生産増加の計算シート!AN42</f>
        <v>#N/A</v>
      </c>
      <c r="F103" s="214" t="e">
        <f>生産増加の計算シート!AO42</f>
        <v>#N/A</v>
      </c>
      <c r="G103" s="215" t="e">
        <f>生産増加の計算シート!AP42</f>
        <v>#N/A</v>
      </c>
      <c r="H103" s="216" t="e">
        <f>生産増加の計算シート!AQ42</f>
        <v>#N/A</v>
      </c>
      <c r="I103" s="217" t="e">
        <f>生産増加の計算シート!AR42</f>
        <v>#N/A</v>
      </c>
      <c r="J103" s="215" t="e">
        <f>生産増加の計算シート!AS42</f>
        <v>#N/A</v>
      </c>
    </row>
    <row r="104" spans="3:10" ht="13.2">
      <c r="C104" s="640" t="e">
        <f>生産増加の計算シート!AM43</f>
        <v>#N/A</v>
      </c>
      <c r="D104" s="641" t="e">
        <f>生産増加の計算シート!AM43</f>
        <v>#N/A</v>
      </c>
      <c r="E104" s="218" t="e">
        <f>生産増加の計算シート!AN43</f>
        <v>#N/A</v>
      </c>
      <c r="F104" s="219" t="e">
        <f>生産増加の計算シート!AO43</f>
        <v>#N/A</v>
      </c>
      <c r="G104" s="220" t="e">
        <f>生産増加の計算シート!AP43</f>
        <v>#N/A</v>
      </c>
      <c r="H104" s="221" t="e">
        <f>生産増加の計算シート!AQ43</f>
        <v>#N/A</v>
      </c>
      <c r="I104" s="222" t="e">
        <f>生産増加の計算シート!AR43</f>
        <v>#N/A</v>
      </c>
      <c r="J104" s="220" t="e">
        <f>生産増加の計算シート!AS43</f>
        <v>#N/A</v>
      </c>
    </row>
    <row r="105" spans="3:10" ht="13.8" thickBot="1">
      <c r="C105" s="652" t="e">
        <f>生産増加の計算シート!AM44</f>
        <v>#N/A</v>
      </c>
      <c r="D105" s="653" t="e">
        <f>生産増加の計算シート!AM44</f>
        <v>#N/A</v>
      </c>
      <c r="E105" s="223" t="e">
        <f>生産増加の計算シート!AN44</f>
        <v>#N/A</v>
      </c>
      <c r="F105" s="224" t="e">
        <f>生産増加の計算シート!AO44</f>
        <v>#N/A</v>
      </c>
      <c r="G105" s="225" t="e">
        <f>生産増加の計算シート!AP44</f>
        <v>#N/A</v>
      </c>
      <c r="H105" s="226" t="e">
        <f>生産増加の計算シート!AQ44</f>
        <v>#N/A</v>
      </c>
      <c r="I105" s="227" t="e">
        <f>生産増加の計算シート!AR44</f>
        <v>#N/A</v>
      </c>
      <c r="J105" s="225" t="e">
        <f>生産増加の計算シート!AS44</f>
        <v>#N/A</v>
      </c>
    </row>
    <row r="106" spans="3:10" ht="13.8" thickBot="1">
      <c r="C106" s="634" t="s">
        <v>56</v>
      </c>
      <c r="D106" s="635" t="s">
        <v>167</v>
      </c>
      <c r="E106" s="145" t="e">
        <f>生産増加の計算シート!AN45</f>
        <v>#N/A</v>
      </c>
      <c r="F106" s="146" t="e">
        <f>生産増加の計算シート!AO45</f>
        <v>#N/A</v>
      </c>
      <c r="G106" s="147" t="e">
        <f>生産増加の計算シート!AP45</f>
        <v>#N/A</v>
      </c>
      <c r="H106" s="144"/>
      <c r="I106" s="148" t="e">
        <f>生産増加の計算シート!AR45</f>
        <v>#N/A</v>
      </c>
      <c r="J106" s="147" t="e">
        <f>生産増加の計算シート!AS45</f>
        <v>#N/A</v>
      </c>
    </row>
    <row r="107" spans="3:10" ht="13.2">
      <c r="C107" s="142" t="s">
        <v>209</v>
      </c>
    </row>
    <row r="109" spans="3:10" ht="16.2">
      <c r="C109" s="642" t="s">
        <v>216</v>
      </c>
      <c r="D109" s="642"/>
      <c r="E109" s="642"/>
      <c r="F109" s="642"/>
      <c r="G109" s="642"/>
      <c r="H109" s="642"/>
      <c r="I109" s="642"/>
      <c r="J109" s="642"/>
    </row>
    <row r="110" spans="3:10" ht="12.75" customHeight="1">
      <c r="C110" s="184"/>
      <c r="D110" s="184"/>
      <c r="E110" s="184"/>
      <c r="F110" s="184"/>
      <c r="G110" s="184"/>
      <c r="H110" s="184"/>
      <c r="I110" s="184"/>
      <c r="J110" s="184"/>
    </row>
    <row r="111" spans="3:10" ht="12.75" customHeight="1">
      <c r="C111" s="649" t="s">
        <v>217</v>
      </c>
      <c r="D111" s="633" t="s">
        <v>211</v>
      </c>
      <c r="E111" s="633"/>
      <c r="F111" s="633"/>
      <c r="G111" s="633"/>
      <c r="H111" s="633"/>
      <c r="I111" s="633"/>
      <c r="J111" s="633"/>
    </row>
    <row r="112" spans="3:10" ht="12.75" customHeight="1">
      <c r="C112" s="649"/>
      <c r="D112" s="633"/>
      <c r="E112" s="633"/>
      <c r="F112" s="633"/>
      <c r="G112" s="633"/>
      <c r="H112" s="633"/>
      <c r="I112" s="633"/>
      <c r="J112" s="633"/>
    </row>
    <row r="113" spans="3:10" ht="12.75" customHeight="1">
      <c r="C113" s="649"/>
      <c r="D113" s="633"/>
      <c r="E113" s="633"/>
      <c r="F113" s="633"/>
      <c r="G113" s="633"/>
      <c r="H113" s="633"/>
      <c r="I113" s="633"/>
      <c r="J113" s="633"/>
    </row>
    <row r="114" spans="3:10" ht="12.75" customHeight="1">
      <c r="C114" s="184"/>
      <c r="D114" s="650" t="s">
        <v>218</v>
      </c>
      <c r="E114" s="651"/>
      <c r="F114" s="238"/>
      <c r="G114" s="238"/>
      <c r="H114" s="238"/>
      <c r="I114" s="238"/>
      <c r="J114" s="239"/>
    </row>
    <row r="115" spans="3:10" ht="12.75" customHeight="1">
      <c r="C115" s="184"/>
      <c r="D115" s="643" t="s">
        <v>219</v>
      </c>
      <c r="E115" s="644"/>
      <c r="F115" s="644"/>
      <c r="G115" s="644"/>
      <c r="H115" s="644"/>
      <c r="I115" s="644"/>
      <c r="J115" s="645"/>
    </row>
    <row r="116" spans="3:10" ht="12.75" customHeight="1">
      <c r="C116" s="184"/>
      <c r="D116" s="643"/>
      <c r="E116" s="644"/>
      <c r="F116" s="644"/>
      <c r="G116" s="644"/>
      <c r="H116" s="644"/>
      <c r="I116" s="644"/>
      <c r="J116" s="645"/>
    </row>
    <row r="117" spans="3:10" ht="12.75" customHeight="1">
      <c r="C117" s="184"/>
      <c r="D117" s="643"/>
      <c r="E117" s="644"/>
      <c r="F117" s="644"/>
      <c r="G117" s="644"/>
      <c r="H117" s="644"/>
      <c r="I117" s="644"/>
      <c r="J117" s="645"/>
    </row>
    <row r="118" spans="3:10" ht="12.75" customHeight="1">
      <c r="C118" s="184"/>
      <c r="D118" s="643"/>
      <c r="E118" s="644"/>
      <c r="F118" s="644"/>
      <c r="G118" s="644"/>
      <c r="H118" s="644"/>
      <c r="I118" s="644"/>
      <c r="J118" s="645"/>
    </row>
    <row r="119" spans="3:10" ht="12.75" customHeight="1">
      <c r="C119" s="184"/>
      <c r="D119" s="643"/>
      <c r="E119" s="644"/>
      <c r="F119" s="644"/>
      <c r="G119" s="644"/>
      <c r="H119" s="644"/>
      <c r="I119" s="644"/>
      <c r="J119" s="645"/>
    </row>
    <row r="120" spans="3:10" ht="12.75" customHeight="1">
      <c r="C120" s="184"/>
      <c r="D120" s="643"/>
      <c r="E120" s="644"/>
      <c r="F120" s="644"/>
      <c r="G120" s="644"/>
      <c r="H120" s="644"/>
      <c r="I120" s="644"/>
      <c r="J120" s="645"/>
    </row>
    <row r="121" spans="3:10" ht="12.75" customHeight="1">
      <c r="C121" s="184"/>
      <c r="D121" s="643"/>
      <c r="E121" s="644"/>
      <c r="F121" s="644"/>
      <c r="G121" s="644"/>
      <c r="H121" s="644"/>
      <c r="I121" s="644"/>
      <c r="J121" s="645"/>
    </row>
    <row r="122" spans="3:10" ht="12.75" customHeight="1">
      <c r="C122" s="184"/>
      <c r="D122" s="643"/>
      <c r="E122" s="644"/>
      <c r="F122" s="644"/>
      <c r="G122" s="644"/>
      <c r="H122" s="644"/>
      <c r="I122" s="644"/>
      <c r="J122" s="645"/>
    </row>
    <row r="123" spans="3:10" ht="12.75" customHeight="1">
      <c r="C123" s="184"/>
      <c r="D123" s="646"/>
      <c r="E123" s="647"/>
      <c r="F123" s="647"/>
      <c r="G123" s="647"/>
      <c r="H123" s="647"/>
      <c r="I123" s="647"/>
      <c r="J123" s="648"/>
    </row>
    <row r="124" spans="3:10" ht="12.75" customHeight="1">
      <c r="C124" s="184"/>
      <c r="D124" s="240"/>
      <c r="E124" s="240"/>
      <c r="F124" s="240"/>
      <c r="G124" s="240"/>
      <c r="H124" s="240"/>
      <c r="I124" s="240"/>
      <c r="J124" s="240"/>
    </row>
    <row r="125" spans="3:10" ht="12.75" customHeight="1">
      <c r="C125" s="649" t="s">
        <v>222</v>
      </c>
      <c r="D125" s="633" t="s">
        <v>225</v>
      </c>
      <c r="E125" s="633"/>
      <c r="F125" s="633"/>
      <c r="G125" s="633"/>
      <c r="H125" s="633"/>
      <c r="I125" s="633"/>
      <c r="J125" s="633"/>
    </row>
    <row r="126" spans="3:10" ht="12.75" customHeight="1">
      <c r="C126" s="649"/>
      <c r="D126" s="633"/>
      <c r="E126" s="633"/>
      <c r="F126" s="633"/>
      <c r="G126" s="633"/>
      <c r="H126" s="633"/>
      <c r="I126" s="633"/>
      <c r="J126" s="633"/>
    </row>
    <row r="127" spans="3:10" ht="12.75" customHeight="1">
      <c r="C127" s="649"/>
      <c r="D127" s="633"/>
      <c r="E127" s="633"/>
      <c r="F127" s="633"/>
      <c r="G127" s="633"/>
      <c r="H127" s="633"/>
      <c r="I127" s="633"/>
      <c r="J127" s="633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</sheetData>
  <mergeCells count="67">
    <mergeCell ref="C125:C127"/>
    <mergeCell ref="C19:J19"/>
    <mergeCell ref="C34:J34"/>
    <mergeCell ref="C63:J63"/>
    <mergeCell ref="C111:C113"/>
    <mergeCell ref="D114:E114"/>
    <mergeCell ref="J23:J24"/>
    <mergeCell ref="I66:I68"/>
    <mergeCell ref="D22:E24"/>
    <mergeCell ref="D28:E28"/>
    <mergeCell ref="D29:E29"/>
    <mergeCell ref="F22:F24"/>
    <mergeCell ref="D25:D27"/>
    <mergeCell ref="C98:D98"/>
    <mergeCell ref="C88:D88"/>
    <mergeCell ref="C89:D89"/>
    <mergeCell ref="D2:J3"/>
    <mergeCell ref="D4:J4"/>
    <mergeCell ref="D7:J9"/>
    <mergeCell ref="D13:J14"/>
    <mergeCell ref="D16:J17"/>
    <mergeCell ref="I22:I24"/>
    <mergeCell ref="G23:G24"/>
    <mergeCell ref="C83:D83"/>
    <mergeCell ref="D125:J127"/>
    <mergeCell ref="C72:D72"/>
    <mergeCell ref="C73:D73"/>
    <mergeCell ref="C74:D74"/>
    <mergeCell ref="C75:D75"/>
    <mergeCell ref="C76:D76"/>
    <mergeCell ref="C99:D99"/>
    <mergeCell ref="C100:D100"/>
    <mergeCell ref="C101:D101"/>
    <mergeCell ref="C102:D102"/>
    <mergeCell ref="C93:D93"/>
    <mergeCell ref="C94:D94"/>
    <mergeCell ref="C95:D95"/>
    <mergeCell ref="D111:J113"/>
    <mergeCell ref="D115:J123"/>
    <mergeCell ref="C66:D68"/>
    <mergeCell ref="E66:E68"/>
    <mergeCell ref="H66:H68"/>
    <mergeCell ref="F67:F68"/>
    <mergeCell ref="J67:J68"/>
    <mergeCell ref="C69:D69"/>
    <mergeCell ref="C70:D70"/>
    <mergeCell ref="C71:D71"/>
    <mergeCell ref="C77:D77"/>
    <mergeCell ref="C78:D78"/>
    <mergeCell ref="C79:D79"/>
    <mergeCell ref="C80:D80"/>
    <mergeCell ref="C90:D90"/>
    <mergeCell ref="C91:D91"/>
    <mergeCell ref="C106:D106"/>
    <mergeCell ref="C109:J109"/>
    <mergeCell ref="C81:D81"/>
    <mergeCell ref="C82:D82"/>
    <mergeCell ref="C103:D103"/>
    <mergeCell ref="C104:D104"/>
    <mergeCell ref="C105:D105"/>
    <mergeCell ref="C96:D96"/>
    <mergeCell ref="C97:D97"/>
    <mergeCell ref="C92:D92"/>
    <mergeCell ref="C84:D84"/>
    <mergeCell ref="C85:D85"/>
    <mergeCell ref="C86:D86"/>
    <mergeCell ref="C87:D87"/>
  </mergeCells>
  <phoneticPr fontId="2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zoomScaleNormal="100" workbookViewId="0"/>
  </sheetViews>
  <sheetFormatPr defaultColWidth="18.6640625" defaultRowHeight="12.75" customHeight="1"/>
  <cols>
    <col min="1" max="1" width="4.44140625" style="18" customWidth="1"/>
    <col min="2" max="2" width="1.21875" style="18" customWidth="1"/>
    <col min="3" max="3" width="4.21875" style="18" customWidth="1"/>
    <col min="4" max="4" width="15.6640625" style="18" customWidth="1"/>
    <col min="5" max="10" width="14.6640625" style="18" customWidth="1"/>
    <col min="11" max="11" width="1.44140625" style="18" customWidth="1"/>
    <col min="12" max="16384" width="18.6640625" style="18"/>
  </cols>
  <sheetData>
    <row r="1" spans="2:11" s="184" customFormat="1" ht="18.75" customHeight="1">
      <c r="J1" s="229" t="s">
        <v>204</v>
      </c>
    </row>
    <row r="2" spans="2:11" s="81" customFormat="1" ht="25.05" customHeight="1">
      <c r="B2" s="184"/>
      <c r="C2" s="181"/>
      <c r="D2" s="678" t="s">
        <v>205</v>
      </c>
      <c r="E2" s="679"/>
      <c r="F2" s="679"/>
      <c r="G2" s="679"/>
      <c r="H2" s="679"/>
      <c r="I2" s="679"/>
      <c r="J2" s="679"/>
    </row>
    <row r="3" spans="2:11" s="81" customFormat="1" ht="25.05" customHeight="1" thickBot="1">
      <c r="B3" s="184"/>
      <c r="C3" s="181"/>
      <c r="D3" s="680"/>
      <c r="E3" s="681"/>
      <c r="F3" s="681"/>
      <c r="G3" s="681"/>
      <c r="H3" s="681"/>
      <c r="I3" s="681"/>
      <c r="J3" s="681"/>
      <c r="K3" s="83"/>
    </row>
    <row r="4" spans="2:11" s="81" customFormat="1" ht="10.050000000000001" customHeight="1" thickTop="1">
      <c r="B4" s="184"/>
      <c r="C4" s="230"/>
      <c r="D4" s="682"/>
      <c r="E4" s="682"/>
      <c r="F4" s="682"/>
      <c r="G4" s="682"/>
      <c r="H4" s="682"/>
      <c r="I4" s="682"/>
      <c r="J4" s="682"/>
      <c r="K4" s="83"/>
    </row>
    <row r="5" spans="2:11" s="82" customFormat="1" ht="6.75" customHeight="1">
      <c r="C5" s="84"/>
      <c r="D5" s="84"/>
      <c r="E5" s="83"/>
      <c r="F5" s="83"/>
      <c r="G5" s="83"/>
      <c r="H5" s="83"/>
      <c r="I5" s="83"/>
      <c r="J5" s="83"/>
      <c r="K5" s="83"/>
    </row>
    <row r="6" spans="2:11" s="82" customFormat="1" ht="18.75" customHeight="1" thickBot="1">
      <c r="C6" s="182" t="s">
        <v>206</v>
      </c>
      <c r="D6" s="183"/>
      <c r="E6" s="183"/>
      <c r="F6" s="183"/>
      <c r="G6" s="183"/>
      <c r="H6" s="183"/>
      <c r="I6" s="183"/>
      <c r="J6" s="183"/>
      <c r="K6" s="83"/>
    </row>
    <row r="7" spans="2:11" s="82" customFormat="1" ht="25.05" customHeight="1">
      <c r="C7" s="184"/>
      <c r="D7" s="683"/>
      <c r="E7" s="684"/>
      <c r="F7" s="684"/>
      <c r="G7" s="684"/>
      <c r="H7" s="684"/>
      <c r="I7" s="684"/>
      <c r="J7" s="685"/>
      <c r="K7" s="83"/>
    </row>
    <row r="8" spans="2:11" s="82" customFormat="1" ht="25.05" customHeight="1">
      <c r="C8" s="184"/>
      <c r="D8" s="686"/>
      <c r="E8" s="687"/>
      <c r="F8" s="687"/>
      <c r="G8" s="687"/>
      <c r="H8" s="687"/>
      <c r="I8" s="687"/>
      <c r="J8" s="688"/>
      <c r="K8" s="83"/>
    </row>
    <row r="9" spans="2:11" s="82" customFormat="1" ht="25.05" customHeight="1" thickBot="1">
      <c r="C9" s="184"/>
      <c r="D9" s="689"/>
      <c r="E9" s="690"/>
      <c r="F9" s="690"/>
      <c r="G9" s="690"/>
      <c r="H9" s="690"/>
      <c r="I9" s="690"/>
      <c r="J9" s="691"/>
      <c r="K9" s="83"/>
    </row>
    <row r="10" spans="2:11" s="82" customFormat="1" ht="6" customHeight="1">
      <c r="C10" s="184"/>
      <c r="D10" s="183"/>
      <c r="E10" s="183"/>
      <c r="F10" s="183"/>
      <c r="G10" s="183"/>
      <c r="H10" s="183"/>
      <c r="I10" s="183"/>
      <c r="J10" s="183"/>
      <c r="K10" s="83"/>
    </row>
    <row r="11" spans="2:11" s="82" customFormat="1" ht="18.75" customHeight="1" thickBot="1">
      <c r="C11" s="182" t="s">
        <v>212</v>
      </c>
      <c r="D11" s="183"/>
      <c r="E11" s="183"/>
      <c r="F11" s="183"/>
      <c r="G11" s="183"/>
      <c r="H11" s="183"/>
      <c r="I11" s="183"/>
      <c r="J11" s="183"/>
      <c r="K11" s="83"/>
    </row>
    <row r="12" spans="2:11" s="82" customFormat="1" ht="18.75" customHeight="1">
      <c r="C12" s="184"/>
      <c r="D12" s="242" t="s">
        <v>213</v>
      </c>
      <c r="E12" s="231"/>
      <c r="F12" s="231"/>
      <c r="G12" s="231"/>
      <c r="H12" s="231"/>
      <c r="I12" s="231"/>
      <c r="J12" s="232"/>
      <c r="K12" s="83"/>
    </row>
    <row r="13" spans="2:11" s="82" customFormat="1" ht="25.05" customHeight="1">
      <c r="C13" s="184"/>
      <c r="D13" s="686"/>
      <c r="E13" s="687"/>
      <c r="F13" s="687"/>
      <c r="G13" s="687"/>
      <c r="H13" s="687"/>
      <c r="I13" s="687"/>
      <c r="J13" s="688"/>
      <c r="K13" s="83"/>
    </row>
    <row r="14" spans="2:11" s="82" customFormat="1" ht="25.05" customHeight="1">
      <c r="C14" s="184"/>
      <c r="D14" s="686"/>
      <c r="E14" s="687"/>
      <c r="F14" s="687"/>
      <c r="G14" s="687"/>
      <c r="H14" s="687"/>
      <c r="I14" s="687"/>
      <c r="J14" s="688"/>
      <c r="K14" s="83"/>
    </row>
    <row r="15" spans="2:11" s="82" customFormat="1" ht="18.75" customHeight="1">
      <c r="C15" s="184"/>
      <c r="D15" s="241" t="s">
        <v>214</v>
      </c>
      <c r="E15" s="233"/>
      <c r="F15" s="233"/>
      <c r="G15" s="233"/>
      <c r="H15" s="233"/>
      <c r="I15" s="233"/>
      <c r="J15" s="234"/>
      <c r="K15" s="83"/>
    </row>
    <row r="16" spans="2:11" s="82" customFormat="1" ht="25.05" customHeight="1">
      <c r="C16" s="184"/>
      <c r="D16" s="686"/>
      <c r="E16" s="687"/>
      <c r="F16" s="687"/>
      <c r="G16" s="687"/>
      <c r="H16" s="687"/>
      <c r="I16" s="687"/>
      <c r="J16" s="688"/>
      <c r="K16" s="83"/>
    </row>
    <row r="17" spans="2:11" s="82" customFormat="1" ht="25.05" customHeight="1" thickBot="1">
      <c r="C17" s="184"/>
      <c r="D17" s="689"/>
      <c r="E17" s="690"/>
      <c r="F17" s="690"/>
      <c r="G17" s="690"/>
      <c r="H17" s="690"/>
      <c r="I17" s="690"/>
      <c r="J17" s="691"/>
      <c r="K17" s="83"/>
    </row>
    <row r="18" spans="2:11" s="82" customFormat="1" ht="10.5" customHeight="1">
      <c r="C18" s="184"/>
      <c r="D18" s="184"/>
      <c r="E18" s="184"/>
      <c r="F18" s="184"/>
      <c r="G18" s="184"/>
      <c r="H18" s="184"/>
      <c r="I18" s="184"/>
      <c r="J18" s="184"/>
      <c r="K18" s="83"/>
    </row>
    <row r="19" spans="2:11" s="81" customFormat="1" ht="22.5" customHeight="1">
      <c r="B19" s="93"/>
      <c r="C19" s="642" t="s">
        <v>215</v>
      </c>
      <c r="D19" s="642"/>
      <c r="E19" s="642"/>
      <c r="F19" s="642"/>
      <c r="G19" s="642"/>
      <c r="H19" s="642"/>
      <c r="I19" s="642"/>
      <c r="J19" s="642"/>
      <c r="K19" s="93"/>
    </row>
    <row r="20" spans="2:11" s="235" customFormat="1" ht="9.75" customHeight="1">
      <c r="B20" s="236"/>
      <c r="C20" s="237"/>
      <c r="D20" s="237"/>
      <c r="E20" s="237"/>
      <c r="F20" s="237"/>
      <c r="G20" s="237"/>
      <c r="H20" s="237"/>
      <c r="I20" s="237"/>
      <c r="J20" s="237"/>
      <c r="K20" s="236"/>
    </row>
    <row r="21" spans="2:11" s="82" customFormat="1" ht="13.5" customHeight="1" thickBot="1">
      <c r="B21" s="85"/>
      <c r="C21" s="85"/>
      <c r="D21" s="85"/>
      <c r="E21" s="85"/>
      <c r="F21" s="85"/>
      <c r="G21" s="85"/>
      <c r="H21" s="90" t="s">
        <v>90</v>
      </c>
      <c r="I21" s="85"/>
      <c r="J21" s="90" t="s">
        <v>131</v>
      </c>
      <c r="K21" s="85"/>
    </row>
    <row r="22" spans="2:11" s="82" customFormat="1" ht="6" customHeight="1">
      <c r="B22" s="85"/>
      <c r="C22" s="85"/>
      <c r="D22" s="692"/>
      <c r="E22" s="693"/>
      <c r="F22" s="664" t="s">
        <v>57</v>
      </c>
      <c r="G22" s="91"/>
      <c r="H22" s="91"/>
      <c r="I22" s="664" t="s">
        <v>73</v>
      </c>
      <c r="J22" s="92"/>
      <c r="K22" s="85"/>
    </row>
    <row r="23" spans="2:11" s="82" customFormat="1" ht="6" customHeight="1">
      <c r="B23" s="85"/>
      <c r="C23" s="85"/>
      <c r="D23" s="694"/>
      <c r="E23" s="695"/>
      <c r="F23" s="665"/>
      <c r="G23" s="672" t="s">
        <v>132</v>
      </c>
      <c r="H23" s="99"/>
      <c r="I23" s="665"/>
      <c r="J23" s="654" t="s">
        <v>74</v>
      </c>
      <c r="K23" s="85"/>
    </row>
    <row r="24" spans="2:11" s="89" customFormat="1" ht="30" customHeight="1" thickBot="1">
      <c r="B24" s="86"/>
      <c r="C24" s="86"/>
      <c r="D24" s="696"/>
      <c r="E24" s="697"/>
      <c r="F24" s="666"/>
      <c r="G24" s="673"/>
      <c r="H24" s="100" t="s">
        <v>133</v>
      </c>
      <c r="I24" s="666"/>
      <c r="J24" s="655"/>
      <c r="K24" s="86"/>
    </row>
    <row r="25" spans="2:11" s="82" customFormat="1" ht="20.100000000000001" customHeight="1">
      <c r="B25" s="85"/>
      <c r="C25" s="85"/>
      <c r="D25" s="698" t="s">
        <v>75</v>
      </c>
      <c r="E25" s="185"/>
      <c r="F25" s="186">
        <f>設備投資の計算シート!N45</f>
        <v>0</v>
      </c>
      <c r="G25" s="187">
        <f>設備投資の計算シート!O45</f>
        <v>0</v>
      </c>
      <c r="H25" s="188">
        <f>設備投資の計算シート!P45</f>
        <v>0</v>
      </c>
      <c r="I25" s="189">
        <f>設備投資の計算シート!AB45</f>
        <v>0</v>
      </c>
      <c r="J25" s="190">
        <f>設備投資の計算シート!AF45</f>
        <v>0</v>
      </c>
      <c r="K25" s="85"/>
    </row>
    <row r="26" spans="2:11" s="82" customFormat="1" ht="20.100000000000001" customHeight="1">
      <c r="B26" s="85"/>
      <c r="C26" s="85"/>
      <c r="D26" s="699"/>
      <c r="E26" s="191" t="s">
        <v>207</v>
      </c>
      <c r="F26" s="192">
        <f>設備投資の計算シート!F45</f>
        <v>0</v>
      </c>
      <c r="G26" s="115">
        <f>設備投資の計算シート!G45</f>
        <v>0</v>
      </c>
      <c r="H26" s="116">
        <f>設備投資の計算シート!H45</f>
        <v>0</v>
      </c>
      <c r="I26" s="117">
        <f>設備投資の計算シート!Z45</f>
        <v>0</v>
      </c>
      <c r="J26" s="118">
        <f>設備投資の計算シート!AD45</f>
        <v>0</v>
      </c>
      <c r="K26" s="85"/>
    </row>
    <row r="27" spans="2:11" s="82" customFormat="1" ht="20.100000000000001" customHeight="1">
      <c r="B27" s="85"/>
      <c r="C27" s="85"/>
      <c r="D27" s="700"/>
      <c r="E27" s="193" t="s">
        <v>208</v>
      </c>
      <c r="F27" s="194">
        <f>設備投資の計算シート!K45</f>
        <v>0</v>
      </c>
      <c r="G27" s="195">
        <f>設備投資の計算シート!L45</f>
        <v>0</v>
      </c>
      <c r="H27" s="196">
        <f>設備投資の計算シート!M45</f>
        <v>0</v>
      </c>
      <c r="I27" s="197">
        <f>設備投資の計算シート!AA45</f>
        <v>0</v>
      </c>
      <c r="J27" s="198">
        <f>設備投資の計算シート!AE45</f>
        <v>0</v>
      </c>
      <c r="K27" s="85"/>
    </row>
    <row r="28" spans="2:11" s="82" customFormat="1" ht="20.100000000000001" customHeight="1" thickBot="1">
      <c r="B28" s="85"/>
      <c r="C28" s="85"/>
      <c r="D28" s="674" t="s">
        <v>76</v>
      </c>
      <c r="E28" s="675"/>
      <c r="F28" s="199">
        <f>設備投資の計算シート!V45</f>
        <v>0</v>
      </c>
      <c r="G28" s="119">
        <f>設備投資の計算シート!W45</f>
        <v>0</v>
      </c>
      <c r="H28" s="120">
        <f>設備投資の計算シート!X45</f>
        <v>0</v>
      </c>
      <c r="I28" s="121">
        <f>設備投資の計算シート!AC45</f>
        <v>0</v>
      </c>
      <c r="J28" s="122">
        <f>設備投資の計算シート!AG45</f>
        <v>0</v>
      </c>
      <c r="K28" s="85"/>
    </row>
    <row r="29" spans="2:11" s="82" customFormat="1" ht="20.100000000000001" customHeight="1" thickBot="1">
      <c r="B29" s="85"/>
      <c r="C29" s="85"/>
      <c r="D29" s="676" t="s">
        <v>56</v>
      </c>
      <c r="E29" s="677"/>
      <c r="F29" s="200">
        <f>F25+F28</f>
        <v>0</v>
      </c>
      <c r="G29" s="96">
        <f>G25+G28</f>
        <v>0</v>
      </c>
      <c r="H29" s="97">
        <f t="shared" ref="H29:J29" si="0">H25+H28</f>
        <v>0</v>
      </c>
      <c r="I29" s="200">
        <f t="shared" si="0"/>
        <v>0</v>
      </c>
      <c r="J29" s="98">
        <f t="shared" si="0"/>
        <v>0</v>
      </c>
      <c r="K29" s="85"/>
    </row>
    <row r="30" spans="2:11" s="82" customFormat="1" ht="15.75" customHeight="1">
      <c r="B30" s="85"/>
      <c r="C30" s="85"/>
      <c r="D30" s="142" t="s">
        <v>209</v>
      </c>
      <c r="E30" s="87"/>
      <c r="F30" s="88"/>
      <c r="G30" s="88"/>
      <c r="H30" s="88"/>
      <c r="I30" s="85"/>
      <c r="J30" s="85"/>
      <c r="K30" s="85"/>
    </row>
    <row r="31" spans="2:11" s="82" customFormat="1" ht="13.8" thickBot="1">
      <c r="B31" s="85"/>
      <c r="C31" s="85"/>
      <c r="D31" s="142"/>
      <c r="E31" s="87"/>
      <c r="F31" s="88"/>
      <c r="G31" s="88"/>
      <c r="H31" s="88"/>
      <c r="I31" s="85"/>
      <c r="J31" s="85"/>
      <c r="K31" s="85"/>
    </row>
    <row r="32" spans="2:11" s="81" customFormat="1" ht="20.100000000000001" customHeight="1" thickTop="1" thickBot="1">
      <c r="B32" s="93"/>
      <c r="C32" s="93"/>
      <c r="D32" s="243" t="s">
        <v>81</v>
      </c>
      <c r="E32" s="244">
        <f>設備投資の計算シート!V47</f>
        <v>0</v>
      </c>
      <c r="F32" s="94" t="s">
        <v>134</v>
      </c>
      <c r="G32" s="93"/>
      <c r="H32" s="93"/>
      <c r="I32" s="93"/>
    </row>
    <row r="33" spans="2:11" s="82" customFormat="1" ht="16.5" customHeight="1" thickTop="1"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2:11" s="81" customFormat="1" ht="22.5" customHeight="1">
      <c r="B34" s="93"/>
      <c r="C34" s="642" t="s">
        <v>340</v>
      </c>
      <c r="D34" s="642"/>
      <c r="E34" s="642"/>
      <c r="F34" s="642"/>
      <c r="G34" s="642"/>
      <c r="H34" s="642"/>
      <c r="I34" s="642"/>
      <c r="J34" s="642"/>
    </row>
    <row r="35" spans="2:11" s="82" customFormat="1" ht="13.5" customHeight="1">
      <c r="C35" s="201"/>
      <c r="D35" s="201"/>
      <c r="E35" s="201"/>
      <c r="F35" s="201"/>
    </row>
    <row r="36" spans="2:11" s="82" customFormat="1" ht="13.5" customHeight="1">
      <c r="C36" s="202"/>
      <c r="D36" s="202"/>
      <c r="E36" s="202"/>
      <c r="F36" s="202"/>
    </row>
    <row r="37" spans="2:11" s="82" customFormat="1" ht="13.5" customHeight="1"/>
    <row r="38" spans="2:11" s="82" customFormat="1" ht="13.2"/>
    <row r="39" spans="2:11" s="82" customFormat="1" ht="13.2"/>
    <row r="40" spans="2:11" s="82" customFormat="1" ht="13.2"/>
    <row r="41" spans="2:11" s="82" customFormat="1" ht="13.2"/>
    <row r="42" spans="2:11" s="82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84" customFormat="1" ht="22.5" customHeight="1">
      <c r="C63" s="642" t="s">
        <v>341</v>
      </c>
      <c r="D63" s="642"/>
      <c r="E63" s="642"/>
      <c r="F63" s="642"/>
      <c r="G63" s="642"/>
      <c r="H63" s="642"/>
      <c r="I63" s="642"/>
      <c r="J63" s="642"/>
    </row>
    <row r="64" spans="3:10" ht="12.75" customHeight="1">
      <c r="G64" s="143"/>
      <c r="H64" s="143"/>
      <c r="I64" s="143"/>
      <c r="J64" s="143"/>
    </row>
    <row r="65" spans="3:10" ht="12.75" customHeight="1" thickBot="1">
      <c r="G65" s="143" t="s">
        <v>90</v>
      </c>
      <c r="H65" s="143" t="s">
        <v>164</v>
      </c>
      <c r="I65" s="143"/>
      <c r="J65" s="143" t="s">
        <v>131</v>
      </c>
    </row>
    <row r="66" spans="3:10" ht="6.75" customHeight="1">
      <c r="C66" s="658" t="s">
        <v>337</v>
      </c>
      <c r="D66" s="659"/>
      <c r="E66" s="664" t="s">
        <v>57</v>
      </c>
      <c r="F66" s="91"/>
      <c r="G66" s="91"/>
      <c r="H66" s="667" t="s">
        <v>165</v>
      </c>
      <c r="I66" s="664" t="s">
        <v>73</v>
      </c>
      <c r="J66" s="92"/>
    </row>
    <row r="67" spans="3:10" ht="6.75" customHeight="1">
      <c r="C67" s="660"/>
      <c r="D67" s="661"/>
      <c r="E67" s="665"/>
      <c r="F67" s="672" t="s">
        <v>132</v>
      </c>
      <c r="G67" s="99"/>
      <c r="H67" s="668"/>
      <c r="I67" s="670"/>
      <c r="J67" s="654" t="s">
        <v>74</v>
      </c>
    </row>
    <row r="68" spans="3:10" ht="24.6" thickBot="1">
      <c r="C68" s="662"/>
      <c r="D68" s="663"/>
      <c r="E68" s="666"/>
      <c r="F68" s="673"/>
      <c r="G68" s="100" t="s">
        <v>133</v>
      </c>
      <c r="H68" s="669"/>
      <c r="I68" s="671"/>
      <c r="J68" s="655"/>
    </row>
    <row r="69" spans="3:10" ht="13.2">
      <c r="C69" s="656" t="str">
        <f>設備投資の計算シート!AQ8</f>
        <v>農林漁業</v>
      </c>
      <c r="D69" s="657"/>
      <c r="E69" s="203">
        <f>設備投資の計算シート!AR8</f>
        <v>0</v>
      </c>
      <c r="F69" s="204">
        <f>設備投資の計算シート!AS8</f>
        <v>0</v>
      </c>
      <c r="G69" s="205">
        <f>設備投資の計算シート!AT8</f>
        <v>0</v>
      </c>
      <c r="H69" s="206" t="e">
        <f>設備投資の計算シート!AU8</f>
        <v>#N/A</v>
      </c>
      <c r="I69" s="207">
        <f>設備投資の計算シート!AV8</f>
        <v>0</v>
      </c>
      <c r="J69" s="205">
        <f>設備投資の計算シート!AW8</f>
        <v>0</v>
      </c>
    </row>
    <row r="70" spans="3:10" ht="13.2">
      <c r="C70" s="636" t="e">
        <f>設備投資の計算シート!AQ9</f>
        <v>#N/A</v>
      </c>
      <c r="D70" s="637"/>
      <c r="E70" s="208" t="e">
        <f>設備投資の計算シート!AR9</f>
        <v>#N/A</v>
      </c>
      <c r="F70" s="209" t="e">
        <f>設備投資の計算シート!AS9</f>
        <v>#N/A</v>
      </c>
      <c r="G70" s="210" t="e">
        <f>設備投資の計算シート!AT9</f>
        <v>#N/A</v>
      </c>
      <c r="H70" s="211" t="e">
        <f>設備投資の計算シート!AU9</f>
        <v>#N/A</v>
      </c>
      <c r="I70" s="212" t="e">
        <f>設備投資の計算シート!AV9</f>
        <v>#N/A</v>
      </c>
      <c r="J70" s="210" t="e">
        <f>設備投資の計算シート!AW9</f>
        <v>#N/A</v>
      </c>
    </row>
    <row r="71" spans="3:10" ht="13.2">
      <c r="C71" s="636" t="e">
        <f>設備投資の計算シート!AQ10</f>
        <v>#N/A</v>
      </c>
      <c r="D71" s="637"/>
      <c r="E71" s="208" t="e">
        <f>設備投資の計算シート!AR10</f>
        <v>#N/A</v>
      </c>
      <c r="F71" s="209" t="e">
        <f>設備投資の計算シート!AS10</f>
        <v>#N/A</v>
      </c>
      <c r="G71" s="210" t="e">
        <f>設備投資の計算シート!AT10</f>
        <v>#N/A</v>
      </c>
      <c r="H71" s="211" t="e">
        <f>設備投資の計算シート!AU10</f>
        <v>#N/A</v>
      </c>
      <c r="I71" s="212" t="e">
        <f>設備投資の計算シート!AV10</f>
        <v>#N/A</v>
      </c>
      <c r="J71" s="210" t="e">
        <f>設備投資の計算シート!AW10</f>
        <v>#N/A</v>
      </c>
    </row>
    <row r="72" spans="3:10" ht="13.2">
      <c r="C72" s="636" t="e">
        <f>設備投資の計算シート!AQ11</f>
        <v>#N/A</v>
      </c>
      <c r="D72" s="637"/>
      <c r="E72" s="208" t="e">
        <f>設備投資の計算シート!AR11</f>
        <v>#N/A</v>
      </c>
      <c r="F72" s="209" t="e">
        <f>設備投資の計算シート!AS11</f>
        <v>#N/A</v>
      </c>
      <c r="G72" s="210" t="e">
        <f>設備投資の計算シート!AT11</f>
        <v>#N/A</v>
      </c>
      <c r="H72" s="211" t="e">
        <f>設備投資の計算シート!AU11</f>
        <v>#N/A</v>
      </c>
      <c r="I72" s="212" t="e">
        <f>設備投資の計算シート!AV11</f>
        <v>#N/A</v>
      </c>
      <c r="J72" s="210" t="e">
        <f>設備投資の計算シート!AW11</f>
        <v>#N/A</v>
      </c>
    </row>
    <row r="73" spans="3:10" ht="13.2">
      <c r="C73" s="638" t="e">
        <f>設備投資の計算シート!AQ12</f>
        <v>#N/A</v>
      </c>
      <c r="D73" s="639"/>
      <c r="E73" s="213" t="e">
        <f>設備投資の計算シート!AR12</f>
        <v>#N/A</v>
      </c>
      <c r="F73" s="214" t="e">
        <f>設備投資の計算シート!AS12</f>
        <v>#N/A</v>
      </c>
      <c r="G73" s="215" t="e">
        <f>設備投資の計算シート!AT12</f>
        <v>#N/A</v>
      </c>
      <c r="H73" s="216" t="e">
        <f>設備投資の計算シート!AU12</f>
        <v>#N/A</v>
      </c>
      <c r="I73" s="217" t="e">
        <f>設備投資の計算シート!AV12</f>
        <v>#N/A</v>
      </c>
      <c r="J73" s="215" t="e">
        <f>設備投資の計算シート!AW12</f>
        <v>#N/A</v>
      </c>
    </row>
    <row r="74" spans="3:10" ht="13.2">
      <c r="C74" s="640" t="e">
        <f>設備投資の計算シート!AQ13</f>
        <v>#N/A</v>
      </c>
      <c r="D74" s="641"/>
      <c r="E74" s="218" t="e">
        <f>設備投資の計算シート!AR13</f>
        <v>#N/A</v>
      </c>
      <c r="F74" s="219" t="e">
        <f>設備投資の計算シート!AS13</f>
        <v>#N/A</v>
      </c>
      <c r="G74" s="220" t="e">
        <f>設備投資の計算シート!AT13</f>
        <v>#N/A</v>
      </c>
      <c r="H74" s="221" t="e">
        <f>設備投資の計算シート!AU13</f>
        <v>#N/A</v>
      </c>
      <c r="I74" s="222" t="e">
        <f>設備投資の計算シート!AV13</f>
        <v>#N/A</v>
      </c>
      <c r="J74" s="220" t="e">
        <f>設備投資の計算シート!AW13</f>
        <v>#N/A</v>
      </c>
    </row>
    <row r="75" spans="3:10" ht="13.2">
      <c r="C75" s="636" t="e">
        <f>設備投資の計算シート!AQ14</f>
        <v>#N/A</v>
      </c>
      <c r="D75" s="637"/>
      <c r="E75" s="208" t="e">
        <f>設備投資の計算シート!AR14</f>
        <v>#N/A</v>
      </c>
      <c r="F75" s="209" t="e">
        <f>設備投資の計算シート!AS14</f>
        <v>#N/A</v>
      </c>
      <c r="G75" s="210" t="e">
        <f>設備投資の計算シート!AT14</f>
        <v>#N/A</v>
      </c>
      <c r="H75" s="211" t="e">
        <f>設備投資の計算シート!AU14</f>
        <v>#N/A</v>
      </c>
      <c r="I75" s="212" t="e">
        <f>設備投資の計算シート!AV14</f>
        <v>#N/A</v>
      </c>
      <c r="J75" s="210" t="e">
        <f>設備投資の計算シート!AW14</f>
        <v>#N/A</v>
      </c>
    </row>
    <row r="76" spans="3:10" ht="13.2">
      <c r="C76" s="636" t="e">
        <f>設備投資の計算シート!AQ15</f>
        <v>#N/A</v>
      </c>
      <c r="D76" s="637"/>
      <c r="E76" s="208" t="e">
        <f>設備投資の計算シート!AR15</f>
        <v>#N/A</v>
      </c>
      <c r="F76" s="209" t="e">
        <f>設備投資の計算シート!AS15</f>
        <v>#N/A</v>
      </c>
      <c r="G76" s="210" t="e">
        <f>設備投資の計算シート!AT15</f>
        <v>#N/A</v>
      </c>
      <c r="H76" s="211" t="e">
        <f>設備投資の計算シート!AU15</f>
        <v>#N/A</v>
      </c>
      <c r="I76" s="212" t="e">
        <f>設備投資の計算シート!AV15</f>
        <v>#N/A</v>
      </c>
      <c r="J76" s="210" t="e">
        <f>設備投資の計算シート!AW15</f>
        <v>#N/A</v>
      </c>
    </row>
    <row r="77" spans="3:10" ht="13.2">
      <c r="C77" s="636" t="e">
        <f>設備投資の計算シート!AQ16</f>
        <v>#N/A</v>
      </c>
      <c r="D77" s="637"/>
      <c r="E77" s="208" t="e">
        <f>設備投資の計算シート!AR16</f>
        <v>#N/A</v>
      </c>
      <c r="F77" s="209" t="e">
        <f>設備投資の計算シート!AS16</f>
        <v>#N/A</v>
      </c>
      <c r="G77" s="210" t="e">
        <f>設備投資の計算シート!AT16</f>
        <v>#N/A</v>
      </c>
      <c r="H77" s="211" t="e">
        <f>設備投資の計算シート!AU16</f>
        <v>#N/A</v>
      </c>
      <c r="I77" s="212" t="e">
        <f>設備投資の計算シート!AV16</f>
        <v>#N/A</v>
      </c>
      <c r="J77" s="210" t="e">
        <f>設備投資の計算シート!AW16</f>
        <v>#N/A</v>
      </c>
    </row>
    <row r="78" spans="3:10" ht="13.2">
      <c r="C78" s="638" t="e">
        <f>設備投資の計算シート!AQ17</f>
        <v>#N/A</v>
      </c>
      <c r="D78" s="639"/>
      <c r="E78" s="213" t="e">
        <f>設備投資の計算シート!AR17</f>
        <v>#N/A</v>
      </c>
      <c r="F78" s="214" t="e">
        <f>設備投資の計算シート!AS17</f>
        <v>#N/A</v>
      </c>
      <c r="G78" s="215" t="e">
        <f>設備投資の計算シート!AT17</f>
        <v>#N/A</v>
      </c>
      <c r="H78" s="216" t="e">
        <f>設備投資の計算シート!AU17</f>
        <v>#N/A</v>
      </c>
      <c r="I78" s="217" t="e">
        <f>設備投資の計算シート!AV17</f>
        <v>#N/A</v>
      </c>
      <c r="J78" s="215" t="e">
        <f>設備投資の計算シート!AW17</f>
        <v>#N/A</v>
      </c>
    </row>
    <row r="79" spans="3:10" ht="13.2">
      <c r="C79" s="640" t="e">
        <f>設備投資の計算シート!AQ18</f>
        <v>#N/A</v>
      </c>
      <c r="D79" s="641"/>
      <c r="E79" s="218" t="e">
        <f>設備投資の計算シート!AR18</f>
        <v>#N/A</v>
      </c>
      <c r="F79" s="219" t="e">
        <f>設備投資の計算シート!AS18</f>
        <v>#N/A</v>
      </c>
      <c r="G79" s="220" t="e">
        <f>設備投資の計算シート!AT18</f>
        <v>#N/A</v>
      </c>
      <c r="H79" s="221" t="e">
        <f>設備投資の計算シート!AU18</f>
        <v>#N/A</v>
      </c>
      <c r="I79" s="222" t="e">
        <f>設備投資の計算シート!AV18</f>
        <v>#N/A</v>
      </c>
      <c r="J79" s="220" t="e">
        <f>設備投資の計算シート!AW18</f>
        <v>#N/A</v>
      </c>
    </row>
    <row r="80" spans="3:10" ht="13.2">
      <c r="C80" s="636" t="e">
        <f>設備投資の計算シート!AQ19</f>
        <v>#N/A</v>
      </c>
      <c r="D80" s="637"/>
      <c r="E80" s="208" t="e">
        <f>設備投資の計算シート!AR19</f>
        <v>#N/A</v>
      </c>
      <c r="F80" s="209" t="e">
        <f>設備投資の計算シート!AS19</f>
        <v>#N/A</v>
      </c>
      <c r="G80" s="210" t="e">
        <f>設備投資の計算シート!AT19</f>
        <v>#N/A</v>
      </c>
      <c r="H80" s="211" t="e">
        <f>設備投資の計算シート!AU19</f>
        <v>#N/A</v>
      </c>
      <c r="I80" s="212" t="e">
        <f>設備投資の計算シート!AV19</f>
        <v>#N/A</v>
      </c>
      <c r="J80" s="210" t="e">
        <f>設備投資の計算シート!AW19</f>
        <v>#N/A</v>
      </c>
    </row>
    <row r="81" spans="3:10" ht="13.2">
      <c r="C81" s="636" t="e">
        <f>設備投資の計算シート!AQ20</f>
        <v>#N/A</v>
      </c>
      <c r="D81" s="637"/>
      <c r="E81" s="208" t="e">
        <f>設備投資の計算シート!AR20</f>
        <v>#N/A</v>
      </c>
      <c r="F81" s="209" t="e">
        <f>設備投資の計算シート!AS20</f>
        <v>#N/A</v>
      </c>
      <c r="G81" s="210" t="e">
        <f>設備投資の計算シート!AT20</f>
        <v>#N/A</v>
      </c>
      <c r="H81" s="211" t="e">
        <f>設備投資の計算シート!AU20</f>
        <v>#N/A</v>
      </c>
      <c r="I81" s="212" t="e">
        <f>設備投資の計算シート!AV20</f>
        <v>#N/A</v>
      </c>
      <c r="J81" s="210" t="e">
        <f>設備投資の計算シート!AW20</f>
        <v>#N/A</v>
      </c>
    </row>
    <row r="82" spans="3:10" ht="13.2">
      <c r="C82" s="636" t="e">
        <f>設備投資の計算シート!AQ21</f>
        <v>#N/A</v>
      </c>
      <c r="D82" s="637"/>
      <c r="E82" s="208" t="e">
        <f>設備投資の計算シート!AR21</f>
        <v>#N/A</v>
      </c>
      <c r="F82" s="209" t="e">
        <f>設備投資の計算シート!AS21</f>
        <v>#N/A</v>
      </c>
      <c r="G82" s="210" t="e">
        <f>設備投資の計算シート!AT21</f>
        <v>#N/A</v>
      </c>
      <c r="H82" s="211" t="e">
        <f>設備投資の計算シート!AU21</f>
        <v>#N/A</v>
      </c>
      <c r="I82" s="212" t="e">
        <f>設備投資の計算シート!AV21</f>
        <v>#N/A</v>
      </c>
      <c r="J82" s="210" t="e">
        <f>設備投資の計算シート!AW21</f>
        <v>#N/A</v>
      </c>
    </row>
    <row r="83" spans="3:10" ht="13.2">
      <c r="C83" s="638" t="e">
        <f>設備投資の計算シート!AQ22</f>
        <v>#N/A</v>
      </c>
      <c r="D83" s="639"/>
      <c r="E83" s="213" t="e">
        <f>設備投資の計算シート!AR22</f>
        <v>#N/A</v>
      </c>
      <c r="F83" s="214" t="e">
        <f>設備投資の計算シート!AS22</f>
        <v>#N/A</v>
      </c>
      <c r="G83" s="215" t="e">
        <f>設備投資の計算シート!AT22</f>
        <v>#N/A</v>
      </c>
      <c r="H83" s="216" t="e">
        <f>設備投資の計算シート!AU22</f>
        <v>#N/A</v>
      </c>
      <c r="I83" s="217" t="e">
        <f>設備投資の計算シート!AV22</f>
        <v>#N/A</v>
      </c>
      <c r="J83" s="215" t="e">
        <f>設備投資の計算シート!AW22</f>
        <v>#N/A</v>
      </c>
    </row>
    <row r="84" spans="3:10" ht="13.2">
      <c r="C84" s="640" t="e">
        <f>設備投資の計算シート!AQ23</f>
        <v>#N/A</v>
      </c>
      <c r="D84" s="641"/>
      <c r="E84" s="218" t="e">
        <f>設備投資の計算シート!AR23</f>
        <v>#N/A</v>
      </c>
      <c r="F84" s="219" t="e">
        <f>設備投資の計算シート!AS23</f>
        <v>#N/A</v>
      </c>
      <c r="G84" s="220" t="e">
        <f>設備投資の計算シート!AT23</f>
        <v>#N/A</v>
      </c>
      <c r="H84" s="221" t="e">
        <f>設備投資の計算シート!AU23</f>
        <v>#N/A</v>
      </c>
      <c r="I84" s="222" t="e">
        <f>設備投資の計算シート!AV23</f>
        <v>#N/A</v>
      </c>
      <c r="J84" s="220" t="e">
        <f>設備投資の計算シート!AW23</f>
        <v>#N/A</v>
      </c>
    </row>
    <row r="85" spans="3:10" ht="13.2">
      <c r="C85" s="636" t="e">
        <f>設備投資の計算シート!AQ24</f>
        <v>#N/A</v>
      </c>
      <c r="D85" s="637"/>
      <c r="E85" s="208" t="e">
        <f>設備投資の計算シート!AR24</f>
        <v>#N/A</v>
      </c>
      <c r="F85" s="209" t="e">
        <f>設備投資の計算シート!AS24</f>
        <v>#N/A</v>
      </c>
      <c r="G85" s="210" t="e">
        <f>設備投資の計算シート!AT24</f>
        <v>#N/A</v>
      </c>
      <c r="H85" s="211" t="e">
        <f>設備投資の計算シート!AU24</f>
        <v>#N/A</v>
      </c>
      <c r="I85" s="212" t="e">
        <f>設備投資の計算シート!AV24</f>
        <v>#N/A</v>
      </c>
      <c r="J85" s="210" t="e">
        <f>設備投資の計算シート!AW24</f>
        <v>#N/A</v>
      </c>
    </row>
    <row r="86" spans="3:10" ht="13.2">
      <c r="C86" s="636" t="e">
        <f>設備投資の計算シート!AQ25</f>
        <v>#N/A</v>
      </c>
      <c r="D86" s="637"/>
      <c r="E86" s="208" t="e">
        <f>設備投資の計算シート!AR25</f>
        <v>#N/A</v>
      </c>
      <c r="F86" s="209" t="e">
        <f>設備投資の計算シート!AS25</f>
        <v>#N/A</v>
      </c>
      <c r="G86" s="210" t="e">
        <f>設備投資の計算シート!AT25</f>
        <v>#N/A</v>
      </c>
      <c r="H86" s="211" t="e">
        <f>設備投資の計算シート!AU25</f>
        <v>#N/A</v>
      </c>
      <c r="I86" s="212" t="e">
        <f>設備投資の計算シート!AV25</f>
        <v>#N/A</v>
      </c>
      <c r="J86" s="210" t="e">
        <f>設備投資の計算シート!AW25</f>
        <v>#N/A</v>
      </c>
    </row>
    <row r="87" spans="3:10" ht="13.2">
      <c r="C87" s="636" t="e">
        <f>設備投資の計算シート!AQ26</f>
        <v>#N/A</v>
      </c>
      <c r="D87" s="637"/>
      <c r="E87" s="208" t="e">
        <f>設備投資の計算シート!AR26</f>
        <v>#N/A</v>
      </c>
      <c r="F87" s="209" t="e">
        <f>設備投資の計算シート!AS26</f>
        <v>#N/A</v>
      </c>
      <c r="G87" s="210" t="e">
        <f>設備投資の計算シート!AT26</f>
        <v>#N/A</v>
      </c>
      <c r="H87" s="211" t="e">
        <f>設備投資の計算シート!AU26</f>
        <v>#N/A</v>
      </c>
      <c r="I87" s="212" t="e">
        <f>設備投資の計算シート!AV26</f>
        <v>#N/A</v>
      </c>
      <c r="J87" s="210" t="e">
        <f>設備投資の計算シート!AW26</f>
        <v>#N/A</v>
      </c>
    </row>
    <row r="88" spans="3:10" ht="13.2">
      <c r="C88" s="638" t="e">
        <f>設備投資の計算シート!AQ27</f>
        <v>#N/A</v>
      </c>
      <c r="D88" s="639"/>
      <c r="E88" s="213" t="e">
        <f>設備投資の計算シート!AR27</f>
        <v>#N/A</v>
      </c>
      <c r="F88" s="214" t="e">
        <f>設備投資の計算シート!AS27</f>
        <v>#N/A</v>
      </c>
      <c r="G88" s="215" t="e">
        <f>設備投資の計算シート!AT27</f>
        <v>#N/A</v>
      </c>
      <c r="H88" s="216" t="e">
        <f>設備投資の計算シート!AU27</f>
        <v>#N/A</v>
      </c>
      <c r="I88" s="217" t="e">
        <f>設備投資の計算シート!AV27</f>
        <v>#N/A</v>
      </c>
      <c r="J88" s="215" t="e">
        <f>設備投資の計算シート!AW27</f>
        <v>#N/A</v>
      </c>
    </row>
    <row r="89" spans="3:10" ht="13.2">
      <c r="C89" s="640" t="e">
        <f>設備投資の計算シート!AQ28</f>
        <v>#N/A</v>
      </c>
      <c r="D89" s="641"/>
      <c r="E89" s="218" t="e">
        <f>設備投資の計算シート!AR28</f>
        <v>#N/A</v>
      </c>
      <c r="F89" s="219" t="e">
        <f>設備投資の計算シート!AS28</f>
        <v>#N/A</v>
      </c>
      <c r="G89" s="220" t="e">
        <f>設備投資の計算シート!AT28</f>
        <v>#N/A</v>
      </c>
      <c r="H89" s="221" t="e">
        <f>設備投資の計算シート!AU28</f>
        <v>#N/A</v>
      </c>
      <c r="I89" s="222" t="e">
        <f>設備投資の計算シート!AV28</f>
        <v>#N/A</v>
      </c>
      <c r="J89" s="220" t="e">
        <f>設備投資の計算シート!AW28</f>
        <v>#N/A</v>
      </c>
    </row>
    <row r="90" spans="3:10" ht="13.2">
      <c r="C90" s="636" t="e">
        <f>設備投資の計算シート!AQ29</f>
        <v>#N/A</v>
      </c>
      <c r="D90" s="637"/>
      <c r="E90" s="208" t="e">
        <f>設備投資の計算シート!AR29</f>
        <v>#N/A</v>
      </c>
      <c r="F90" s="209" t="e">
        <f>設備投資の計算シート!AS29</f>
        <v>#N/A</v>
      </c>
      <c r="G90" s="210" t="e">
        <f>設備投資の計算シート!AT29</f>
        <v>#N/A</v>
      </c>
      <c r="H90" s="211" t="e">
        <f>設備投資の計算シート!AU29</f>
        <v>#N/A</v>
      </c>
      <c r="I90" s="212" t="e">
        <f>設備投資の計算シート!AV29</f>
        <v>#N/A</v>
      </c>
      <c r="J90" s="210" t="e">
        <f>設備投資の計算シート!AW29</f>
        <v>#N/A</v>
      </c>
    </row>
    <row r="91" spans="3:10" ht="13.2">
      <c r="C91" s="636" t="e">
        <f>設備投資の計算シート!AQ30</f>
        <v>#N/A</v>
      </c>
      <c r="D91" s="637"/>
      <c r="E91" s="208" t="e">
        <f>設備投資の計算シート!AR30</f>
        <v>#N/A</v>
      </c>
      <c r="F91" s="209" t="e">
        <f>設備投資の計算シート!AS30</f>
        <v>#N/A</v>
      </c>
      <c r="G91" s="210" t="e">
        <f>設備投資の計算シート!AT30</f>
        <v>#N/A</v>
      </c>
      <c r="H91" s="211" t="e">
        <f>設備投資の計算シート!AU30</f>
        <v>#N/A</v>
      </c>
      <c r="I91" s="212" t="e">
        <f>設備投資の計算シート!AV30</f>
        <v>#N/A</v>
      </c>
      <c r="J91" s="210" t="e">
        <f>設備投資の計算シート!AW30</f>
        <v>#N/A</v>
      </c>
    </row>
    <row r="92" spans="3:10" ht="13.2">
      <c r="C92" s="636" t="e">
        <f>設備投資の計算シート!AQ31</f>
        <v>#N/A</v>
      </c>
      <c r="D92" s="637"/>
      <c r="E92" s="208" t="e">
        <f>設備投資の計算シート!AR31</f>
        <v>#N/A</v>
      </c>
      <c r="F92" s="209" t="e">
        <f>設備投資の計算シート!AS31</f>
        <v>#N/A</v>
      </c>
      <c r="G92" s="210" t="e">
        <f>設備投資の計算シート!AT31</f>
        <v>#N/A</v>
      </c>
      <c r="H92" s="211" t="e">
        <f>設備投資の計算シート!AU31</f>
        <v>#N/A</v>
      </c>
      <c r="I92" s="212" t="e">
        <f>設備投資の計算シート!AV31</f>
        <v>#N/A</v>
      </c>
      <c r="J92" s="210" t="e">
        <f>設備投資の計算シート!AW31</f>
        <v>#N/A</v>
      </c>
    </row>
    <row r="93" spans="3:10" ht="13.2">
      <c r="C93" s="638" t="e">
        <f>設備投資の計算シート!AQ32</f>
        <v>#N/A</v>
      </c>
      <c r="D93" s="639"/>
      <c r="E93" s="213" t="e">
        <f>設備投資の計算シート!AR32</f>
        <v>#N/A</v>
      </c>
      <c r="F93" s="214" t="e">
        <f>設備投資の計算シート!AS32</f>
        <v>#N/A</v>
      </c>
      <c r="G93" s="215" t="e">
        <f>設備投資の計算シート!AT32</f>
        <v>#N/A</v>
      </c>
      <c r="H93" s="216" t="e">
        <f>設備投資の計算シート!AU32</f>
        <v>#N/A</v>
      </c>
      <c r="I93" s="217" t="e">
        <f>設備投資の計算シート!AV32</f>
        <v>#N/A</v>
      </c>
      <c r="J93" s="215" t="e">
        <f>設備投資の計算シート!AW32</f>
        <v>#N/A</v>
      </c>
    </row>
    <row r="94" spans="3:10" ht="13.2">
      <c r="C94" s="640" t="e">
        <f>設備投資の計算シート!AQ33</f>
        <v>#N/A</v>
      </c>
      <c r="D94" s="641"/>
      <c r="E94" s="218" t="e">
        <f>設備投資の計算シート!AR33</f>
        <v>#N/A</v>
      </c>
      <c r="F94" s="219" t="e">
        <f>設備投資の計算シート!AS33</f>
        <v>#N/A</v>
      </c>
      <c r="G94" s="220" t="e">
        <f>設備投資の計算シート!AT33</f>
        <v>#N/A</v>
      </c>
      <c r="H94" s="221" t="e">
        <f>設備投資の計算シート!AU33</f>
        <v>#N/A</v>
      </c>
      <c r="I94" s="222" t="e">
        <f>設備投資の計算シート!AV33</f>
        <v>#N/A</v>
      </c>
      <c r="J94" s="220" t="e">
        <f>設備投資の計算シート!AW33</f>
        <v>#N/A</v>
      </c>
    </row>
    <row r="95" spans="3:10" ht="13.2">
      <c r="C95" s="636" t="e">
        <f>設備投資の計算シート!AQ34</f>
        <v>#N/A</v>
      </c>
      <c r="D95" s="637"/>
      <c r="E95" s="208" t="e">
        <f>設備投資の計算シート!AR34</f>
        <v>#N/A</v>
      </c>
      <c r="F95" s="209" t="e">
        <f>設備投資の計算シート!AS34</f>
        <v>#N/A</v>
      </c>
      <c r="G95" s="210" t="e">
        <f>設備投資の計算シート!AT34</f>
        <v>#N/A</v>
      </c>
      <c r="H95" s="211" t="e">
        <f>設備投資の計算シート!AU34</f>
        <v>#N/A</v>
      </c>
      <c r="I95" s="212" t="e">
        <f>設備投資の計算シート!AV34</f>
        <v>#N/A</v>
      </c>
      <c r="J95" s="210" t="e">
        <f>設備投資の計算シート!AW34</f>
        <v>#N/A</v>
      </c>
    </row>
    <row r="96" spans="3:10" ht="13.2">
      <c r="C96" s="636" t="e">
        <f>設備投資の計算シート!AQ35</f>
        <v>#N/A</v>
      </c>
      <c r="D96" s="637"/>
      <c r="E96" s="208" t="e">
        <f>設備投資の計算シート!AR35</f>
        <v>#N/A</v>
      </c>
      <c r="F96" s="209" t="e">
        <f>設備投資の計算シート!AS35</f>
        <v>#N/A</v>
      </c>
      <c r="G96" s="210" t="e">
        <f>設備投資の計算シート!AT35</f>
        <v>#N/A</v>
      </c>
      <c r="H96" s="211" t="e">
        <f>設備投資の計算シート!AU35</f>
        <v>#N/A</v>
      </c>
      <c r="I96" s="212" t="e">
        <f>設備投資の計算シート!AV35</f>
        <v>#N/A</v>
      </c>
      <c r="J96" s="210" t="e">
        <f>設備投資の計算シート!AW35</f>
        <v>#N/A</v>
      </c>
    </row>
    <row r="97" spans="3:10" ht="13.2">
      <c r="C97" s="636" t="e">
        <f>設備投資の計算シート!AQ36</f>
        <v>#N/A</v>
      </c>
      <c r="D97" s="637"/>
      <c r="E97" s="208" t="e">
        <f>設備投資の計算シート!AR36</f>
        <v>#N/A</v>
      </c>
      <c r="F97" s="209" t="e">
        <f>設備投資の計算シート!AS36</f>
        <v>#N/A</v>
      </c>
      <c r="G97" s="210" t="e">
        <f>設備投資の計算シート!AT36</f>
        <v>#N/A</v>
      </c>
      <c r="H97" s="211" t="e">
        <f>設備投資の計算シート!AU36</f>
        <v>#N/A</v>
      </c>
      <c r="I97" s="212" t="e">
        <f>設備投資の計算シート!AV36</f>
        <v>#N/A</v>
      </c>
      <c r="J97" s="210" t="e">
        <f>設備投資の計算シート!AW36</f>
        <v>#N/A</v>
      </c>
    </row>
    <row r="98" spans="3:10" ht="13.2">
      <c r="C98" s="638" t="e">
        <f>設備投資の計算シート!AQ37</f>
        <v>#N/A</v>
      </c>
      <c r="D98" s="639"/>
      <c r="E98" s="213" t="e">
        <f>設備投資の計算シート!AR37</f>
        <v>#N/A</v>
      </c>
      <c r="F98" s="214" t="e">
        <f>設備投資の計算シート!AS37</f>
        <v>#N/A</v>
      </c>
      <c r="G98" s="215" t="e">
        <f>設備投資の計算シート!AT37</f>
        <v>#N/A</v>
      </c>
      <c r="H98" s="216" t="e">
        <f>設備投資の計算シート!AU37</f>
        <v>#N/A</v>
      </c>
      <c r="I98" s="217" t="e">
        <f>設備投資の計算シート!AV37</f>
        <v>#N/A</v>
      </c>
      <c r="J98" s="215" t="e">
        <f>設備投資の計算シート!AW37</f>
        <v>#N/A</v>
      </c>
    </row>
    <row r="99" spans="3:10" ht="13.2">
      <c r="C99" s="640" t="e">
        <f>設備投資の計算シート!AQ38</f>
        <v>#N/A</v>
      </c>
      <c r="D99" s="641"/>
      <c r="E99" s="218" t="e">
        <f>設備投資の計算シート!AR38</f>
        <v>#N/A</v>
      </c>
      <c r="F99" s="219" t="e">
        <f>設備投資の計算シート!AS38</f>
        <v>#N/A</v>
      </c>
      <c r="G99" s="220" t="e">
        <f>設備投資の計算シート!AT38</f>
        <v>#N/A</v>
      </c>
      <c r="H99" s="221" t="e">
        <f>設備投資の計算シート!AU38</f>
        <v>#N/A</v>
      </c>
      <c r="I99" s="222" t="e">
        <f>設備投資の計算シート!AV38</f>
        <v>#N/A</v>
      </c>
      <c r="J99" s="220" t="e">
        <f>設備投資の計算シート!AW38</f>
        <v>#N/A</v>
      </c>
    </row>
    <row r="100" spans="3:10" ht="13.2">
      <c r="C100" s="636" t="e">
        <f>設備投資の計算シート!AQ39</f>
        <v>#N/A</v>
      </c>
      <c r="D100" s="637"/>
      <c r="E100" s="208" t="e">
        <f>設備投資の計算シート!AR39</f>
        <v>#N/A</v>
      </c>
      <c r="F100" s="209" t="e">
        <f>設備投資の計算シート!AS39</f>
        <v>#N/A</v>
      </c>
      <c r="G100" s="210" t="e">
        <f>設備投資の計算シート!AT39</f>
        <v>#N/A</v>
      </c>
      <c r="H100" s="211" t="e">
        <f>設備投資の計算シート!AU39</f>
        <v>#N/A</v>
      </c>
      <c r="I100" s="212" t="e">
        <f>設備投資の計算シート!AV39</f>
        <v>#N/A</v>
      </c>
      <c r="J100" s="210" t="e">
        <f>設備投資の計算シート!AW39</f>
        <v>#N/A</v>
      </c>
    </row>
    <row r="101" spans="3:10" ht="13.2">
      <c r="C101" s="636" t="e">
        <f>設備投資の計算シート!AQ40</f>
        <v>#N/A</v>
      </c>
      <c r="D101" s="637"/>
      <c r="E101" s="208" t="e">
        <f>設備投資の計算シート!AR40</f>
        <v>#N/A</v>
      </c>
      <c r="F101" s="209" t="e">
        <f>設備投資の計算シート!AS40</f>
        <v>#N/A</v>
      </c>
      <c r="G101" s="210" t="e">
        <f>設備投資の計算シート!AT40</f>
        <v>#N/A</v>
      </c>
      <c r="H101" s="211" t="e">
        <f>設備投資の計算シート!AU40</f>
        <v>#N/A</v>
      </c>
      <c r="I101" s="212" t="e">
        <f>設備投資の計算シート!AV40</f>
        <v>#N/A</v>
      </c>
      <c r="J101" s="210" t="e">
        <f>設備投資の計算シート!AW40</f>
        <v>#N/A</v>
      </c>
    </row>
    <row r="102" spans="3:10" ht="13.2">
      <c r="C102" s="636" t="e">
        <f>設備投資の計算シート!AQ41</f>
        <v>#N/A</v>
      </c>
      <c r="D102" s="637"/>
      <c r="E102" s="208" t="e">
        <f>設備投資の計算シート!AR41</f>
        <v>#N/A</v>
      </c>
      <c r="F102" s="209" t="e">
        <f>設備投資の計算シート!AS41</f>
        <v>#N/A</v>
      </c>
      <c r="G102" s="210" t="e">
        <f>設備投資の計算シート!AT41</f>
        <v>#N/A</v>
      </c>
      <c r="H102" s="211" t="e">
        <f>設備投資の計算シート!AU41</f>
        <v>#N/A</v>
      </c>
      <c r="I102" s="212" t="e">
        <f>設備投資の計算シート!AV41</f>
        <v>#N/A</v>
      </c>
      <c r="J102" s="210" t="e">
        <f>設備投資の計算シート!AW41</f>
        <v>#N/A</v>
      </c>
    </row>
    <row r="103" spans="3:10" ht="13.2">
      <c r="C103" s="638" t="e">
        <f>設備投資の計算シート!AQ42</f>
        <v>#N/A</v>
      </c>
      <c r="D103" s="639"/>
      <c r="E103" s="213" t="e">
        <f>設備投資の計算シート!AR42</f>
        <v>#N/A</v>
      </c>
      <c r="F103" s="214" t="e">
        <f>設備投資の計算シート!AS42</f>
        <v>#N/A</v>
      </c>
      <c r="G103" s="215" t="e">
        <f>設備投資の計算シート!AT42</f>
        <v>#N/A</v>
      </c>
      <c r="H103" s="216" t="e">
        <f>設備投資の計算シート!AU42</f>
        <v>#N/A</v>
      </c>
      <c r="I103" s="217" t="e">
        <f>設備投資の計算シート!AV42</f>
        <v>#N/A</v>
      </c>
      <c r="J103" s="215" t="e">
        <f>設備投資の計算シート!AW42</f>
        <v>#N/A</v>
      </c>
    </row>
    <row r="104" spans="3:10" ht="13.2">
      <c r="C104" s="640" t="e">
        <f>設備投資の計算シート!AQ43</f>
        <v>#N/A</v>
      </c>
      <c r="D104" s="641"/>
      <c r="E104" s="218" t="e">
        <f>設備投資の計算シート!AR43</f>
        <v>#N/A</v>
      </c>
      <c r="F104" s="219" t="e">
        <f>設備投資の計算シート!AS43</f>
        <v>#N/A</v>
      </c>
      <c r="G104" s="220" t="e">
        <f>設備投資の計算シート!AT43</f>
        <v>#N/A</v>
      </c>
      <c r="H104" s="221" t="e">
        <f>設備投資の計算シート!AU43</f>
        <v>#N/A</v>
      </c>
      <c r="I104" s="222" t="e">
        <f>設備投資の計算シート!AV43</f>
        <v>#N/A</v>
      </c>
      <c r="J104" s="220" t="e">
        <f>設備投資の計算シート!AW43</f>
        <v>#N/A</v>
      </c>
    </row>
    <row r="105" spans="3:10" ht="13.8" thickBot="1">
      <c r="C105" s="652" t="e">
        <f>設備投資の計算シート!AQ44</f>
        <v>#N/A</v>
      </c>
      <c r="D105" s="653"/>
      <c r="E105" s="223" t="e">
        <f>設備投資の計算シート!AR44</f>
        <v>#N/A</v>
      </c>
      <c r="F105" s="224" t="e">
        <f>設備投資の計算シート!AS44</f>
        <v>#N/A</v>
      </c>
      <c r="G105" s="225" t="e">
        <f>設備投資の計算シート!AT44</f>
        <v>#N/A</v>
      </c>
      <c r="H105" s="226" t="e">
        <f>設備投資の計算シート!AU44</f>
        <v>#N/A</v>
      </c>
      <c r="I105" s="227" t="e">
        <f>設備投資の計算シート!AV44</f>
        <v>#N/A</v>
      </c>
      <c r="J105" s="225" t="e">
        <f>設備投資の計算シート!AW44</f>
        <v>#N/A</v>
      </c>
    </row>
    <row r="106" spans="3:10" ht="13.8" thickBot="1">
      <c r="C106" s="634" t="s">
        <v>56</v>
      </c>
      <c r="D106" s="635"/>
      <c r="E106" s="145" t="e">
        <f>設備投資の計算シート!AR45</f>
        <v>#N/A</v>
      </c>
      <c r="F106" s="146" t="e">
        <f>設備投資の計算シート!AS45</f>
        <v>#N/A</v>
      </c>
      <c r="G106" s="147" t="e">
        <f>設備投資の計算シート!AT45</f>
        <v>#N/A</v>
      </c>
      <c r="H106" s="144"/>
      <c r="I106" s="148" t="e">
        <f>設備投資の計算シート!AV45</f>
        <v>#N/A</v>
      </c>
      <c r="J106" s="147" t="e">
        <f>設備投資の計算シート!AW45</f>
        <v>#N/A</v>
      </c>
    </row>
    <row r="107" spans="3:10" ht="13.2">
      <c r="C107" s="142" t="s">
        <v>209</v>
      </c>
    </row>
    <row r="109" spans="3:10" ht="16.2">
      <c r="C109" s="642" t="s">
        <v>216</v>
      </c>
      <c r="D109" s="642"/>
      <c r="E109" s="642"/>
      <c r="F109" s="642"/>
      <c r="G109" s="642"/>
      <c r="H109" s="642"/>
      <c r="I109" s="642"/>
      <c r="J109" s="642"/>
    </row>
    <row r="110" spans="3:10" ht="12.75" customHeight="1">
      <c r="C110" s="184"/>
      <c r="D110" s="184"/>
      <c r="E110" s="184"/>
      <c r="F110" s="184"/>
      <c r="G110" s="184"/>
      <c r="H110" s="184"/>
      <c r="I110" s="184"/>
      <c r="J110" s="184"/>
    </row>
    <row r="111" spans="3:10" ht="12.75" customHeight="1">
      <c r="C111" s="649" t="s">
        <v>217</v>
      </c>
      <c r="D111" s="633" t="s">
        <v>211</v>
      </c>
      <c r="E111" s="633"/>
      <c r="F111" s="633"/>
      <c r="G111" s="633"/>
      <c r="H111" s="633"/>
      <c r="I111" s="633"/>
      <c r="J111" s="633"/>
    </row>
    <row r="112" spans="3:10" ht="12.75" customHeight="1">
      <c r="C112" s="649"/>
      <c r="D112" s="633"/>
      <c r="E112" s="633"/>
      <c r="F112" s="633"/>
      <c r="G112" s="633"/>
      <c r="H112" s="633"/>
      <c r="I112" s="633"/>
      <c r="J112" s="633"/>
    </row>
    <row r="113" spans="3:10" ht="12.75" customHeight="1">
      <c r="C113" s="649"/>
      <c r="D113" s="633"/>
      <c r="E113" s="633"/>
      <c r="F113" s="633"/>
      <c r="G113" s="633"/>
      <c r="H113" s="633"/>
      <c r="I113" s="633"/>
      <c r="J113" s="633"/>
    </row>
    <row r="114" spans="3:10" ht="12.75" customHeight="1">
      <c r="C114" s="184"/>
      <c r="D114" s="650" t="s">
        <v>218</v>
      </c>
      <c r="E114" s="651"/>
      <c r="F114" s="238"/>
      <c r="G114" s="238"/>
      <c r="H114" s="238"/>
      <c r="I114" s="238"/>
      <c r="J114" s="239"/>
    </row>
    <row r="115" spans="3:10" ht="12.75" customHeight="1">
      <c r="C115" s="184"/>
      <c r="D115" s="643" t="s">
        <v>219</v>
      </c>
      <c r="E115" s="644"/>
      <c r="F115" s="644"/>
      <c r="G115" s="644"/>
      <c r="H115" s="644"/>
      <c r="I115" s="644"/>
      <c r="J115" s="645"/>
    </row>
    <row r="116" spans="3:10" ht="12.75" customHeight="1">
      <c r="C116" s="184"/>
      <c r="D116" s="643"/>
      <c r="E116" s="644"/>
      <c r="F116" s="644"/>
      <c r="G116" s="644"/>
      <c r="H116" s="644"/>
      <c r="I116" s="644"/>
      <c r="J116" s="645"/>
    </row>
    <row r="117" spans="3:10" ht="12.75" customHeight="1">
      <c r="C117" s="184"/>
      <c r="D117" s="643"/>
      <c r="E117" s="644"/>
      <c r="F117" s="644"/>
      <c r="G117" s="644"/>
      <c r="H117" s="644"/>
      <c r="I117" s="644"/>
      <c r="J117" s="645"/>
    </row>
    <row r="118" spans="3:10" ht="12.75" customHeight="1">
      <c r="C118" s="184"/>
      <c r="D118" s="643"/>
      <c r="E118" s="644"/>
      <c r="F118" s="644"/>
      <c r="G118" s="644"/>
      <c r="H118" s="644"/>
      <c r="I118" s="644"/>
      <c r="J118" s="645"/>
    </row>
    <row r="119" spans="3:10" ht="12.75" customHeight="1">
      <c r="C119" s="184"/>
      <c r="D119" s="643"/>
      <c r="E119" s="644"/>
      <c r="F119" s="644"/>
      <c r="G119" s="644"/>
      <c r="H119" s="644"/>
      <c r="I119" s="644"/>
      <c r="J119" s="645"/>
    </row>
    <row r="120" spans="3:10" ht="12.75" customHeight="1">
      <c r="C120" s="184"/>
      <c r="D120" s="643"/>
      <c r="E120" s="644"/>
      <c r="F120" s="644"/>
      <c r="G120" s="644"/>
      <c r="H120" s="644"/>
      <c r="I120" s="644"/>
      <c r="J120" s="645"/>
    </row>
    <row r="121" spans="3:10" ht="12.75" customHeight="1">
      <c r="C121" s="184"/>
      <c r="D121" s="643"/>
      <c r="E121" s="644"/>
      <c r="F121" s="644"/>
      <c r="G121" s="644"/>
      <c r="H121" s="644"/>
      <c r="I121" s="644"/>
      <c r="J121" s="645"/>
    </row>
    <row r="122" spans="3:10" ht="12.75" customHeight="1">
      <c r="C122" s="184"/>
      <c r="D122" s="643"/>
      <c r="E122" s="644"/>
      <c r="F122" s="644"/>
      <c r="G122" s="644"/>
      <c r="H122" s="644"/>
      <c r="I122" s="644"/>
      <c r="J122" s="645"/>
    </row>
    <row r="123" spans="3:10" ht="12.75" customHeight="1">
      <c r="C123" s="184"/>
      <c r="D123" s="646"/>
      <c r="E123" s="647"/>
      <c r="F123" s="647"/>
      <c r="G123" s="647"/>
      <c r="H123" s="647"/>
      <c r="I123" s="647"/>
      <c r="J123" s="648"/>
    </row>
    <row r="124" spans="3:10" ht="12.75" customHeight="1">
      <c r="C124" s="184"/>
      <c r="D124" s="240"/>
      <c r="E124" s="240"/>
      <c r="F124" s="240"/>
      <c r="G124" s="240"/>
      <c r="H124" s="240"/>
      <c r="I124" s="240"/>
      <c r="J124" s="240"/>
    </row>
    <row r="125" spans="3:10" ht="12.75" customHeight="1">
      <c r="C125" s="649" t="s">
        <v>220</v>
      </c>
      <c r="D125" s="633" t="s">
        <v>225</v>
      </c>
      <c r="E125" s="633"/>
      <c r="F125" s="633"/>
      <c r="G125" s="633"/>
      <c r="H125" s="633"/>
      <c r="I125" s="633"/>
      <c r="J125" s="633"/>
    </row>
    <row r="126" spans="3:10" ht="12.75" customHeight="1">
      <c r="C126" s="649"/>
      <c r="D126" s="633"/>
      <c r="E126" s="633"/>
      <c r="F126" s="633"/>
      <c r="G126" s="633"/>
      <c r="H126" s="633"/>
      <c r="I126" s="633"/>
      <c r="J126" s="633"/>
    </row>
    <row r="127" spans="3:10" ht="12.75" customHeight="1">
      <c r="C127" s="649"/>
      <c r="D127" s="633"/>
      <c r="E127" s="633"/>
      <c r="F127" s="633"/>
      <c r="G127" s="633"/>
      <c r="H127" s="633"/>
      <c r="I127" s="633"/>
      <c r="J127" s="633"/>
    </row>
    <row r="128" spans="3:10" ht="12.75" customHeight="1">
      <c r="D128" s="228"/>
      <c r="E128" s="228"/>
      <c r="F128" s="228"/>
      <c r="G128" s="228"/>
      <c r="H128" s="228"/>
      <c r="I128" s="228"/>
      <c r="J128" s="228"/>
    </row>
    <row r="129" spans="4:10" ht="12.75" customHeight="1">
      <c r="D129" s="228"/>
      <c r="E129" s="228"/>
      <c r="F129" s="228"/>
      <c r="G129" s="228"/>
      <c r="H129" s="228"/>
      <c r="I129" s="228"/>
      <c r="J129" s="228"/>
    </row>
    <row r="130" spans="4:10" ht="12.75" customHeight="1">
      <c r="D130" s="228"/>
      <c r="E130" s="228"/>
      <c r="F130" s="228"/>
      <c r="G130" s="228"/>
      <c r="H130" s="228"/>
      <c r="I130" s="228"/>
      <c r="J130" s="228"/>
    </row>
    <row r="131" spans="4:10" ht="12.75" customHeight="1">
      <c r="D131" s="228"/>
      <c r="E131" s="228"/>
      <c r="F131" s="228"/>
      <c r="G131" s="228"/>
      <c r="H131" s="228"/>
      <c r="I131" s="228"/>
      <c r="J131" s="228"/>
    </row>
    <row r="132" spans="4:10" ht="12.75" customHeight="1">
      <c r="D132" s="228"/>
      <c r="E132" s="228"/>
      <c r="F132" s="228"/>
      <c r="G132" s="228"/>
      <c r="H132" s="228"/>
      <c r="I132" s="228"/>
      <c r="J132" s="228"/>
    </row>
    <row r="133" spans="4:10" ht="12.75" customHeight="1">
      <c r="D133" s="228"/>
      <c r="E133" s="228"/>
      <c r="F133" s="228"/>
      <c r="G133" s="228"/>
      <c r="H133" s="228"/>
      <c r="I133" s="228"/>
      <c r="J133" s="228"/>
    </row>
    <row r="134" spans="4:10" ht="12.75" customHeight="1">
      <c r="D134" s="228"/>
      <c r="E134" s="228"/>
      <c r="F134" s="228"/>
      <c r="G134" s="228"/>
      <c r="H134" s="228"/>
      <c r="I134" s="228"/>
      <c r="J134" s="228"/>
    </row>
  </sheetData>
  <mergeCells count="67">
    <mergeCell ref="C111:C113"/>
    <mergeCell ref="D114:E114"/>
    <mergeCell ref="C125:C127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J23:J24"/>
    <mergeCell ref="D22:E24"/>
    <mergeCell ref="D28:E28"/>
    <mergeCell ref="D29:E29"/>
    <mergeCell ref="F22:F24"/>
    <mergeCell ref="I22:I24"/>
    <mergeCell ref="G23:G24"/>
    <mergeCell ref="D25:D27"/>
    <mergeCell ref="E66:E68"/>
    <mergeCell ref="H66:H68"/>
    <mergeCell ref="I66:I68"/>
    <mergeCell ref="F67:F68"/>
    <mergeCell ref="C34:J34"/>
    <mergeCell ref="C63:J63"/>
    <mergeCell ref="C66:D68"/>
    <mergeCell ref="C95:D95"/>
    <mergeCell ref="C96:D96"/>
    <mergeCell ref="C97:D97"/>
    <mergeCell ref="C98:D98"/>
    <mergeCell ref="C83:D83"/>
    <mergeCell ref="C84:D84"/>
    <mergeCell ref="C85:D85"/>
    <mergeCell ref="C86:D86"/>
    <mergeCell ref="C87:D87"/>
    <mergeCell ref="C89:D89"/>
    <mergeCell ref="C90:D90"/>
    <mergeCell ref="C91:D91"/>
    <mergeCell ref="C92:D92"/>
    <mergeCell ref="C94:D94"/>
    <mergeCell ref="C88:D88"/>
    <mergeCell ref="D2:J3"/>
    <mergeCell ref="D4:J4"/>
    <mergeCell ref="D7:J9"/>
    <mergeCell ref="D13:J14"/>
    <mergeCell ref="D16:J17"/>
    <mergeCell ref="C19:J19"/>
    <mergeCell ref="D111:J113"/>
    <mergeCell ref="D115:J123"/>
    <mergeCell ref="D125:J127"/>
    <mergeCell ref="J67:J68"/>
    <mergeCell ref="C69:D69"/>
    <mergeCell ref="C109:J109"/>
    <mergeCell ref="C105:D105"/>
    <mergeCell ref="C106:D106"/>
    <mergeCell ref="C103:D103"/>
    <mergeCell ref="C104:D104"/>
    <mergeCell ref="C93:D93"/>
    <mergeCell ref="C99:D99"/>
    <mergeCell ref="C100:D100"/>
    <mergeCell ref="C101:D101"/>
    <mergeCell ref="C102:D102"/>
  </mergeCells>
  <phoneticPr fontId="2"/>
  <pageMargins left="0.5" right="0.49" top="0.5" bottom="0.37" header="0.28999999999999998" footer="0.2"/>
  <pageSetup paperSize="9" scale="85" fitToHeight="2" orientation="portrait" r:id="rId1"/>
  <headerFooter alignWithMargins="0"/>
  <rowBreaks count="1" manualBreakCount="1">
    <brk id="62" min="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64"/>
  <sheetViews>
    <sheetView showGridLines="0" zoomScale="70" zoomScaleNormal="70" zoomScaleSheetLayoutView="4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8" width="9.6640625" customWidth="1"/>
    <col min="19" max="19" width="2.109375" customWidth="1"/>
    <col min="20" max="20" width="9.6640625" customWidth="1"/>
    <col min="21" max="21" width="3" customWidth="1"/>
    <col min="22" max="22" width="5.88671875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752" t="s">
        <v>223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</row>
    <row r="2" spans="1:34" ht="13.5" customHeight="1">
      <c r="A2" s="752"/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</row>
    <row r="3" spans="1:34" ht="13.5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</row>
    <row r="5" spans="1:34" ht="14.4">
      <c r="Q5" s="179"/>
      <c r="R5" s="179"/>
      <c r="S5" s="164"/>
    </row>
    <row r="6" spans="1:34" ht="10.5" customHeight="1">
      <c r="Q6" s="179"/>
      <c r="R6" s="179"/>
      <c r="S6" s="164"/>
      <c r="T6" s="164"/>
      <c r="U6" s="164"/>
    </row>
    <row r="7" spans="1:34" ht="6.75" customHeight="1">
      <c r="Q7" s="179"/>
      <c r="R7" s="179"/>
      <c r="S7" s="164"/>
      <c r="T7" s="164"/>
      <c r="U7" s="164"/>
    </row>
    <row r="8" spans="1:34" ht="16.5" customHeight="1">
      <c r="Q8" s="180"/>
      <c r="R8" s="180"/>
      <c r="S8" s="164"/>
      <c r="T8" s="164"/>
      <c r="U8" s="164"/>
    </row>
    <row r="9" spans="1:34" ht="13.5" customHeight="1">
      <c r="G9" s="711" t="s">
        <v>67</v>
      </c>
      <c r="Q9" s="149"/>
      <c r="R9" s="150"/>
      <c r="S9" s="150"/>
      <c r="T9" s="150"/>
      <c r="U9" s="150"/>
      <c r="AA9" s="701" t="s">
        <v>188</v>
      </c>
      <c r="AB9" s="702"/>
    </row>
    <row r="10" spans="1:34" ht="13.5" customHeight="1">
      <c r="G10" s="712"/>
      <c r="AA10" s="713"/>
      <c r="AB10" s="714"/>
    </row>
    <row r="11" spans="1:34" ht="13.5" customHeight="1">
      <c r="G11" s="164"/>
      <c r="P11" s="245"/>
      <c r="Q11" s="245"/>
      <c r="AA11" s="164"/>
      <c r="AB11" s="164"/>
    </row>
    <row r="12" spans="1:34" ht="13.5" customHeight="1">
      <c r="P12" s="249"/>
      <c r="Q12" s="246"/>
      <c r="R12" s="178"/>
      <c r="S12" s="178"/>
      <c r="T12" s="178"/>
      <c r="U12" s="151"/>
    </row>
    <row r="13" spans="1:34" ht="13.5" customHeight="1">
      <c r="G13" s="701" t="s">
        <v>155</v>
      </c>
      <c r="H13" s="702"/>
      <c r="I13" s="133"/>
      <c r="J13" s="133"/>
      <c r="P13" s="753" t="s">
        <v>227</v>
      </c>
      <c r="Q13" s="753"/>
      <c r="R13" s="178"/>
      <c r="S13" s="178"/>
      <c r="T13" s="178"/>
      <c r="AA13" s="701" t="s">
        <v>190</v>
      </c>
      <c r="AB13" s="702"/>
      <c r="AC13" s="150"/>
    </row>
    <row r="14" spans="1:34" ht="13.5" customHeight="1">
      <c r="D14" s="701" t="s">
        <v>191</v>
      </c>
      <c r="E14" s="702"/>
      <c r="G14" s="703"/>
      <c r="H14" s="704"/>
      <c r="I14" s="133"/>
      <c r="J14" s="133"/>
      <c r="P14" s="753"/>
      <c r="Q14" s="753"/>
      <c r="R14" s="178"/>
      <c r="S14" s="178"/>
      <c r="T14" s="178"/>
      <c r="AA14" s="703"/>
      <c r="AB14" s="704"/>
      <c r="AC14" s="150"/>
      <c r="AD14" s="705" t="s">
        <v>158</v>
      </c>
      <c r="AE14" s="706"/>
    </row>
    <row r="15" spans="1:34" ht="13.5" customHeight="1">
      <c r="D15" s="703"/>
      <c r="E15" s="704"/>
      <c r="G15" s="703"/>
      <c r="H15" s="704"/>
      <c r="I15" s="133"/>
      <c r="J15" s="133"/>
      <c r="P15" s="753"/>
      <c r="Q15" s="753"/>
      <c r="AA15" s="703"/>
      <c r="AB15" s="704"/>
      <c r="AC15" s="150"/>
      <c r="AD15" s="707"/>
      <c r="AE15" s="708"/>
    </row>
    <row r="16" spans="1:34" ht="16.2">
      <c r="D16" s="709">
        <f>生産増加の計算シート!Z45</f>
        <v>0</v>
      </c>
      <c r="E16" s="710"/>
      <c r="G16" s="709">
        <f>生産増加の計算シート!V45</f>
        <v>0</v>
      </c>
      <c r="H16" s="710"/>
      <c r="I16" s="150"/>
      <c r="P16" s="751">
        <f>生産増加の計算シート!D45</f>
        <v>0</v>
      </c>
      <c r="Q16" s="751"/>
      <c r="AA16" s="717">
        <f>生産増加の計算シート!E45</f>
        <v>0</v>
      </c>
      <c r="AB16" s="718"/>
      <c r="AC16" s="150"/>
      <c r="AD16" s="717">
        <f>生産増加の計算シート!F45</f>
        <v>0</v>
      </c>
      <c r="AE16" s="718"/>
    </row>
    <row r="17" spans="4:31" ht="14.4">
      <c r="J17" s="711" t="s">
        <v>66</v>
      </c>
      <c r="P17" s="247"/>
      <c r="Q17" s="248"/>
      <c r="S17" s="179"/>
      <c r="T17" s="164"/>
      <c r="U17" s="150"/>
      <c r="X17" s="701" t="s">
        <v>169</v>
      </c>
      <c r="Y17" s="702"/>
    </row>
    <row r="18" spans="4:31" ht="13.5" customHeight="1">
      <c r="J18" s="712"/>
      <c r="R18" s="179"/>
      <c r="S18" s="179"/>
      <c r="T18" s="164"/>
      <c r="X18" s="713"/>
      <c r="Y18" s="714"/>
      <c r="Z18" s="164"/>
    </row>
    <row r="19" spans="4:31" ht="13.5" customHeight="1">
      <c r="J19" s="164"/>
      <c r="R19" s="701" t="s">
        <v>202</v>
      </c>
      <c r="S19" s="749"/>
      <c r="T19" s="702"/>
      <c r="X19" s="164"/>
      <c r="Y19" s="164"/>
      <c r="Z19" s="164"/>
    </row>
    <row r="20" spans="4:31" ht="13.5" customHeight="1">
      <c r="R20" s="713"/>
      <c r="S20" s="750"/>
      <c r="T20" s="714"/>
    </row>
    <row r="21" spans="4:31" ht="13.5" customHeight="1">
      <c r="R21" s="164"/>
      <c r="S21" s="164"/>
      <c r="T21" s="1"/>
    </row>
    <row r="22" spans="4:31" ht="14.25" customHeight="1">
      <c r="F22" s="152"/>
      <c r="S22" s="178"/>
      <c r="T22" s="164"/>
      <c r="U22" s="164"/>
    </row>
    <row r="23" spans="4:31" ht="14.4">
      <c r="F23" s="152"/>
      <c r="G23" s="711" t="s">
        <v>67</v>
      </c>
      <c r="R23" s="701" t="s">
        <v>203</v>
      </c>
      <c r="S23" s="749"/>
      <c r="T23" s="702"/>
      <c r="U23" s="164"/>
      <c r="AA23" s="701" t="s">
        <v>188</v>
      </c>
      <c r="AB23" s="702"/>
    </row>
    <row r="24" spans="4:31" ht="16.2">
      <c r="G24" s="712"/>
      <c r="R24" s="713"/>
      <c r="S24" s="750"/>
      <c r="T24" s="714"/>
      <c r="U24" s="165"/>
      <c r="AA24" s="713"/>
      <c r="AB24" s="714"/>
    </row>
    <row r="25" spans="4:31">
      <c r="S25" s="1"/>
      <c r="T25" s="1"/>
    </row>
    <row r="26" spans="4:31" ht="13.8" thickBot="1">
      <c r="S26" s="1"/>
      <c r="T26" s="1"/>
    </row>
    <row r="27" spans="4:31" ht="13.5" customHeight="1">
      <c r="G27" s="701" t="s">
        <v>155</v>
      </c>
      <c r="H27" s="702"/>
      <c r="I27" s="133"/>
      <c r="J27" s="133"/>
      <c r="P27" s="719" t="s">
        <v>194</v>
      </c>
      <c r="Q27" s="720"/>
      <c r="S27" s="1"/>
      <c r="T27" s="179"/>
      <c r="AA27" s="701" t="s">
        <v>190</v>
      </c>
      <c r="AB27" s="702"/>
      <c r="AC27" s="150"/>
    </row>
    <row r="28" spans="4:31" ht="14.25" customHeight="1">
      <c r="D28" s="701" t="s">
        <v>191</v>
      </c>
      <c r="E28" s="702"/>
      <c r="G28" s="703"/>
      <c r="H28" s="704"/>
      <c r="I28" s="133"/>
      <c r="J28" s="133"/>
      <c r="P28" s="721"/>
      <c r="Q28" s="722"/>
      <c r="S28" s="1"/>
      <c r="T28" s="179"/>
      <c r="AA28" s="703"/>
      <c r="AB28" s="704"/>
      <c r="AC28" s="150"/>
      <c r="AD28" s="705" t="s">
        <v>158</v>
      </c>
      <c r="AE28" s="706"/>
    </row>
    <row r="29" spans="4:31" ht="13.5" customHeight="1">
      <c r="D29" s="703"/>
      <c r="E29" s="704"/>
      <c r="G29" s="703"/>
      <c r="H29" s="704"/>
      <c r="I29" s="133"/>
      <c r="J29" s="133"/>
      <c r="P29" s="721"/>
      <c r="Q29" s="722"/>
      <c r="AA29" s="703"/>
      <c r="AB29" s="704"/>
      <c r="AC29" s="150"/>
      <c r="AD29" s="707"/>
      <c r="AE29" s="708"/>
    </row>
    <row r="30" spans="4:31" ht="16.8" thickBot="1">
      <c r="D30" s="709">
        <f>生産増加の計算シート!AA45</f>
        <v>0</v>
      </c>
      <c r="E30" s="710"/>
      <c r="G30" s="709">
        <f>生産増加の計算シート!W45</f>
        <v>0</v>
      </c>
      <c r="H30" s="710"/>
      <c r="I30" s="150"/>
      <c r="P30" s="715">
        <f>生産増加の計算シート!G45</f>
        <v>0</v>
      </c>
      <c r="Q30" s="716"/>
      <c r="AA30" s="717">
        <f>生産増加の計算シート!H45</f>
        <v>0</v>
      </c>
      <c r="AB30" s="718"/>
      <c r="AC30" s="150"/>
      <c r="AD30" s="717">
        <f>生産増加の計算シート!I45</f>
        <v>0</v>
      </c>
      <c r="AE30" s="718"/>
    </row>
    <row r="31" spans="4:31" ht="16.2">
      <c r="D31" s="150"/>
      <c r="E31" s="150"/>
      <c r="G31" s="150"/>
      <c r="H31" s="150"/>
      <c r="J31" s="711" t="s">
        <v>66</v>
      </c>
      <c r="N31" s="165"/>
      <c r="O31" s="165"/>
      <c r="X31" s="701" t="s">
        <v>169</v>
      </c>
      <c r="Y31" s="702"/>
      <c r="Z31" s="150"/>
      <c r="AA31" s="150"/>
      <c r="AB31" s="150"/>
      <c r="AC31" s="150"/>
    </row>
    <row r="32" spans="4:31" ht="16.2">
      <c r="D32" s="150"/>
      <c r="E32" s="150"/>
      <c r="G32" s="150"/>
      <c r="H32" s="150"/>
      <c r="J32" s="712"/>
      <c r="N32" s="165"/>
      <c r="O32" s="165"/>
      <c r="W32" s="164"/>
      <c r="X32" s="713"/>
      <c r="Y32" s="714"/>
      <c r="Z32" s="150"/>
      <c r="AA32" s="150"/>
      <c r="AB32" s="150"/>
      <c r="AC32" s="150"/>
    </row>
    <row r="33" spans="1:35" ht="9" customHeight="1">
      <c r="D33" s="150"/>
      <c r="E33" s="150"/>
      <c r="G33" s="150"/>
      <c r="H33" s="150"/>
      <c r="I33" s="150"/>
      <c r="J33" s="150"/>
      <c r="N33" s="165"/>
      <c r="O33" s="165"/>
      <c r="AA33" s="150"/>
      <c r="AB33" s="150"/>
      <c r="AC33" s="150"/>
      <c r="AD33" s="150"/>
      <c r="AE33" s="150"/>
      <c r="AH33" s="8"/>
    </row>
    <row r="34" spans="1:35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</row>
    <row r="35" spans="1:35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746" t="s">
        <v>196</v>
      </c>
      <c r="R35" s="702"/>
      <c r="S35" s="164"/>
      <c r="T35" s="164"/>
      <c r="U35" s="164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5" ht="14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703"/>
      <c r="R36" s="704"/>
      <c r="S36" s="164"/>
      <c r="T36" s="164"/>
      <c r="U36" s="164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5" ht="16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747">
        <f>生産増加の計算シート!O45</f>
        <v>0</v>
      </c>
      <c r="R37" s="748"/>
      <c r="S37" s="165"/>
      <c r="T37" s="165"/>
      <c r="U37" s="165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711" t="s">
        <v>58</v>
      </c>
      <c r="U38" s="133"/>
      <c r="V38" s="1"/>
      <c r="W38" s="1"/>
      <c r="X38" s="701" t="s">
        <v>119</v>
      </c>
      <c r="Y38" s="702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712"/>
      <c r="U39" s="133"/>
      <c r="V39" s="1"/>
      <c r="W39" s="1"/>
      <c r="X39" s="713"/>
      <c r="Y39" s="714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3.5" customHeight="1">
      <c r="A40" s="1"/>
      <c r="B40" s="1"/>
      <c r="C40" s="1"/>
      <c r="D40" s="1"/>
      <c r="E40" s="1"/>
      <c r="F40" s="152"/>
      <c r="G40" s="1"/>
      <c r="H40" s="1"/>
      <c r="I40" s="1"/>
      <c r="J40" s="1"/>
      <c r="K40" s="1"/>
      <c r="L40" s="1"/>
      <c r="M40" s="1"/>
      <c r="N40" s="1"/>
      <c r="O40" s="1"/>
      <c r="P40" s="1"/>
      <c r="Q40" s="746" t="s">
        <v>197</v>
      </c>
      <c r="R40" s="702"/>
      <c r="S40" s="164"/>
      <c r="T40" s="164"/>
      <c r="U40" s="164"/>
      <c r="V40" s="1"/>
      <c r="W40" s="1"/>
      <c r="X40" s="1"/>
      <c r="Y40" s="1"/>
      <c r="Z40" s="1"/>
      <c r="AA40" s="1"/>
      <c r="AB40" s="152"/>
      <c r="AC40" s="1"/>
      <c r="AD40" s="1"/>
      <c r="AE40" s="1"/>
      <c r="AF40" s="1"/>
      <c r="AG40" s="1"/>
      <c r="AH40" s="1"/>
    </row>
    <row r="41" spans="1:35" ht="13.5" customHeight="1">
      <c r="A41" s="1"/>
      <c r="B41" s="1"/>
      <c r="C41" s="1"/>
      <c r="D41" s="1"/>
      <c r="E41" s="1"/>
      <c r="F41" s="152"/>
      <c r="G41" s="711" t="s">
        <v>67</v>
      </c>
      <c r="H41" s="1"/>
      <c r="I41" s="1"/>
      <c r="J41" s="1"/>
      <c r="K41" s="1"/>
      <c r="L41" s="1"/>
      <c r="M41" s="1"/>
      <c r="N41" s="1"/>
      <c r="O41" s="1"/>
      <c r="P41" s="1"/>
      <c r="Q41" s="703"/>
      <c r="R41" s="704"/>
      <c r="S41" s="164"/>
      <c r="T41" s="164"/>
      <c r="U41" s="164"/>
      <c r="V41" s="1"/>
      <c r="W41" s="1"/>
      <c r="X41" s="1"/>
      <c r="Y41" s="1"/>
      <c r="Z41" s="1"/>
      <c r="AA41" s="701" t="s">
        <v>188</v>
      </c>
      <c r="AB41" s="702"/>
      <c r="AC41" s="1"/>
      <c r="AD41" s="1"/>
      <c r="AE41" s="1"/>
      <c r="AF41" s="1"/>
      <c r="AG41" s="1"/>
      <c r="AH41" s="1"/>
    </row>
    <row r="42" spans="1:35" ht="16.2">
      <c r="A42" s="1"/>
      <c r="B42" s="1"/>
      <c r="C42" s="1"/>
      <c r="D42" s="1"/>
      <c r="E42" s="1"/>
      <c r="F42" s="1"/>
      <c r="G42" s="712"/>
      <c r="H42" s="1"/>
      <c r="I42" s="1"/>
      <c r="J42" s="1"/>
      <c r="K42" s="1"/>
      <c r="L42" s="1"/>
      <c r="M42" s="1"/>
      <c r="N42" s="1"/>
      <c r="O42" s="1"/>
      <c r="P42" s="1"/>
      <c r="Q42" s="747">
        <f>生産増加の計算シート!Q45</f>
        <v>0</v>
      </c>
      <c r="R42" s="748"/>
      <c r="S42" s="165"/>
      <c r="T42" s="165"/>
      <c r="U42" s="165"/>
      <c r="V42" s="1"/>
      <c r="W42" s="1"/>
      <c r="X42" s="1"/>
      <c r="Y42" s="1"/>
      <c r="Z42" s="1"/>
      <c r="AA42" s="713"/>
      <c r="AB42" s="714"/>
      <c r="AC42" s="1"/>
      <c r="AD42" s="1"/>
      <c r="AE42" s="1"/>
      <c r="AF42" s="1"/>
      <c r="AG42" s="1"/>
      <c r="AH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5" ht="13.8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33"/>
      <c r="X44" s="133"/>
      <c r="Y44" s="133"/>
      <c r="Z44" s="133"/>
      <c r="AA44" s="133"/>
      <c r="AB44" s="1"/>
      <c r="AC44" s="1"/>
      <c r="AD44" s="1"/>
      <c r="AE44" s="1"/>
      <c r="AF44" s="1"/>
      <c r="AG44" s="1"/>
      <c r="AH44" s="1"/>
    </row>
    <row r="45" spans="1:35" ht="14.25" customHeight="1">
      <c r="A45" s="1"/>
      <c r="B45" s="1"/>
      <c r="C45" s="1"/>
      <c r="D45" s="1"/>
      <c r="E45" s="1"/>
      <c r="F45" s="1"/>
      <c r="G45" s="701" t="s">
        <v>155</v>
      </c>
      <c r="H45" s="702"/>
      <c r="I45" s="133"/>
      <c r="J45" s="133"/>
      <c r="K45" s="1"/>
      <c r="L45" s="1"/>
      <c r="M45" s="1"/>
      <c r="N45" s="719" t="s">
        <v>184</v>
      </c>
      <c r="O45" s="720"/>
      <c r="P45" s="1"/>
      <c r="Q45" s="1"/>
      <c r="R45" s="701" t="s">
        <v>195</v>
      </c>
      <c r="S45" s="749"/>
      <c r="T45" s="702"/>
      <c r="U45" s="1"/>
      <c r="V45" s="1"/>
      <c r="W45" s="1"/>
      <c r="X45" s="1"/>
      <c r="Y45" s="1"/>
      <c r="Z45" s="1"/>
      <c r="AA45" s="701" t="s">
        <v>190</v>
      </c>
      <c r="AB45" s="702"/>
      <c r="AC45" s="150"/>
      <c r="AD45" s="1"/>
      <c r="AE45" s="1"/>
      <c r="AF45" s="1"/>
      <c r="AG45" s="1"/>
      <c r="AH45" s="1"/>
    </row>
    <row r="46" spans="1:35" ht="14.25" customHeight="1">
      <c r="A46" s="1"/>
      <c r="B46" s="1"/>
      <c r="C46" s="1"/>
      <c r="D46" s="701" t="s">
        <v>191</v>
      </c>
      <c r="E46" s="702"/>
      <c r="F46" s="1"/>
      <c r="G46" s="703"/>
      <c r="H46" s="704"/>
      <c r="I46" s="133"/>
      <c r="J46" s="133"/>
      <c r="K46" s="1"/>
      <c r="L46" s="1"/>
      <c r="M46" s="1"/>
      <c r="N46" s="721"/>
      <c r="O46" s="722"/>
      <c r="P46" s="1"/>
      <c r="Q46" s="1"/>
      <c r="R46" s="713"/>
      <c r="S46" s="750"/>
      <c r="T46" s="714"/>
      <c r="U46" s="1"/>
      <c r="V46" s="1"/>
      <c r="W46" s="1"/>
      <c r="X46" s="1"/>
      <c r="Y46" s="1"/>
      <c r="Z46" s="1"/>
      <c r="AA46" s="703"/>
      <c r="AB46" s="704"/>
      <c r="AC46" s="150"/>
      <c r="AD46" s="705" t="s">
        <v>158</v>
      </c>
      <c r="AE46" s="706"/>
      <c r="AF46" s="1"/>
      <c r="AG46" s="1"/>
      <c r="AH46" s="1"/>
    </row>
    <row r="47" spans="1:35" ht="13.5" customHeight="1">
      <c r="A47" s="1"/>
      <c r="B47" s="1"/>
      <c r="C47" s="1"/>
      <c r="D47" s="703"/>
      <c r="E47" s="704"/>
      <c r="F47" s="1"/>
      <c r="G47" s="703"/>
      <c r="H47" s="704"/>
      <c r="I47" s="133"/>
      <c r="J47" s="133"/>
      <c r="K47" s="1"/>
      <c r="L47" s="1"/>
      <c r="M47" s="1"/>
      <c r="N47" s="721"/>
      <c r="O47" s="72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703"/>
      <c r="AB47" s="704"/>
      <c r="AC47" s="150"/>
      <c r="AD47" s="707"/>
      <c r="AE47" s="708"/>
      <c r="AF47" s="1"/>
      <c r="AG47" s="1"/>
      <c r="AH47" s="1"/>
    </row>
    <row r="48" spans="1:35" ht="16.8" thickBot="1">
      <c r="A48" s="1"/>
      <c r="B48" s="1"/>
      <c r="C48" s="1"/>
      <c r="D48" s="709">
        <f>生産増加の計算シート!AC45</f>
        <v>0</v>
      </c>
      <c r="E48" s="710"/>
      <c r="F48" s="1"/>
      <c r="G48" s="709">
        <f>生産増加の計算シート!Y45</f>
        <v>0</v>
      </c>
      <c r="H48" s="710"/>
      <c r="I48" s="150"/>
      <c r="J48" s="1"/>
      <c r="K48" s="1"/>
      <c r="L48" s="1"/>
      <c r="M48" s="1"/>
      <c r="N48" s="715">
        <f>生産増加の計算シート!R45</f>
        <v>0</v>
      </c>
      <c r="O48" s="71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717">
        <f>生産増加の計算シート!S45</f>
        <v>0</v>
      </c>
      <c r="AB48" s="718"/>
      <c r="AC48" s="150"/>
      <c r="AD48" s="717">
        <f>生産増加の計算シート!T45</f>
        <v>0</v>
      </c>
      <c r="AE48" s="718"/>
      <c r="AF48" s="1"/>
      <c r="AG48" s="1"/>
      <c r="AH48" s="1"/>
    </row>
    <row r="49" spans="1:34" ht="14.25" customHeight="1">
      <c r="A49" s="1"/>
      <c r="B49" s="1"/>
      <c r="C49" s="1"/>
      <c r="D49" s="1"/>
      <c r="E49" s="1"/>
      <c r="F49" s="1"/>
      <c r="G49" s="1"/>
      <c r="H49" s="1"/>
      <c r="I49" s="1"/>
      <c r="J49" s="711" t="s">
        <v>66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701" t="s">
        <v>169</v>
      </c>
      <c r="Y49" s="702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4.4">
      <c r="A50" s="1"/>
      <c r="B50" s="1"/>
      <c r="C50" s="1"/>
      <c r="D50" s="1"/>
      <c r="E50" s="1"/>
      <c r="F50" s="1"/>
      <c r="G50" s="1"/>
      <c r="H50" s="1"/>
      <c r="I50" s="1"/>
      <c r="J50" s="71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64"/>
      <c r="X50" s="713"/>
      <c r="Y50" s="714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4.4">
      <c r="A51" s="1"/>
      <c r="B51" s="1"/>
      <c r="C51" s="1"/>
      <c r="D51" s="1"/>
      <c r="E51" s="1"/>
      <c r="F51" s="1"/>
      <c r="G51" s="1"/>
      <c r="H51" s="1"/>
      <c r="I51" s="1"/>
      <c r="J51" s="16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64"/>
      <c r="X51" s="164"/>
      <c r="Y51" s="164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2"/>
    </row>
    <row r="54" spans="1:3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3.8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4.25" customHeight="1" thickBot="1">
      <c r="B56" s="1"/>
      <c r="C56" s="1"/>
      <c r="D56" s="1"/>
      <c r="E56" s="1"/>
      <c r="F56" s="1"/>
      <c r="G56" s="719" t="s">
        <v>155</v>
      </c>
      <c r="H56" s="720"/>
      <c r="I56" s="133"/>
      <c r="J56" s="133"/>
      <c r="K56" s="1"/>
      <c r="L56" s="1"/>
      <c r="M56" s="1"/>
      <c r="N56" s="723" t="s">
        <v>228</v>
      </c>
      <c r="O56" s="724"/>
      <c r="P56" s="1"/>
      <c r="Q56" s="723" t="s">
        <v>226</v>
      </c>
      <c r="R56" s="741"/>
      <c r="S56" s="724"/>
      <c r="T56" s="1"/>
      <c r="U56" s="1"/>
      <c r="V56" s="1"/>
      <c r="W56" s="1"/>
      <c r="X56" s="1"/>
      <c r="Y56" s="1"/>
      <c r="Z56" s="1"/>
      <c r="AA56" s="719" t="s">
        <v>190</v>
      </c>
      <c r="AB56" s="720"/>
      <c r="AC56" s="150"/>
      <c r="AD56" s="1"/>
      <c r="AE56" s="1"/>
      <c r="AF56" s="1"/>
      <c r="AG56" s="1"/>
      <c r="AH56" s="1"/>
    </row>
    <row r="57" spans="1:34" ht="14.25" customHeight="1" thickTop="1">
      <c r="B57" s="1"/>
      <c r="C57" s="1"/>
      <c r="D57" s="737" t="s">
        <v>191</v>
      </c>
      <c r="E57" s="738"/>
      <c r="F57" s="1"/>
      <c r="G57" s="721"/>
      <c r="H57" s="722"/>
      <c r="I57" s="133"/>
      <c r="J57" s="133"/>
      <c r="K57" s="1"/>
      <c r="L57" s="1"/>
      <c r="M57" s="1"/>
      <c r="N57" s="725"/>
      <c r="O57" s="726"/>
      <c r="P57" s="1"/>
      <c r="Q57" s="725"/>
      <c r="R57" s="742"/>
      <c r="S57" s="726"/>
      <c r="T57" s="1"/>
      <c r="U57" s="1"/>
      <c r="V57" s="1"/>
      <c r="W57" s="1"/>
      <c r="X57" s="1"/>
      <c r="Y57" s="1"/>
      <c r="Z57" s="1"/>
      <c r="AA57" s="721"/>
      <c r="AB57" s="722"/>
      <c r="AC57" s="150"/>
      <c r="AD57" s="727" t="s">
        <v>158</v>
      </c>
      <c r="AE57" s="728"/>
      <c r="AF57" s="1"/>
      <c r="AG57" s="1"/>
      <c r="AH57" s="1"/>
    </row>
    <row r="58" spans="1:34" ht="13.5" customHeight="1">
      <c r="B58" s="1"/>
      <c r="C58" s="1"/>
      <c r="D58" s="739"/>
      <c r="E58" s="740"/>
      <c r="F58" s="1"/>
      <c r="G58" s="721"/>
      <c r="H58" s="722"/>
      <c r="I58" s="133"/>
      <c r="J58" s="133"/>
      <c r="K58" s="1"/>
      <c r="L58" s="1"/>
      <c r="M58" s="1"/>
      <c r="N58" s="725"/>
      <c r="O58" s="726"/>
      <c r="P58" s="1"/>
      <c r="Q58" s="725"/>
      <c r="R58" s="742"/>
      <c r="S58" s="726"/>
      <c r="T58" s="1"/>
      <c r="U58" s="1"/>
      <c r="V58" s="1"/>
      <c r="W58" s="1"/>
      <c r="X58" s="1"/>
      <c r="Y58" s="1"/>
      <c r="Z58" s="1"/>
      <c r="AA58" s="721"/>
      <c r="AB58" s="722"/>
      <c r="AC58" s="150"/>
      <c r="AD58" s="729"/>
      <c r="AE58" s="730"/>
      <c r="AF58" s="1"/>
      <c r="AG58" s="1"/>
      <c r="AH58" s="1"/>
    </row>
    <row r="59" spans="1:34" ht="16.8" thickBot="1">
      <c r="B59" s="1"/>
      <c r="C59" s="1"/>
      <c r="D59" s="731">
        <f>生産増加の計算シート!AI45</f>
        <v>0</v>
      </c>
      <c r="E59" s="732"/>
      <c r="F59" s="1"/>
      <c r="G59" s="733">
        <f>生産増加の計算シート!AH45</f>
        <v>0</v>
      </c>
      <c r="H59" s="734"/>
      <c r="I59" s="150"/>
      <c r="J59" s="150"/>
      <c r="K59" s="1"/>
      <c r="L59" s="1"/>
      <c r="M59" s="1"/>
      <c r="N59" s="715">
        <f>生産増加の計算シート!AE45</f>
        <v>0</v>
      </c>
      <c r="O59" s="716"/>
      <c r="P59" s="1"/>
      <c r="Q59" s="743" t="e">
        <f>N59/P16</f>
        <v>#DIV/0!</v>
      </c>
      <c r="R59" s="744"/>
      <c r="S59" s="745"/>
      <c r="T59" s="1"/>
      <c r="U59" s="1"/>
      <c r="V59" s="1"/>
      <c r="W59" s="1"/>
      <c r="X59" s="1"/>
      <c r="Y59" s="1"/>
      <c r="Z59" s="1"/>
      <c r="AA59" s="715">
        <f>生産増加の計算シート!AF45</f>
        <v>0</v>
      </c>
      <c r="AB59" s="716"/>
      <c r="AC59" s="150"/>
      <c r="AD59" s="735">
        <f>生産増加の計算シート!AG45</f>
        <v>0</v>
      </c>
      <c r="AE59" s="736"/>
      <c r="AF59" s="1"/>
      <c r="AG59" s="1"/>
      <c r="AH59" s="1"/>
    </row>
    <row r="60" spans="1:34" ht="13.8" thickTop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250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</row>
  </sheetData>
  <mergeCells count="64">
    <mergeCell ref="D16:E16"/>
    <mergeCell ref="G16:H16"/>
    <mergeCell ref="P16:Q16"/>
    <mergeCell ref="AA16:AB16"/>
    <mergeCell ref="A1:AH2"/>
    <mergeCell ref="G9:G10"/>
    <mergeCell ref="AA9:AB10"/>
    <mergeCell ref="G13:H15"/>
    <mergeCell ref="P13:Q15"/>
    <mergeCell ref="AA13:AB15"/>
    <mergeCell ref="D14:E15"/>
    <mergeCell ref="AD14:AE15"/>
    <mergeCell ref="AD16:AE16"/>
    <mergeCell ref="R19:T20"/>
    <mergeCell ref="J17:J18"/>
    <mergeCell ref="X17:Y18"/>
    <mergeCell ref="D28:E29"/>
    <mergeCell ref="AD28:AE29"/>
    <mergeCell ref="G23:G24"/>
    <mergeCell ref="AA23:AB24"/>
    <mergeCell ref="G27:H29"/>
    <mergeCell ref="P27:Q29"/>
    <mergeCell ref="AA27:AB29"/>
    <mergeCell ref="R23:T24"/>
    <mergeCell ref="D30:E30"/>
    <mergeCell ref="G30:H30"/>
    <mergeCell ref="P30:Q30"/>
    <mergeCell ref="AA30:AB30"/>
    <mergeCell ref="AD30:AE30"/>
    <mergeCell ref="J31:J32"/>
    <mergeCell ref="X31:Y32"/>
    <mergeCell ref="Q35:R36"/>
    <mergeCell ref="Q37:R37"/>
    <mergeCell ref="T38:T39"/>
    <mergeCell ref="X38:Y39"/>
    <mergeCell ref="Q40:R41"/>
    <mergeCell ref="G41:G42"/>
    <mergeCell ref="AA41:AB42"/>
    <mergeCell ref="Q42:R42"/>
    <mergeCell ref="G45:H47"/>
    <mergeCell ref="N45:O47"/>
    <mergeCell ref="R45:T46"/>
    <mergeCell ref="AA45:AB47"/>
    <mergeCell ref="G56:H58"/>
    <mergeCell ref="N56:O58"/>
    <mergeCell ref="AA56:AB58"/>
    <mergeCell ref="AD57:AE58"/>
    <mergeCell ref="D59:E59"/>
    <mergeCell ref="G59:H59"/>
    <mergeCell ref="N59:O59"/>
    <mergeCell ref="AA59:AB59"/>
    <mergeCell ref="AD59:AE59"/>
    <mergeCell ref="D57:E58"/>
    <mergeCell ref="Q56:S58"/>
    <mergeCell ref="Q59:S59"/>
    <mergeCell ref="D46:E47"/>
    <mergeCell ref="AD46:AE47"/>
    <mergeCell ref="D48:E48"/>
    <mergeCell ref="J49:J50"/>
    <mergeCell ref="X49:Y50"/>
    <mergeCell ref="G48:H48"/>
    <mergeCell ref="N48:O48"/>
    <mergeCell ref="AA48:AB48"/>
    <mergeCell ref="AD48:AE48"/>
  </mergeCells>
  <phoneticPr fontId="2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J71"/>
  <sheetViews>
    <sheetView showGridLines="0" zoomScale="70" zoomScaleNormal="70" zoomScaleSheetLayoutView="40" workbookViewId="0">
      <selection sqref="A1:AI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6.33203125" customWidth="1"/>
    <col min="23" max="23" width="3" customWidth="1"/>
    <col min="24" max="24" width="6.44140625" customWidth="1"/>
    <col min="25" max="26" width="9.6640625" customWidth="1"/>
    <col min="27" max="27" width="2.33203125" customWidth="1"/>
    <col min="28" max="29" width="9.6640625" customWidth="1"/>
    <col min="30" max="30" width="4.109375" customWidth="1"/>
    <col min="31" max="32" width="9.6640625" customWidth="1"/>
    <col min="33" max="33" width="4.88671875" customWidth="1"/>
    <col min="34" max="35" width="4.6640625" customWidth="1"/>
  </cols>
  <sheetData>
    <row r="1" spans="1:35" ht="13.5" customHeight="1">
      <c r="A1" s="752" t="s">
        <v>224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</row>
    <row r="2" spans="1:35" ht="13.5" customHeight="1">
      <c r="A2" s="752"/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</row>
    <row r="3" spans="1:35" s="63" customFormat="1" ht="13.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</row>
    <row r="4" spans="1:35" ht="13.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</row>
    <row r="5" spans="1:35" ht="13.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</row>
    <row r="6" spans="1:35" ht="13.5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245"/>
      <c r="S6" s="245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</row>
    <row r="7" spans="1:35">
      <c r="R7" s="765" t="s">
        <v>229</v>
      </c>
      <c r="S7" s="765"/>
    </row>
    <row r="8" spans="1:35" ht="14.25" customHeight="1">
      <c r="R8" s="765"/>
      <c r="S8" s="765"/>
      <c r="T8" s="164"/>
    </row>
    <row r="9" spans="1:35" ht="10.5" customHeight="1">
      <c r="R9" s="765"/>
      <c r="S9" s="765"/>
      <c r="T9" s="164"/>
      <c r="U9" s="164"/>
      <c r="V9" s="164"/>
      <c r="W9" s="164"/>
    </row>
    <row r="10" spans="1:35" ht="6.75" customHeight="1">
      <c r="R10" s="765"/>
      <c r="S10" s="765"/>
      <c r="T10" s="164"/>
      <c r="U10" s="164"/>
      <c r="V10" s="164"/>
      <c r="W10" s="164"/>
    </row>
    <row r="11" spans="1:35" ht="16.5" customHeight="1">
      <c r="R11" s="764">
        <f>設備投資の計算シート!D45</f>
        <v>0</v>
      </c>
      <c r="S11" s="764"/>
      <c r="T11" s="164"/>
      <c r="U11" s="164"/>
      <c r="V11" s="164"/>
      <c r="W11" s="164"/>
    </row>
    <row r="12" spans="1:35" ht="13.5" customHeight="1">
      <c r="G12" s="711" t="s">
        <v>67</v>
      </c>
      <c r="R12" s="247"/>
      <c r="S12" s="248"/>
      <c r="T12" s="150"/>
      <c r="U12" s="150"/>
      <c r="V12" s="150"/>
      <c r="W12" s="150"/>
      <c r="AB12" s="701" t="s">
        <v>188</v>
      </c>
      <c r="AC12" s="702"/>
    </row>
    <row r="13" spans="1:35" ht="13.5" customHeight="1">
      <c r="G13" s="712"/>
      <c r="AB13" s="713"/>
      <c r="AC13" s="714"/>
    </row>
    <row r="14" spans="1:35" ht="13.5" customHeight="1" thickBot="1">
      <c r="G14" s="164"/>
      <c r="AB14" s="164"/>
      <c r="AC14" s="164"/>
    </row>
    <row r="15" spans="1:35" ht="13.5" customHeight="1">
      <c r="N15" s="719" t="s">
        <v>189</v>
      </c>
      <c r="O15" s="720"/>
      <c r="S15" s="746" t="s">
        <v>199</v>
      </c>
      <c r="T15" s="756"/>
      <c r="U15" s="756"/>
      <c r="V15" s="757"/>
      <c r="W15" s="151"/>
    </row>
    <row r="16" spans="1:35" ht="13.5" customHeight="1">
      <c r="G16" s="701" t="s">
        <v>155</v>
      </c>
      <c r="H16" s="702"/>
      <c r="I16" s="133"/>
      <c r="J16" s="133"/>
      <c r="N16" s="721"/>
      <c r="O16" s="722"/>
      <c r="Q16" s="711" t="s">
        <v>58</v>
      </c>
      <c r="R16" s="703"/>
      <c r="S16" s="758"/>
      <c r="T16" s="759"/>
      <c r="U16" s="759"/>
      <c r="V16" s="760"/>
      <c r="AB16" s="701" t="s">
        <v>190</v>
      </c>
      <c r="AC16" s="702"/>
      <c r="AD16" s="150"/>
    </row>
    <row r="17" spans="4:32" ht="13.5" customHeight="1">
      <c r="D17" s="701" t="s">
        <v>191</v>
      </c>
      <c r="E17" s="702"/>
      <c r="G17" s="703"/>
      <c r="H17" s="704"/>
      <c r="I17" s="133"/>
      <c r="J17" s="133"/>
      <c r="N17" s="721"/>
      <c r="O17" s="722"/>
      <c r="Q17" s="712"/>
      <c r="R17" s="703"/>
      <c r="S17" s="761"/>
      <c r="T17" s="762"/>
      <c r="U17" s="762"/>
      <c r="V17" s="763"/>
      <c r="AB17" s="703"/>
      <c r="AC17" s="704"/>
      <c r="AD17" s="150"/>
      <c r="AE17" s="705" t="s">
        <v>158</v>
      </c>
      <c r="AF17" s="706"/>
    </row>
    <row r="18" spans="4:32" ht="13.5" customHeight="1">
      <c r="D18" s="703"/>
      <c r="E18" s="704"/>
      <c r="G18" s="703"/>
      <c r="H18" s="704"/>
      <c r="I18" s="133"/>
      <c r="J18" s="133"/>
      <c r="N18" s="721"/>
      <c r="O18" s="722"/>
      <c r="AB18" s="703"/>
      <c r="AC18" s="704"/>
      <c r="AD18" s="150"/>
      <c r="AE18" s="707"/>
      <c r="AF18" s="708"/>
    </row>
    <row r="19" spans="4:32" ht="16.8" thickBot="1">
      <c r="D19" s="709">
        <f>設備投資の計算シート!AD45</f>
        <v>0</v>
      </c>
      <c r="E19" s="710"/>
      <c r="G19" s="709">
        <f>設備投資の計算シート!Z45</f>
        <v>0</v>
      </c>
      <c r="H19" s="710"/>
      <c r="I19" s="150"/>
      <c r="N19" s="715">
        <f>設備投資の計算シート!F45</f>
        <v>0</v>
      </c>
      <c r="O19" s="716"/>
      <c r="AB19" s="717">
        <f>設備投資の計算シート!G45</f>
        <v>0</v>
      </c>
      <c r="AC19" s="718"/>
      <c r="AD19" s="150"/>
      <c r="AE19" s="717">
        <f>設備投資の計算シート!H45</f>
        <v>0</v>
      </c>
      <c r="AF19" s="718"/>
    </row>
    <row r="20" spans="4:32" ht="14.4">
      <c r="J20" s="711" t="s">
        <v>66</v>
      </c>
      <c r="R20" s="711" t="s">
        <v>177</v>
      </c>
      <c r="T20" s="164"/>
      <c r="U20" s="164"/>
      <c r="V20" s="164"/>
      <c r="W20" s="150"/>
      <c r="Y20" s="701" t="s">
        <v>169</v>
      </c>
      <c r="Z20" s="702"/>
    </row>
    <row r="21" spans="4:32" ht="13.5" customHeight="1">
      <c r="J21" s="712"/>
      <c r="R21" s="712"/>
      <c r="T21" s="164"/>
      <c r="U21" s="164"/>
      <c r="V21" s="164"/>
      <c r="Y21" s="713"/>
      <c r="Z21" s="714"/>
      <c r="AA21" s="164"/>
    </row>
    <row r="22" spans="4:32" ht="13.5" customHeight="1">
      <c r="J22" s="164"/>
      <c r="R22" s="164"/>
      <c r="T22" s="164"/>
      <c r="U22" s="164"/>
      <c r="V22" s="164"/>
      <c r="Y22" s="164"/>
      <c r="Z22" s="164"/>
      <c r="AA22" s="164"/>
    </row>
    <row r="24" spans="4:32" ht="14.4">
      <c r="R24" s="701" t="s">
        <v>192</v>
      </c>
      <c r="S24" s="702"/>
      <c r="T24" s="164"/>
      <c r="U24" s="164"/>
      <c r="V24" s="164"/>
      <c r="W24" s="164"/>
      <c r="X24" s="153"/>
      <c r="Y24" s="153"/>
      <c r="Z24" s="153"/>
      <c r="AA24" s="153"/>
      <c r="AE24" s="152"/>
      <c r="AF24" s="152"/>
    </row>
    <row r="25" spans="4:32" ht="13.5" customHeight="1">
      <c r="R25" s="703"/>
      <c r="S25" s="704"/>
      <c r="T25" s="164"/>
      <c r="U25" s="164"/>
      <c r="V25" s="164"/>
      <c r="W25" s="164"/>
    </row>
    <row r="26" spans="4:32" ht="13.5" customHeight="1">
      <c r="R26" s="747">
        <f>設備投資の計算シート!I45</f>
        <v>0</v>
      </c>
      <c r="S26" s="748"/>
      <c r="T26" s="165"/>
      <c r="U26" s="165"/>
      <c r="V26" s="165"/>
      <c r="W26" s="165"/>
    </row>
    <row r="27" spans="4:32" ht="14.4">
      <c r="U27" s="711" t="s">
        <v>58</v>
      </c>
      <c r="V27" s="164"/>
      <c r="W27" s="133"/>
    </row>
    <row r="28" spans="4:32" ht="14.4">
      <c r="U28" s="712"/>
      <c r="V28" s="164"/>
      <c r="W28" s="133"/>
    </row>
    <row r="29" spans="4:32" ht="14.4">
      <c r="F29" s="152"/>
      <c r="R29" s="746" t="s">
        <v>193</v>
      </c>
      <c r="S29" s="702"/>
      <c r="T29" s="164"/>
      <c r="U29" s="164"/>
      <c r="V29" s="164"/>
      <c r="W29" s="164"/>
    </row>
    <row r="30" spans="4:32" ht="14.4">
      <c r="F30" s="152"/>
      <c r="G30" s="711" t="s">
        <v>67</v>
      </c>
      <c r="R30" s="703"/>
      <c r="S30" s="704"/>
      <c r="T30" s="164"/>
      <c r="U30" s="164"/>
      <c r="V30" s="164"/>
      <c r="W30" s="164"/>
      <c r="AB30" s="701" t="s">
        <v>188</v>
      </c>
      <c r="AC30" s="702"/>
    </row>
    <row r="31" spans="4:32" ht="16.2">
      <c r="G31" s="712"/>
      <c r="R31" s="747">
        <f>設備投資の計算シート!J45</f>
        <v>0</v>
      </c>
      <c r="S31" s="748"/>
      <c r="T31" s="165"/>
      <c r="U31" s="165"/>
      <c r="V31" s="165"/>
      <c r="W31" s="165"/>
      <c r="AB31" s="713"/>
      <c r="AC31" s="714"/>
    </row>
    <row r="33" spans="1:36" ht="13.8" thickBot="1"/>
    <row r="34" spans="1:36" ht="13.5" customHeight="1">
      <c r="G34" s="701" t="s">
        <v>155</v>
      </c>
      <c r="H34" s="702"/>
      <c r="I34" s="133"/>
      <c r="J34" s="133"/>
      <c r="N34" s="719" t="s">
        <v>194</v>
      </c>
      <c r="O34" s="720"/>
      <c r="S34" s="701" t="s">
        <v>195</v>
      </c>
      <c r="T34" s="749"/>
      <c r="U34" s="702"/>
      <c r="V34" s="164"/>
      <c r="AB34" s="701" t="s">
        <v>190</v>
      </c>
      <c r="AC34" s="702"/>
      <c r="AD34" s="150"/>
    </row>
    <row r="35" spans="1:36" ht="14.25" customHeight="1">
      <c r="D35" s="701" t="s">
        <v>191</v>
      </c>
      <c r="E35" s="702"/>
      <c r="G35" s="703"/>
      <c r="H35" s="704"/>
      <c r="I35" s="133"/>
      <c r="J35" s="133"/>
      <c r="N35" s="721"/>
      <c r="O35" s="722"/>
      <c r="S35" s="713"/>
      <c r="T35" s="750"/>
      <c r="U35" s="714"/>
      <c r="V35" s="164"/>
      <c r="AB35" s="703"/>
      <c r="AC35" s="704"/>
      <c r="AD35" s="150"/>
      <c r="AE35" s="705" t="s">
        <v>158</v>
      </c>
      <c r="AF35" s="706"/>
    </row>
    <row r="36" spans="1:36" ht="13.5" customHeight="1">
      <c r="D36" s="703"/>
      <c r="E36" s="704"/>
      <c r="G36" s="703"/>
      <c r="H36" s="704"/>
      <c r="I36" s="133"/>
      <c r="J36" s="133"/>
      <c r="N36" s="721"/>
      <c r="O36" s="722"/>
      <c r="AB36" s="703"/>
      <c r="AC36" s="704"/>
      <c r="AD36" s="150"/>
      <c r="AE36" s="707"/>
      <c r="AF36" s="708"/>
    </row>
    <row r="37" spans="1:36" ht="16.8" thickBot="1">
      <c r="D37" s="709">
        <f>設備投資の計算シート!AE45</f>
        <v>0</v>
      </c>
      <c r="E37" s="710"/>
      <c r="G37" s="709">
        <f>設備投資の計算シート!AA45</f>
        <v>0</v>
      </c>
      <c r="H37" s="710"/>
      <c r="I37" s="150"/>
      <c r="N37" s="715">
        <f>設備投資の計算シート!K45</f>
        <v>0</v>
      </c>
      <c r="O37" s="716"/>
      <c r="AB37" s="717">
        <f>設備投資の計算シート!L45</f>
        <v>0</v>
      </c>
      <c r="AC37" s="718"/>
      <c r="AD37" s="150"/>
      <c r="AE37" s="717">
        <f>設備投資の計算シート!M45</f>
        <v>0</v>
      </c>
      <c r="AF37" s="718"/>
    </row>
    <row r="38" spans="1:36" ht="16.2">
      <c r="D38" s="150"/>
      <c r="E38" s="150"/>
      <c r="G38" s="150"/>
      <c r="H38" s="150"/>
      <c r="J38" s="711" t="s">
        <v>66</v>
      </c>
      <c r="N38" s="165"/>
      <c r="O38" s="165"/>
      <c r="Y38" s="701" t="s">
        <v>169</v>
      </c>
      <c r="Z38" s="702"/>
      <c r="AA38" s="150"/>
      <c r="AB38" s="150"/>
      <c r="AC38" s="150"/>
      <c r="AD38" s="150"/>
    </row>
    <row r="39" spans="1:36" ht="16.2">
      <c r="D39" s="150"/>
      <c r="E39" s="150"/>
      <c r="G39" s="150"/>
      <c r="H39" s="150"/>
      <c r="J39" s="712"/>
      <c r="N39" s="165"/>
      <c r="O39" s="165"/>
      <c r="X39" s="164"/>
      <c r="Y39" s="713"/>
      <c r="Z39" s="714"/>
      <c r="AA39" s="150"/>
      <c r="AB39" s="150"/>
      <c r="AC39" s="150"/>
      <c r="AD39" s="150"/>
    </row>
    <row r="40" spans="1:36" ht="9" customHeight="1">
      <c r="D40" s="150"/>
      <c r="E40" s="150"/>
      <c r="G40" s="150"/>
      <c r="H40" s="150"/>
      <c r="I40" s="150"/>
      <c r="J40" s="150"/>
      <c r="N40" s="165"/>
      <c r="O40" s="165"/>
      <c r="AB40" s="150"/>
      <c r="AC40" s="150"/>
      <c r="AD40" s="150"/>
      <c r="AE40" s="150"/>
      <c r="AF40" s="150"/>
      <c r="AI40" s="8"/>
    </row>
    <row r="41" spans="1:36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</row>
    <row r="42" spans="1:36" ht="14.4">
      <c r="R42" s="746" t="s">
        <v>196</v>
      </c>
      <c r="S42" s="702"/>
      <c r="T42" s="164"/>
      <c r="U42" s="164"/>
      <c r="V42" s="164"/>
      <c r="W42" s="164"/>
      <c r="AI42" s="1"/>
    </row>
    <row r="43" spans="1:36" ht="14.4">
      <c r="R43" s="703"/>
      <c r="S43" s="704"/>
      <c r="T43" s="164"/>
      <c r="U43" s="164"/>
      <c r="V43" s="164"/>
      <c r="W43" s="164"/>
      <c r="AI43" s="1"/>
    </row>
    <row r="44" spans="1:36" ht="16.2">
      <c r="R44" s="747">
        <f>設備投資の計算シート!S45</f>
        <v>0</v>
      </c>
      <c r="S44" s="748"/>
      <c r="T44" s="165"/>
      <c r="U44" s="165"/>
      <c r="V44" s="165"/>
      <c r="W44" s="165"/>
      <c r="AI44" s="1"/>
    </row>
    <row r="45" spans="1:36" ht="14.4">
      <c r="U45" s="711" t="s">
        <v>58</v>
      </c>
      <c r="V45" s="164"/>
      <c r="W45" s="133"/>
      <c r="Y45" s="701" t="s">
        <v>119</v>
      </c>
      <c r="Z45" s="702"/>
      <c r="AI45" s="1"/>
      <c r="AJ45" s="1"/>
    </row>
    <row r="46" spans="1:36" ht="14.4">
      <c r="U46" s="712"/>
      <c r="V46" s="164"/>
      <c r="W46" s="133"/>
      <c r="Y46" s="713"/>
      <c r="Z46" s="714"/>
      <c r="AI46" s="1"/>
      <c r="AJ46" s="1"/>
    </row>
    <row r="47" spans="1:36" ht="13.5" customHeight="1">
      <c r="F47" s="152"/>
      <c r="R47" s="746" t="s">
        <v>197</v>
      </c>
      <c r="S47" s="702"/>
      <c r="T47" s="164"/>
      <c r="U47" s="164"/>
      <c r="V47" s="164"/>
      <c r="W47" s="164"/>
      <c r="AC47" s="152"/>
      <c r="AI47" s="1"/>
    </row>
    <row r="48" spans="1:36" ht="13.5" customHeight="1">
      <c r="F48" s="152"/>
      <c r="G48" s="711" t="s">
        <v>67</v>
      </c>
      <c r="R48" s="703"/>
      <c r="S48" s="704"/>
      <c r="T48" s="164"/>
      <c r="U48" s="164"/>
      <c r="V48" s="164"/>
      <c r="W48" s="164"/>
      <c r="AB48" s="701" t="s">
        <v>188</v>
      </c>
      <c r="AC48" s="702"/>
      <c r="AI48" s="1"/>
    </row>
    <row r="49" spans="1:35" ht="16.2">
      <c r="G49" s="712"/>
      <c r="R49" s="747">
        <f>設備投資の計算シート!U45</f>
        <v>0</v>
      </c>
      <c r="S49" s="748"/>
      <c r="T49" s="165"/>
      <c r="U49" s="165"/>
      <c r="V49" s="165"/>
      <c r="W49" s="165"/>
      <c r="AB49" s="713"/>
      <c r="AC49" s="714"/>
      <c r="AI49" s="1"/>
    </row>
    <row r="50" spans="1:35">
      <c r="AI50" s="1"/>
    </row>
    <row r="51" spans="1:35" ht="13.8" thickBot="1">
      <c r="X51" s="133"/>
      <c r="Y51" s="133"/>
      <c r="Z51" s="133"/>
      <c r="AA51" s="133"/>
      <c r="AB51" s="133"/>
      <c r="AI51" s="1"/>
    </row>
    <row r="52" spans="1:35" ht="15" customHeight="1">
      <c r="G52" s="701" t="s">
        <v>155</v>
      </c>
      <c r="H52" s="702"/>
      <c r="I52" s="133"/>
      <c r="J52" s="133"/>
      <c r="N52" s="719" t="s">
        <v>184</v>
      </c>
      <c r="O52" s="720"/>
      <c r="S52" s="701" t="s">
        <v>195</v>
      </c>
      <c r="T52" s="749"/>
      <c r="U52" s="702"/>
      <c r="V52" s="164"/>
      <c r="AB52" s="701" t="s">
        <v>190</v>
      </c>
      <c r="AC52" s="702"/>
      <c r="AD52" s="150"/>
      <c r="AI52" s="1"/>
    </row>
    <row r="53" spans="1:35" ht="14.25" customHeight="1">
      <c r="D53" s="701" t="s">
        <v>191</v>
      </c>
      <c r="E53" s="702"/>
      <c r="G53" s="703"/>
      <c r="H53" s="704"/>
      <c r="I53" s="133"/>
      <c r="J53" s="133"/>
      <c r="N53" s="721"/>
      <c r="O53" s="722"/>
      <c r="S53" s="713"/>
      <c r="T53" s="750"/>
      <c r="U53" s="714"/>
      <c r="V53" s="164"/>
      <c r="AB53" s="703"/>
      <c r="AC53" s="704"/>
      <c r="AD53" s="150"/>
      <c r="AE53" s="705" t="s">
        <v>158</v>
      </c>
      <c r="AF53" s="706"/>
      <c r="AI53" s="1"/>
    </row>
    <row r="54" spans="1:35" ht="13.5" customHeight="1">
      <c r="D54" s="703"/>
      <c r="E54" s="704"/>
      <c r="G54" s="703"/>
      <c r="H54" s="704"/>
      <c r="I54" s="133"/>
      <c r="J54" s="133"/>
      <c r="N54" s="721"/>
      <c r="O54" s="722"/>
      <c r="AB54" s="703"/>
      <c r="AC54" s="704"/>
      <c r="AD54" s="150"/>
      <c r="AE54" s="707"/>
      <c r="AF54" s="708"/>
      <c r="AI54" s="1"/>
    </row>
    <row r="55" spans="1:35" ht="16.8" thickBot="1">
      <c r="D55" s="709">
        <f>設備投資の計算シート!AG45</f>
        <v>0</v>
      </c>
      <c r="E55" s="710"/>
      <c r="G55" s="709">
        <f>設備投資の計算シート!AC45</f>
        <v>0</v>
      </c>
      <c r="H55" s="710"/>
      <c r="I55" s="150"/>
      <c r="N55" s="715">
        <f>設備投資の計算シート!V45</f>
        <v>0</v>
      </c>
      <c r="O55" s="716"/>
      <c r="AB55" s="717">
        <f>設備投資の計算シート!W45</f>
        <v>0</v>
      </c>
      <c r="AC55" s="718"/>
      <c r="AD55" s="150"/>
      <c r="AE55" s="717">
        <f>設備投資の計算シート!X45</f>
        <v>0</v>
      </c>
      <c r="AF55" s="718"/>
      <c r="AI55" s="1"/>
    </row>
    <row r="56" spans="1:35" ht="14.25" customHeight="1">
      <c r="J56" s="711" t="s">
        <v>66</v>
      </c>
      <c r="Y56" s="701" t="s">
        <v>169</v>
      </c>
      <c r="Z56" s="702"/>
      <c r="AG56" s="1"/>
      <c r="AI56" s="1"/>
    </row>
    <row r="57" spans="1:35" ht="14.4">
      <c r="J57" s="712"/>
      <c r="X57" s="164"/>
      <c r="Y57" s="713"/>
      <c r="Z57" s="714"/>
      <c r="AG57" s="1"/>
      <c r="AI57" s="1"/>
    </row>
    <row r="58" spans="1:35" ht="14.4">
      <c r="J58" s="164"/>
      <c r="X58" s="164"/>
      <c r="Y58" s="164"/>
      <c r="Z58" s="164"/>
      <c r="AG58" s="1"/>
      <c r="AI58" s="1"/>
    </row>
    <row r="59" spans="1:35" ht="13.5" customHeight="1">
      <c r="AI59" s="1"/>
    </row>
    <row r="60" spans="1:35">
      <c r="AI60" s="95"/>
    </row>
    <row r="61" spans="1:35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</row>
    <row r="62" spans="1:35" ht="13.8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25" customHeight="1" thickBot="1">
      <c r="B63" s="1"/>
      <c r="C63" s="1"/>
      <c r="D63" s="1"/>
      <c r="E63" s="1"/>
      <c r="F63" s="1"/>
      <c r="G63" s="719" t="s">
        <v>155</v>
      </c>
      <c r="H63" s="720"/>
      <c r="I63" s="133"/>
      <c r="J63" s="133"/>
      <c r="K63" s="1"/>
      <c r="L63" s="1"/>
      <c r="M63" s="1"/>
      <c r="N63" s="723" t="s">
        <v>228</v>
      </c>
      <c r="O63" s="724"/>
      <c r="P63" s="1"/>
      <c r="Q63" s="1"/>
      <c r="R63" s="723" t="s">
        <v>226</v>
      </c>
      <c r="S63" s="741"/>
      <c r="T63" s="724"/>
      <c r="U63" s="1"/>
      <c r="V63" s="1"/>
      <c r="W63" s="1"/>
      <c r="X63" s="1"/>
      <c r="Y63" s="1"/>
      <c r="Z63" s="1"/>
      <c r="AA63" s="1"/>
      <c r="AB63" s="719" t="s">
        <v>190</v>
      </c>
      <c r="AC63" s="720"/>
      <c r="AD63" s="150"/>
      <c r="AE63" s="1"/>
      <c r="AF63" s="1"/>
      <c r="AG63" s="1"/>
      <c r="AH63" s="1"/>
      <c r="AI63" s="1"/>
    </row>
    <row r="64" spans="1:35" ht="14.25" customHeight="1" thickTop="1">
      <c r="B64" s="1"/>
      <c r="C64" s="1"/>
      <c r="D64" s="737" t="s">
        <v>191</v>
      </c>
      <c r="E64" s="738"/>
      <c r="F64" s="1"/>
      <c r="G64" s="721"/>
      <c r="H64" s="722"/>
      <c r="I64" s="133"/>
      <c r="J64" s="133"/>
      <c r="K64" s="1"/>
      <c r="L64" s="1"/>
      <c r="M64" s="1"/>
      <c r="N64" s="725"/>
      <c r="O64" s="726"/>
      <c r="P64" s="1"/>
      <c r="Q64" s="1"/>
      <c r="R64" s="725"/>
      <c r="S64" s="742"/>
      <c r="T64" s="726"/>
      <c r="U64" s="1"/>
      <c r="V64" s="1"/>
      <c r="W64" s="1"/>
      <c r="X64" s="1"/>
      <c r="Y64" s="1"/>
      <c r="Z64" s="1"/>
      <c r="AA64" s="1"/>
      <c r="AB64" s="721"/>
      <c r="AC64" s="722"/>
      <c r="AD64" s="150"/>
      <c r="AE64" s="727" t="s">
        <v>158</v>
      </c>
      <c r="AF64" s="728"/>
      <c r="AG64" s="1"/>
      <c r="AH64" s="1"/>
      <c r="AI64" s="1"/>
    </row>
    <row r="65" spans="1:35" ht="13.5" customHeight="1">
      <c r="B65" s="1"/>
      <c r="C65" s="1"/>
      <c r="D65" s="739"/>
      <c r="E65" s="740"/>
      <c r="F65" s="1"/>
      <c r="G65" s="721"/>
      <c r="H65" s="722"/>
      <c r="I65" s="133"/>
      <c r="J65" s="133"/>
      <c r="K65" s="1"/>
      <c r="L65" s="1"/>
      <c r="M65" s="1"/>
      <c r="N65" s="725"/>
      <c r="O65" s="726"/>
      <c r="P65" s="1"/>
      <c r="Q65" s="1"/>
      <c r="R65" s="725"/>
      <c r="S65" s="742"/>
      <c r="T65" s="726"/>
      <c r="U65" s="1"/>
      <c r="V65" s="1"/>
      <c r="W65" s="1"/>
      <c r="X65" s="1"/>
      <c r="Y65" s="1"/>
      <c r="Z65" s="1"/>
      <c r="AA65" s="1"/>
      <c r="AB65" s="721"/>
      <c r="AC65" s="722"/>
      <c r="AD65" s="150"/>
      <c r="AE65" s="729"/>
      <c r="AF65" s="730"/>
      <c r="AG65" s="1"/>
      <c r="AH65" s="1"/>
      <c r="AI65" s="1"/>
    </row>
    <row r="66" spans="1:35" ht="16.8" thickBot="1">
      <c r="B66" s="1"/>
      <c r="C66" s="1"/>
      <c r="D66" s="731">
        <f>設備投資の計算シート!AM45</f>
        <v>0</v>
      </c>
      <c r="E66" s="732"/>
      <c r="F66" s="1"/>
      <c r="G66" s="754">
        <f>設備投資の計算シート!AL45</f>
        <v>0</v>
      </c>
      <c r="H66" s="755"/>
      <c r="I66" s="150"/>
      <c r="J66" s="150"/>
      <c r="K66" s="1"/>
      <c r="L66" s="1"/>
      <c r="M66" s="1"/>
      <c r="N66" s="715">
        <f>設備投資の計算シート!AI45</f>
        <v>0</v>
      </c>
      <c r="O66" s="716"/>
      <c r="P66" s="1"/>
      <c r="Q66" s="1"/>
      <c r="R66" s="743" t="e">
        <f>N66/R11</f>
        <v>#DIV/0!</v>
      </c>
      <c r="S66" s="744"/>
      <c r="T66" s="745"/>
      <c r="U66" s="1"/>
      <c r="V66" s="1"/>
      <c r="W66" s="1"/>
      <c r="X66" s="1"/>
      <c r="Y66" s="1"/>
      <c r="Z66" s="1"/>
      <c r="AA66" s="1"/>
      <c r="AB66" s="715">
        <f>設備投資の計算シート!AJ45</f>
        <v>0</v>
      </c>
      <c r="AC66" s="716"/>
      <c r="AD66" s="150"/>
      <c r="AE66" s="735">
        <f>設備投資の計算シート!AK45</f>
        <v>0</v>
      </c>
      <c r="AF66" s="736"/>
      <c r="AG66" s="1"/>
      <c r="AH66" s="1"/>
      <c r="AI66" s="1"/>
    </row>
    <row r="67" spans="1:35" ht="13.8" thickTop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</row>
    <row r="71" spans="1: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</sheetData>
  <mergeCells count="74">
    <mergeCell ref="A1:AI2"/>
    <mergeCell ref="R11:S11"/>
    <mergeCell ref="G12:G13"/>
    <mergeCell ref="AB12:AC13"/>
    <mergeCell ref="R7:S10"/>
    <mergeCell ref="AE17:AF18"/>
    <mergeCell ref="D19:E19"/>
    <mergeCell ref="G19:H19"/>
    <mergeCell ref="N19:O19"/>
    <mergeCell ref="AB19:AC19"/>
    <mergeCell ref="AE19:AF19"/>
    <mergeCell ref="Q16:Q17"/>
    <mergeCell ref="S15:V17"/>
    <mergeCell ref="N15:O18"/>
    <mergeCell ref="G16:H18"/>
    <mergeCell ref="R16:R17"/>
    <mergeCell ref="AB16:AC18"/>
    <mergeCell ref="D17:E18"/>
    <mergeCell ref="Y20:Z21"/>
    <mergeCell ref="R24:S25"/>
    <mergeCell ref="R26:S26"/>
    <mergeCell ref="R29:S30"/>
    <mergeCell ref="G30:G31"/>
    <mergeCell ref="U27:U28"/>
    <mergeCell ref="J20:J21"/>
    <mergeCell ref="R20:R21"/>
    <mergeCell ref="AB30:AC31"/>
    <mergeCell ref="R31:S31"/>
    <mergeCell ref="G34:H36"/>
    <mergeCell ref="N34:O36"/>
    <mergeCell ref="S34:U35"/>
    <mergeCell ref="AB34:AC36"/>
    <mergeCell ref="D35:E36"/>
    <mergeCell ref="AE35:AF36"/>
    <mergeCell ref="D37:E37"/>
    <mergeCell ref="G37:H37"/>
    <mergeCell ref="N37:O37"/>
    <mergeCell ref="AB37:AC37"/>
    <mergeCell ref="AE37:AF37"/>
    <mergeCell ref="J38:J39"/>
    <mergeCell ref="Y38:Z39"/>
    <mergeCell ref="R42:S43"/>
    <mergeCell ref="R44:S44"/>
    <mergeCell ref="U45:U46"/>
    <mergeCell ref="Y45:Z46"/>
    <mergeCell ref="R47:S48"/>
    <mergeCell ref="G48:G49"/>
    <mergeCell ref="AB48:AC49"/>
    <mergeCell ref="R49:S49"/>
    <mergeCell ref="G52:H54"/>
    <mergeCell ref="N52:O54"/>
    <mergeCell ref="S52:U53"/>
    <mergeCell ref="AB52:AC54"/>
    <mergeCell ref="D53:E54"/>
    <mergeCell ref="AE53:AF54"/>
    <mergeCell ref="D55:E55"/>
    <mergeCell ref="G55:H55"/>
    <mergeCell ref="N55:O55"/>
    <mergeCell ref="AB55:AC55"/>
    <mergeCell ref="AE55:AF55"/>
    <mergeCell ref="J56:J57"/>
    <mergeCell ref="Y56:Z57"/>
    <mergeCell ref="G63:H65"/>
    <mergeCell ref="N63:O65"/>
    <mergeCell ref="AB63:AC65"/>
    <mergeCell ref="R63:T65"/>
    <mergeCell ref="AE64:AF65"/>
    <mergeCell ref="D66:E66"/>
    <mergeCell ref="G66:H66"/>
    <mergeCell ref="N66:O66"/>
    <mergeCell ref="AB66:AC66"/>
    <mergeCell ref="AE66:AF66"/>
    <mergeCell ref="D64:E65"/>
    <mergeCell ref="R66:T66"/>
  </mergeCells>
  <phoneticPr fontId="3"/>
  <pageMargins left="0.43307086614173229" right="0.31496062992125984" top="0.62992125984251968" bottom="0.39370078740157483" header="0.39370078740157483" footer="0.51181102362204722"/>
  <pageSetup paperSize="9" scale="5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45"/>
  <sheetViews>
    <sheetView showGridLines="0" zoomScaleNormal="100" zoomScaleSheetLayoutView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2"/>
  <cols>
    <col min="1" max="1" width="3" customWidth="1"/>
    <col min="2" max="2" width="3.21875" bestFit="1" customWidth="1"/>
    <col min="3" max="3" width="23.21875" bestFit="1" customWidth="1"/>
    <col min="4" max="12" width="15.6640625" customWidth="1"/>
    <col min="13" max="13" width="4.6640625" style="1" customWidth="1"/>
    <col min="14" max="20" width="15.6640625" customWidth="1"/>
    <col min="21" max="21" width="4.6640625" style="1" customWidth="1"/>
    <col min="22" max="29" width="15.6640625" customWidth="1"/>
    <col min="30" max="30" width="4.21875" style="1" customWidth="1"/>
    <col min="31" max="36" width="15.6640625" customWidth="1"/>
    <col min="37" max="37" width="3.77734375" style="1" customWidth="1"/>
    <col min="38" max="38" width="15.6640625" customWidth="1"/>
    <col min="39" max="39" width="24.109375" bestFit="1" customWidth="1"/>
    <col min="40" max="45" width="15.6640625" customWidth="1"/>
  </cols>
  <sheetData>
    <row r="1" spans="2:45">
      <c r="AG1" s="125"/>
      <c r="AI1" s="125"/>
      <c r="AJ1" s="125"/>
      <c r="AK1" s="4"/>
      <c r="AL1" s="63"/>
      <c r="AM1" s="63"/>
      <c r="AN1" s="125"/>
      <c r="AO1" s="132"/>
      <c r="AP1" s="125"/>
      <c r="AQ1" s="132"/>
      <c r="AS1" s="132"/>
    </row>
    <row r="2" spans="2:45">
      <c r="D2" s="1"/>
      <c r="E2" s="1"/>
      <c r="F2" s="1"/>
      <c r="G2" s="1"/>
      <c r="H2" s="1"/>
      <c r="I2" s="1"/>
      <c r="J2" s="1"/>
      <c r="K2" s="1"/>
      <c r="L2" s="95" t="s">
        <v>136</v>
      </c>
      <c r="N2" s="1"/>
      <c r="O2" s="1"/>
      <c r="P2" s="1"/>
      <c r="Q2" s="1"/>
      <c r="R2" s="1"/>
      <c r="S2" s="1"/>
      <c r="T2" s="95" t="s">
        <v>136</v>
      </c>
      <c r="V2" s="1"/>
      <c r="W2" s="1"/>
      <c r="X2" s="1"/>
      <c r="Y2" s="1"/>
      <c r="Z2" s="1"/>
      <c r="AA2" s="1"/>
      <c r="AB2" s="1"/>
      <c r="AC2" s="95" t="s">
        <v>131</v>
      </c>
      <c r="AD2" s="4"/>
      <c r="AG2" s="125" t="s">
        <v>90</v>
      </c>
      <c r="AI2" s="125" t="s">
        <v>153</v>
      </c>
      <c r="AJ2" s="125"/>
      <c r="AK2" s="4"/>
      <c r="AL2" s="63"/>
      <c r="AM2" s="63"/>
      <c r="AN2" s="125"/>
      <c r="AO2" s="132"/>
      <c r="AP2" s="125" t="s">
        <v>90</v>
      </c>
      <c r="AQ2" s="132" t="s">
        <v>159</v>
      </c>
      <c r="AS2" s="132" t="s">
        <v>153</v>
      </c>
    </row>
    <row r="3" spans="2:45" ht="14.25" customHeight="1" thickBot="1">
      <c r="B3" s="256"/>
      <c r="C3" s="255"/>
      <c r="D3" s="821" t="s">
        <v>62</v>
      </c>
      <c r="E3" s="822"/>
      <c r="F3" s="822"/>
      <c r="G3" s="822"/>
      <c r="H3" s="822"/>
      <c r="I3" s="822"/>
      <c r="J3" s="822"/>
      <c r="K3" s="822"/>
      <c r="L3" s="823"/>
      <c r="M3" s="36"/>
      <c r="N3" s="821" t="s">
        <v>63</v>
      </c>
      <c r="O3" s="822"/>
      <c r="P3" s="822"/>
      <c r="Q3" s="822"/>
      <c r="R3" s="822"/>
      <c r="S3" s="822"/>
      <c r="T3" s="823"/>
      <c r="V3" s="806" t="s">
        <v>78</v>
      </c>
      <c r="W3" s="807"/>
      <c r="X3" s="807"/>
      <c r="Y3" s="808"/>
      <c r="Z3" s="806" t="s">
        <v>79</v>
      </c>
      <c r="AA3" s="807"/>
      <c r="AB3" s="807"/>
      <c r="AC3" s="808"/>
      <c r="AE3" s="770" t="s">
        <v>56</v>
      </c>
      <c r="AF3" s="771"/>
      <c r="AG3" s="771"/>
      <c r="AH3" s="771"/>
      <c r="AI3" s="771"/>
      <c r="AJ3" s="772"/>
      <c r="AK3" s="133"/>
      <c r="AL3" s="770" t="s">
        <v>160</v>
      </c>
      <c r="AM3" s="771"/>
      <c r="AN3" s="771"/>
      <c r="AO3" s="771"/>
      <c r="AP3" s="771"/>
      <c r="AQ3" s="771"/>
      <c r="AR3" s="771"/>
      <c r="AS3" s="772"/>
    </row>
    <row r="4" spans="2:45" ht="13.5" customHeight="1">
      <c r="B4" s="815" t="s">
        <v>297</v>
      </c>
      <c r="C4" s="816"/>
      <c r="D4" s="788" t="s">
        <v>150</v>
      </c>
      <c r="E4" s="789"/>
      <c r="F4" s="790"/>
      <c r="G4" s="796" t="s">
        <v>151</v>
      </c>
      <c r="H4" s="789"/>
      <c r="I4" s="790"/>
      <c r="J4" s="796" t="s">
        <v>201</v>
      </c>
      <c r="K4" s="789"/>
      <c r="L4" s="797"/>
      <c r="M4" s="71"/>
      <c r="N4" s="824" t="s">
        <v>119</v>
      </c>
      <c r="O4" s="827" t="s">
        <v>64</v>
      </c>
      <c r="P4" s="811" t="s">
        <v>125</v>
      </c>
      <c r="Q4" s="811" t="s">
        <v>83</v>
      </c>
      <c r="R4" s="800" t="s">
        <v>84</v>
      </c>
      <c r="S4" s="168"/>
      <c r="T4" s="169"/>
      <c r="V4" s="809" t="s">
        <v>148</v>
      </c>
      <c r="W4" s="810"/>
      <c r="X4" s="810"/>
      <c r="Y4" s="811" t="s">
        <v>85</v>
      </c>
      <c r="Z4" s="809" t="s">
        <v>149</v>
      </c>
      <c r="AA4" s="810"/>
      <c r="AB4" s="810"/>
      <c r="AC4" s="812" t="s">
        <v>86</v>
      </c>
      <c r="AE4" s="658" t="s">
        <v>154</v>
      </c>
      <c r="AF4" s="154"/>
      <c r="AG4" s="155"/>
      <c r="AH4" s="658" t="s">
        <v>155</v>
      </c>
      <c r="AI4" s="126"/>
      <c r="AJ4" s="667" t="s">
        <v>156</v>
      </c>
      <c r="AK4" s="133"/>
      <c r="AL4" s="775" t="s">
        <v>161</v>
      </c>
      <c r="AM4" s="778" t="s">
        <v>162</v>
      </c>
      <c r="AN4" s="658" t="s">
        <v>154</v>
      </c>
      <c r="AO4" s="162"/>
      <c r="AP4" s="162"/>
      <c r="AQ4" s="781" t="s">
        <v>163</v>
      </c>
      <c r="AR4" s="658" t="s">
        <v>155</v>
      </c>
      <c r="AS4" s="126"/>
    </row>
    <row r="5" spans="2:45" ht="13.5" customHeight="1">
      <c r="B5" s="817"/>
      <c r="C5" s="818"/>
      <c r="D5" s="791" t="s">
        <v>200</v>
      </c>
      <c r="E5" s="173"/>
      <c r="F5" s="173"/>
      <c r="G5" s="798" t="s">
        <v>184</v>
      </c>
      <c r="H5" s="158"/>
      <c r="I5" s="161"/>
      <c r="J5" s="798" t="s">
        <v>82</v>
      </c>
      <c r="K5" s="158"/>
      <c r="L5" s="174"/>
      <c r="M5" s="71"/>
      <c r="N5" s="825"/>
      <c r="O5" s="828"/>
      <c r="P5" s="801"/>
      <c r="Q5" s="801"/>
      <c r="R5" s="801"/>
      <c r="S5" s="803" t="s">
        <v>126</v>
      </c>
      <c r="T5" s="170"/>
      <c r="V5" s="813" t="s">
        <v>150</v>
      </c>
      <c r="W5" s="768" t="s">
        <v>151</v>
      </c>
      <c r="X5" s="768" t="s">
        <v>152</v>
      </c>
      <c r="Y5" s="801"/>
      <c r="Z5" s="813" t="s">
        <v>150</v>
      </c>
      <c r="AA5" s="768" t="s">
        <v>151</v>
      </c>
      <c r="AB5" s="768" t="s">
        <v>152</v>
      </c>
      <c r="AC5" s="804"/>
      <c r="AE5" s="660"/>
      <c r="AF5" s="784" t="s">
        <v>157</v>
      </c>
      <c r="AG5" s="99"/>
      <c r="AH5" s="660"/>
      <c r="AI5" s="766" t="s">
        <v>74</v>
      </c>
      <c r="AJ5" s="773"/>
      <c r="AK5" s="133"/>
      <c r="AL5" s="776"/>
      <c r="AM5" s="779"/>
      <c r="AN5" s="660"/>
      <c r="AO5" s="784" t="s">
        <v>157</v>
      </c>
      <c r="AP5" s="99"/>
      <c r="AQ5" s="782"/>
      <c r="AR5" s="660"/>
      <c r="AS5" s="766" t="s">
        <v>74</v>
      </c>
    </row>
    <row r="6" spans="2:45" ht="13.5" customHeight="1">
      <c r="B6" s="817"/>
      <c r="C6" s="818"/>
      <c r="D6" s="792"/>
      <c r="E6" s="794" t="s">
        <v>173</v>
      </c>
      <c r="F6" s="173"/>
      <c r="G6" s="794"/>
      <c r="H6" s="798" t="s">
        <v>173</v>
      </c>
      <c r="I6" s="159"/>
      <c r="J6" s="794"/>
      <c r="K6" s="798" t="s">
        <v>132</v>
      </c>
      <c r="L6" s="175"/>
      <c r="M6" s="71"/>
      <c r="N6" s="825"/>
      <c r="O6" s="828"/>
      <c r="P6" s="801"/>
      <c r="Q6" s="801"/>
      <c r="R6" s="801"/>
      <c r="S6" s="801"/>
      <c r="T6" s="804" t="s">
        <v>127</v>
      </c>
      <c r="V6" s="813"/>
      <c r="W6" s="768"/>
      <c r="X6" s="768"/>
      <c r="Y6" s="801"/>
      <c r="Z6" s="813"/>
      <c r="AA6" s="768"/>
      <c r="AB6" s="768"/>
      <c r="AC6" s="804"/>
      <c r="AE6" s="660"/>
      <c r="AF6" s="785"/>
      <c r="AG6" s="766" t="s">
        <v>158</v>
      </c>
      <c r="AH6" s="660"/>
      <c r="AI6" s="787"/>
      <c r="AJ6" s="773"/>
      <c r="AK6" s="133"/>
      <c r="AL6" s="776"/>
      <c r="AM6" s="779"/>
      <c r="AN6" s="660"/>
      <c r="AO6" s="785"/>
      <c r="AP6" s="766" t="s">
        <v>158</v>
      </c>
      <c r="AQ6" s="782"/>
      <c r="AR6" s="660"/>
      <c r="AS6" s="787"/>
    </row>
    <row r="7" spans="2:45" ht="24.75" customHeight="1" thickBot="1">
      <c r="B7" s="819"/>
      <c r="C7" s="820"/>
      <c r="D7" s="793"/>
      <c r="E7" s="795"/>
      <c r="F7" s="172" t="s">
        <v>174</v>
      </c>
      <c r="G7" s="799"/>
      <c r="H7" s="799"/>
      <c r="I7" s="160" t="s">
        <v>185</v>
      </c>
      <c r="J7" s="799"/>
      <c r="K7" s="799"/>
      <c r="L7" s="176" t="s">
        <v>187</v>
      </c>
      <c r="M7" s="71"/>
      <c r="N7" s="826"/>
      <c r="O7" s="829"/>
      <c r="P7" s="802"/>
      <c r="Q7" s="802"/>
      <c r="R7" s="802"/>
      <c r="S7" s="802"/>
      <c r="T7" s="805"/>
      <c r="U7" s="418"/>
      <c r="V7" s="814"/>
      <c r="W7" s="769"/>
      <c r="X7" s="769"/>
      <c r="Y7" s="802"/>
      <c r="Z7" s="814"/>
      <c r="AA7" s="769"/>
      <c r="AB7" s="769"/>
      <c r="AC7" s="805"/>
      <c r="AE7" s="662"/>
      <c r="AF7" s="786"/>
      <c r="AG7" s="767"/>
      <c r="AH7" s="662"/>
      <c r="AI7" s="767"/>
      <c r="AJ7" s="774"/>
      <c r="AK7" s="133"/>
      <c r="AL7" s="777"/>
      <c r="AM7" s="780"/>
      <c r="AN7" s="662"/>
      <c r="AO7" s="786"/>
      <c r="AP7" s="767"/>
      <c r="AQ7" s="783"/>
      <c r="AR7" s="662"/>
      <c r="AS7" s="767"/>
    </row>
    <row r="8" spans="2:45" ht="20.100000000000001" customHeight="1">
      <c r="B8" s="282" t="s">
        <v>0</v>
      </c>
      <c r="C8" s="283" t="s">
        <v>230</v>
      </c>
      <c r="D8" s="284">
        <f>生産増加の計算シート!D8+設備投資の計算シート!F8</f>
        <v>0</v>
      </c>
      <c r="E8" s="285">
        <f>生産増加の計算シート!E8+設備投資の計算シート!G8</f>
        <v>0</v>
      </c>
      <c r="F8" s="286">
        <f>生産増加の計算シート!F8+設備投資の計算シート!H8</f>
        <v>0</v>
      </c>
      <c r="G8" s="287">
        <f>生産増加の計算シート!G8+設備投資の計算シート!K8</f>
        <v>0</v>
      </c>
      <c r="H8" s="285">
        <f>生産増加の計算シート!H8+設備投資の計算シート!L8</f>
        <v>0</v>
      </c>
      <c r="I8" s="286">
        <f>生産増加の計算シート!I8+設備投資の計算シート!M8</f>
        <v>0</v>
      </c>
      <c r="J8" s="285">
        <f>生産増加の計算シート!J8+設備投資の計算シート!N8</f>
        <v>0</v>
      </c>
      <c r="K8" s="288">
        <f>生産増加の計算シート!K8+設備投資の計算シート!O8</f>
        <v>0</v>
      </c>
      <c r="L8" s="289">
        <f>生産増加の計算シート!L8+設備投資の計算シート!P8</f>
        <v>0</v>
      </c>
      <c r="M8" s="72"/>
      <c r="N8" s="291"/>
      <c r="O8" s="292"/>
      <c r="P8" s="288">
        <f>生産増加の計算シート!P8+設備投資の計算シート!T8</f>
        <v>0</v>
      </c>
      <c r="Q8" s="288">
        <f>生産増加の計算シート!Q8+設備投資の計算シート!U8</f>
        <v>0</v>
      </c>
      <c r="R8" s="288">
        <f>生産増加の計算シート!R8+設備投資の計算シート!V8</f>
        <v>0</v>
      </c>
      <c r="S8" s="288">
        <f>生産増加の計算シート!S8+設備投資の計算シート!W8</f>
        <v>0</v>
      </c>
      <c r="T8" s="289">
        <f>生産増加の計算シート!T8+設備投資の計算シート!X8</f>
        <v>0</v>
      </c>
      <c r="V8" s="294">
        <f>生産増加の計算シート!V8+設備投資の計算シート!Z8</f>
        <v>0</v>
      </c>
      <c r="W8" s="295">
        <f>生産増加の計算シート!W8+設備投資の計算シート!AA8</f>
        <v>0</v>
      </c>
      <c r="X8" s="295">
        <f>生産増加の計算シート!X8+設備投資の計算シート!AB8</f>
        <v>0</v>
      </c>
      <c r="Y8" s="296">
        <f>生産増加の計算シート!Y8+設備投資の計算シート!AC8</f>
        <v>0</v>
      </c>
      <c r="Z8" s="296">
        <f>生産増加の計算シート!Z8+設備投資の計算シート!AD8</f>
        <v>0</v>
      </c>
      <c r="AA8" s="297">
        <f>生産増加の計算シート!AA8+設備投資の計算シート!AE8</f>
        <v>0</v>
      </c>
      <c r="AB8" s="297">
        <f>生産増加の計算シート!AB8+設備投資の計算シート!AF8</f>
        <v>0</v>
      </c>
      <c r="AC8" s="298">
        <f>生産増加の計算シート!AC8+設備投資の計算シート!AG8</f>
        <v>0</v>
      </c>
      <c r="AE8" s="299">
        <f>生産増加の計算シート!AE8+設備投資の計算シート!AI8</f>
        <v>0</v>
      </c>
      <c r="AF8" s="300">
        <f>生産増加の計算シート!AF8+設備投資の計算シート!AJ8</f>
        <v>0</v>
      </c>
      <c r="AG8" s="301">
        <f>生産増加の計算シート!AG8+設備投資の計算シート!AK8</f>
        <v>0</v>
      </c>
      <c r="AH8" s="299">
        <f>生産増加の計算シート!AH8+設備投資の計算シート!AL8</f>
        <v>0</v>
      </c>
      <c r="AI8" s="302">
        <f>生産増加の計算シート!AI8+設備投資の計算シート!AM8</f>
        <v>0</v>
      </c>
      <c r="AJ8" s="303">
        <f>RANK(AE8,$AE$8:$AE$44)</f>
        <v>1</v>
      </c>
      <c r="AL8" s="304">
        <v>1</v>
      </c>
      <c r="AM8" s="305" t="str">
        <f t="shared" ref="AM8:AM44" si="0">INDEX(C$8:C$44,MATCH($AL8,$AJ$8:$AJ$44,0),1)</f>
        <v>農林漁業</v>
      </c>
      <c r="AN8" s="306">
        <f t="shared" ref="AN8:AN44" si="1">INDEX(AE$8:AE$44,MATCH($AL8,$AJ$8:$AJ$44,0),1)</f>
        <v>0</v>
      </c>
      <c r="AO8" s="307">
        <f t="shared" ref="AO8:AO44" si="2">INDEX(AF$8:AF$44,MATCH($AL8,$AJ$8:$AJ$44,0),1)</f>
        <v>0</v>
      </c>
      <c r="AP8" s="301">
        <f t="shared" ref="AP8:AP44" si="3">INDEX(AG$8:AG$44,MATCH($AL8,$AJ$8:$AJ$44,0),1)</f>
        <v>0</v>
      </c>
      <c r="AQ8" s="308" t="e">
        <f>SUM($AN$8:AN8)/SUM($AN$8:$AN$44)</f>
        <v>#N/A</v>
      </c>
      <c r="AR8" s="299">
        <f>INDEX(AH$8:AH$44,MATCH($AL8,$AJ$8:$AJ$44,0),1)</f>
        <v>0</v>
      </c>
      <c r="AS8" s="301">
        <f t="shared" ref="AS8:AS44" si="4">INDEX(AI$8:AI$44,MATCH($AL8,$AJ$8:$AJ$44,0),1)</f>
        <v>0</v>
      </c>
    </row>
    <row r="9" spans="2:45" ht="20.100000000000001" customHeight="1">
      <c r="B9" s="309" t="s">
        <v>5</v>
      </c>
      <c r="C9" s="310" t="s">
        <v>33</v>
      </c>
      <c r="D9" s="311">
        <f>生産増加の計算シート!D9+設備投資の計算シート!F9</f>
        <v>0</v>
      </c>
      <c r="E9" s="312">
        <f>生産増加の計算シート!E9+設備投資の計算シート!G9</f>
        <v>0</v>
      </c>
      <c r="F9" s="313">
        <f>生産増加の計算シート!F9+設備投資の計算シート!H9</f>
        <v>0</v>
      </c>
      <c r="G9" s="314">
        <f>生産増加の計算シート!G9+設備投資の計算シート!K9</f>
        <v>0</v>
      </c>
      <c r="H9" s="312">
        <f>生産増加の計算シート!H9+設備投資の計算シート!L9</f>
        <v>0</v>
      </c>
      <c r="I9" s="313">
        <f>生産増加の計算シート!I9+設備投資の計算シート!M9</f>
        <v>0</v>
      </c>
      <c r="J9" s="312">
        <f>生産増加の計算シート!J9+設備投資の計算シート!N9</f>
        <v>0</v>
      </c>
      <c r="K9" s="315">
        <f>生産増加の計算シート!K9+設備投資の計算シート!O9</f>
        <v>0</v>
      </c>
      <c r="L9" s="316">
        <f>生産増加の計算シート!L9+設備投資の計算シート!P9</f>
        <v>0</v>
      </c>
      <c r="M9" s="72"/>
      <c r="N9" s="318"/>
      <c r="O9" s="319"/>
      <c r="P9" s="315">
        <f>生産増加の計算シート!P9+設備投資の計算シート!T9</f>
        <v>0</v>
      </c>
      <c r="Q9" s="315">
        <f>生産増加の計算シート!Q9+設備投資の計算シート!U9</f>
        <v>0</v>
      </c>
      <c r="R9" s="315">
        <f>生産増加の計算シート!R9+設備投資の計算シート!V9</f>
        <v>0</v>
      </c>
      <c r="S9" s="315">
        <f>生産増加の計算シート!S9+設備投資の計算シート!W9</f>
        <v>0</v>
      </c>
      <c r="T9" s="316">
        <f>生産増加の計算シート!T9+設備投資の計算シート!X9</f>
        <v>0</v>
      </c>
      <c r="V9" s="321">
        <f>生産増加の計算シート!V9+設備投資の計算シート!Z9</f>
        <v>0</v>
      </c>
      <c r="W9" s="322">
        <f>生産増加の計算シート!W9+設備投資の計算シート!AA9</f>
        <v>0</v>
      </c>
      <c r="X9" s="322">
        <f>生産増加の計算シート!X9+設備投資の計算シート!AB9</f>
        <v>0</v>
      </c>
      <c r="Y9" s="323">
        <f>生産増加の計算シート!Y9+設備投資の計算シート!AC9</f>
        <v>0</v>
      </c>
      <c r="Z9" s="323">
        <f>生産増加の計算シート!Z9+設備投資の計算シート!AD9</f>
        <v>0</v>
      </c>
      <c r="AA9" s="324">
        <f>生産増加の計算シート!AA9+設備投資の計算シート!AE9</f>
        <v>0</v>
      </c>
      <c r="AB9" s="324">
        <f>生産増加の計算シート!AB9+設備投資の計算シート!AF9</f>
        <v>0</v>
      </c>
      <c r="AC9" s="325">
        <f>生産増加の計算シート!AC9+設備投資の計算シート!AG9</f>
        <v>0</v>
      </c>
      <c r="AE9" s="326">
        <f>生産増加の計算シート!AE9+設備投資の計算シート!AI9</f>
        <v>0</v>
      </c>
      <c r="AF9" s="327">
        <f>生産増加の計算シート!AF9+設備投資の計算シート!AJ9</f>
        <v>0</v>
      </c>
      <c r="AG9" s="328">
        <f>生産増加の計算シート!AG9+設備投資の計算シート!AK9</f>
        <v>0</v>
      </c>
      <c r="AH9" s="326">
        <f>生産増加の計算シート!AH9+設備投資の計算シート!AL9</f>
        <v>0</v>
      </c>
      <c r="AI9" s="329">
        <f>生産増加の計算シート!AI9+設備投資の計算シート!AM9</f>
        <v>0</v>
      </c>
      <c r="AJ9" s="330">
        <f t="shared" ref="AJ9:AJ44" si="5">RANK(AE9,$AE$8:$AE$44)</f>
        <v>1</v>
      </c>
      <c r="AL9" s="331">
        <v>2</v>
      </c>
      <c r="AM9" s="332" t="e">
        <f t="shared" si="0"/>
        <v>#N/A</v>
      </c>
      <c r="AN9" s="333" t="e">
        <f t="shared" si="1"/>
        <v>#N/A</v>
      </c>
      <c r="AO9" s="334" t="e">
        <f t="shared" si="2"/>
        <v>#N/A</v>
      </c>
      <c r="AP9" s="328" t="e">
        <f t="shared" si="3"/>
        <v>#N/A</v>
      </c>
      <c r="AQ9" s="335" t="e">
        <f>SUM($AN$8:AN9)/SUM($AN$8:$AN$44)</f>
        <v>#N/A</v>
      </c>
      <c r="AR9" s="326" t="e">
        <f t="shared" ref="AR9:AR44" si="6">INDEX(AH$8:AH$44,MATCH($AL9,$AJ$8:$AJ$44,0),1)</f>
        <v>#N/A</v>
      </c>
      <c r="AS9" s="328" t="e">
        <f t="shared" si="4"/>
        <v>#N/A</v>
      </c>
    </row>
    <row r="10" spans="2:45" ht="20.100000000000001" customHeight="1">
      <c r="B10" s="309" t="s">
        <v>10</v>
      </c>
      <c r="C10" s="310" t="s">
        <v>91</v>
      </c>
      <c r="D10" s="311">
        <f>生産増加の計算シート!D10+設備投資の計算シート!F10</f>
        <v>0</v>
      </c>
      <c r="E10" s="312">
        <f>生産増加の計算シート!E10+設備投資の計算シート!G10</f>
        <v>0</v>
      </c>
      <c r="F10" s="313">
        <f>生産増加の計算シート!F10+設備投資の計算シート!H10</f>
        <v>0</v>
      </c>
      <c r="G10" s="314">
        <f>生産増加の計算シート!G10+設備投資の計算シート!K10</f>
        <v>0</v>
      </c>
      <c r="H10" s="312">
        <f>生産増加の計算シート!H10+設備投資の計算シート!L10</f>
        <v>0</v>
      </c>
      <c r="I10" s="313">
        <f>生産増加の計算シート!I10+設備投資の計算シート!M10</f>
        <v>0</v>
      </c>
      <c r="J10" s="312">
        <f>生産増加の計算シート!J10+設備投資の計算シート!N10</f>
        <v>0</v>
      </c>
      <c r="K10" s="315">
        <f>生産増加の計算シート!K10+設備投資の計算シート!O10</f>
        <v>0</v>
      </c>
      <c r="L10" s="316">
        <f>生産増加の計算シート!L10+設備投資の計算シート!P10</f>
        <v>0</v>
      </c>
      <c r="M10" s="72"/>
      <c r="N10" s="318"/>
      <c r="O10" s="319"/>
      <c r="P10" s="315">
        <f>生産増加の計算シート!P10+設備投資の計算シート!T10</f>
        <v>0</v>
      </c>
      <c r="Q10" s="315">
        <f>生産増加の計算シート!Q10+設備投資の計算シート!U10</f>
        <v>0</v>
      </c>
      <c r="R10" s="315">
        <f>生産増加の計算シート!R10+設備投資の計算シート!V10</f>
        <v>0</v>
      </c>
      <c r="S10" s="315">
        <f>生産増加の計算シート!S10+設備投資の計算シート!W10</f>
        <v>0</v>
      </c>
      <c r="T10" s="316">
        <f>生産増加の計算シート!T10+設備投資の計算シート!X10</f>
        <v>0</v>
      </c>
      <c r="V10" s="321">
        <f>生産増加の計算シート!V10+設備投資の計算シート!Z10</f>
        <v>0</v>
      </c>
      <c r="W10" s="322">
        <f>生産増加の計算シート!W10+設備投資の計算シート!AA10</f>
        <v>0</v>
      </c>
      <c r="X10" s="322">
        <f>生産増加の計算シート!X10+設備投資の計算シート!AB10</f>
        <v>0</v>
      </c>
      <c r="Y10" s="323">
        <f>生産増加の計算シート!Y10+設備投資の計算シート!AC10</f>
        <v>0</v>
      </c>
      <c r="Z10" s="323">
        <f>生産増加の計算シート!Z10+設備投資の計算シート!AD10</f>
        <v>0</v>
      </c>
      <c r="AA10" s="324">
        <f>生産増加の計算シート!AA10+設備投資の計算シート!AE10</f>
        <v>0</v>
      </c>
      <c r="AB10" s="324">
        <f>生産増加の計算シート!AB10+設備投資の計算シート!AF10</f>
        <v>0</v>
      </c>
      <c r="AC10" s="325">
        <f>生産増加の計算シート!AC10+設備投資の計算シート!AG10</f>
        <v>0</v>
      </c>
      <c r="AE10" s="326">
        <f>生産増加の計算シート!AE10+設備投資の計算シート!AI10</f>
        <v>0</v>
      </c>
      <c r="AF10" s="327">
        <f>生産増加の計算シート!AF10+設備投資の計算シート!AJ10</f>
        <v>0</v>
      </c>
      <c r="AG10" s="328">
        <f>生産増加の計算シート!AG10+設備投資の計算シート!AK10</f>
        <v>0</v>
      </c>
      <c r="AH10" s="326">
        <f>生産増加の計算シート!AH10+設備投資の計算シート!AL10</f>
        <v>0</v>
      </c>
      <c r="AI10" s="329">
        <f>生産増加の計算シート!AI10+設備投資の計算シート!AM10</f>
        <v>0</v>
      </c>
      <c r="AJ10" s="330">
        <f t="shared" si="5"/>
        <v>1</v>
      </c>
      <c r="AL10" s="331">
        <v>3</v>
      </c>
      <c r="AM10" s="332" t="e">
        <f t="shared" si="0"/>
        <v>#N/A</v>
      </c>
      <c r="AN10" s="333" t="e">
        <f t="shared" si="1"/>
        <v>#N/A</v>
      </c>
      <c r="AO10" s="334" t="e">
        <f t="shared" si="2"/>
        <v>#N/A</v>
      </c>
      <c r="AP10" s="328" t="e">
        <f t="shared" si="3"/>
        <v>#N/A</v>
      </c>
      <c r="AQ10" s="335" t="e">
        <f>SUM($AN$8:AN10)/SUM($AN$8:$AN$44)</f>
        <v>#N/A</v>
      </c>
      <c r="AR10" s="326" t="e">
        <f t="shared" si="6"/>
        <v>#N/A</v>
      </c>
      <c r="AS10" s="328" t="e">
        <f t="shared" si="4"/>
        <v>#N/A</v>
      </c>
    </row>
    <row r="11" spans="2:45" ht="20.100000000000001" customHeight="1">
      <c r="B11" s="309" t="s">
        <v>14</v>
      </c>
      <c r="C11" s="310" t="s">
        <v>34</v>
      </c>
      <c r="D11" s="311">
        <f>生産増加の計算シート!D11+設備投資の計算シート!F11</f>
        <v>0</v>
      </c>
      <c r="E11" s="312">
        <f>生産増加の計算シート!E11+設備投資の計算シート!G11</f>
        <v>0</v>
      </c>
      <c r="F11" s="313">
        <f>生産増加の計算シート!F11+設備投資の計算シート!H11</f>
        <v>0</v>
      </c>
      <c r="G11" s="314">
        <f>生産増加の計算シート!G11+設備投資の計算シート!K11</f>
        <v>0</v>
      </c>
      <c r="H11" s="312">
        <f>生産増加の計算シート!H11+設備投資の計算シート!L11</f>
        <v>0</v>
      </c>
      <c r="I11" s="313">
        <f>生産増加の計算シート!I11+設備投資の計算シート!M11</f>
        <v>0</v>
      </c>
      <c r="J11" s="312">
        <f>生産増加の計算シート!J11+設備投資の計算シート!N11</f>
        <v>0</v>
      </c>
      <c r="K11" s="315">
        <f>生産増加の計算シート!K11+設備投資の計算シート!O11</f>
        <v>0</v>
      </c>
      <c r="L11" s="316">
        <f>生産増加の計算シート!L11+設備投資の計算シート!P11</f>
        <v>0</v>
      </c>
      <c r="M11" s="72"/>
      <c r="N11" s="318"/>
      <c r="O11" s="319"/>
      <c r="P11" s="315">
        <f>生産増加の計算シート!P11+設備投資の計算シート!T11</f>
        <v>0</v>
      </c>
      <c r="Q11" s="315">
        <f>生産増加の計算シート!Q11+設備投資の計算シート!U11</f>
        <v>0</v>
      </c>
      <c r="R11" s="315">
        <f>生産増加の計算シート!R11+設備投資の計算シート!V11</f>
        <v>0</v>
      </c>
      <c r="S11" s="315">
        <f>生産増加の計算シート!S11+設備投資の計算シート!W11</f>
        <v>0</v>
      </c>
      <c r="T11" s="316">
        <f>生産増加の計算シート!T11+設備投資の計算シート!X11</f>
        <v>0</v>
      </c>
      <c r="V11" s="321">
        <f>生産増加の計算シート!V11+設備投資の計算シート!Z11</f>
        <v>0</v>
      </c>
      <c r="W11" s="322">
        <f>生産増加の計算シート!W11+設備投資の計算シート!AA11</f>
        <v>0</v>
      </c>
      <c r="X11" s="322">
        <f>生産増加の計算シート!X11+設備投資の計算シート!AB11</f>
        <v>0</v>
      </c>
      <c r="Y11" s="323">
        <f>生産増加の計算シート!Y11+設備投資の計算シート!AC11</f>
        <v>0</v>
      </c>
      <c r="Z11" s="323">
        <f>生産増加の計算シート!Z11+設備投資の計算シート!AD11</f>
        <v>0</v>
      </c>
      <c r="AA11" s="324">
        <f>生産増加の計算シート!AA11+設備投資の計算シート!AE11</f>
        <v>0</v>
      </c>
      <c r="AB11" s="324">
        <f>生産増加の計算シート!AB11+設備投資の計算シート!AF11</f>
        <v>0</v>
      </c>
      <c r="AC11" s="325">
        <f>生産増加の計算シート!AC11+設備投資の計算シート!AG11</f>
        <v>0</v>
      </c>
      <c r="AE11" s="326">
        <f>生産増加の計算シート!AE11+設備投資の計算シート!AI11</f>
        <v>0</v>
      </c>
      <c r="AF11" s="327">
        <f>生産増加の計算シート!AF11+設備投資の計算シート!AJ11</f>
        <v>0</v>
      </c>
      <c r="AG11" s="328">
        <f>生産増加の計算シート!AG11+設備投資の計算シート!AK11</f>
        <v>0</v>
      </c>
      <c r="AH11" s="326">
        <f>生産増加の計算シート!AH11+設備投資の計算シート!AL11</f>
        <v>0</v>
      </c>
      <c r="AI11" s="329">
        <f>生産増加の計算シート!AI11+設備投資の計算シート!AM11</f>
        <v>0</v>
      </c>
      <c r="AJ11" s="330">
        <f t="shared" si="5"/>
        <v>1</v>
      </c>
      <c r="AL11" s="331">
        <v>4</v>
      </c>
      <c r="AM11" s="332" t="e">
        <f t="shared" si="0"/>
        <v>#N/A</v>
      </c>
      <c r="AN11" s="333" t="e">
        <f t="shared" si="1"/>
        <v>#N/A</v>
      </c>
      <c r="AO11" s="334" t="e">
        <f t="shared" si="2"/>
        <v>#N/A</v>
      </c>
      <c r="AP11" s="328" t="e">
        <f t="shared" si="3"/>
        <v>#N/A</v>
      </c>
      <c r="AQ11" s="335" t="e">
        <f>SUM($AN$8:AN11)/SUM($AN$8:$AN$44)</f>
        <v>#N/A</v>
      </c>
      <c r="AR11" s="326" t="e">
        <f t="shared" si="6"/>
        <v>#N/A</v>
      </c>
      <c r="AS11" s="328" t="e">
        <f t="shared" si="4"/>
        <v>#N/A</v>
      </c>
    </row>
    <row r="12" spans="2:45" ht="20.100000000000001" customHeight="1">
      <c r="B12" s="336" t="s">
        <v>15</v>
      </c>
      <c r="C12" s="337" t="s">
        <v>35</v>
      </c>
      <c r="D12" s="338">
        <f>生産増加の計算シート!D12+設備投資の計算シート!F12</f>
        <v>0</v>
      </c>
      <c r="E12" s="339">
        <f>生産増加の計算シート!E12+設備投資の計算シート!G12</f>
        <v>0</v>
      </c>
      <c r="F12" s="340">
        <f>生産増加の計算シート!F12+設備投資の計算シート!H12</f>
        <v>0</v>
      </c>
      <c r="G12" s="341">
        <f>生産増加の計算シート!G12+設備投資の計算シート!K12</f>
        <v>0</v>
      </c>
      <c r="H12" s="339">
        <f>生産増加の計算シート!H12+設備投資の計算シート!L12</f>
        <v>0</v>
      </c>
      <c r="I12" s="340">
        <f>生産増加の計算シート!I12+設備投資の計算シート!M12</f>
        <v>0</v>
      </c>
      <c r="J12" s="339">
        <f>生産増加の計算シート!J12+設備投資の計算シート!N12</f>
        <v>0</v>
      </c>
      <c r="K12" s="342">
        <f>生産増加の計算シート!K12+設備投資の計算シート!O12</f>
        <v>0</v>
      </c>
      <c r="L12" s="343">
        <f>生産増加の計算シート!L12+設備投資の計算シート!P12</f>
        <v>0</v>
      </c>
      <c r="M12" s="72"/>
      <c r="N12" s="345"/>
      <c r="O12" s="346"/>
      <c r="P12" s="342">
        <f>生産増加の計算シート!P12+設備投資の計算シート!T12</f>
        <v>0</v>
      </c>
      <c r="Q12" s="342">
        <f>生産増加の計算シート!Q12+設備投資の計算シート!U12</f>
        <v>0</v>
      </c>
      <c r="R12" s="342">
        <f>生産増加の計算シート!R12+設備投資の計算シート!V12</f>
        <v>0</v>
      </c>
      <c r="S12" s="342">
        <f>生産増加の計算シート!S12+設備投資の計算シート!W12</f>
        <v>0</v>
      </c>
      <c r="T12" s="343">
        <f>生産増加の計算シート!T12+設備投資の計算シート!X12</f>
        <v>0</v>
      </c>
      <c r="V12" s="348">
        <f>生産増加の計算シート!V12+設備投資の計算シート!Z12</f>
        <v>0</v>
      </c>
      <c r="W12" s="349">
        <f>生産増加の計算シート!W12+設備投資の計算シート!AA12</f>
        <v>0</v>
      </c>
      <c r="X12" s="349">
        <f>生産増加の計算シート!X12+設備投資の計算シート!AB12</f>
        <v>0</v>
      </c>
      <c r="Y12" s="350">
        <f>生産増加の計算シート!Y12+設備投資の計算シート!AC12</f>
        <v>0</v>
      </c>
      <c r="Z12" s="350">
        <f>生産増加の計算シート!Z12+設備投資の計算シート!AD12</f>
        <v>0</v>
      </c>
      <c r="AA12" s="351">
        <f>生産増加の計算シート!AA12+設備投資の計算シート!AE12</f>
        <v>0</v>
      </c>
      <c r="AB12" s="351">
        <f>生産増加の計算シート!AB12+設備投資の計算シート!AF12</f>
        <v>0</v>
      </c>
      <c r="AC12" s="352">
        <f>生産増加の計算シート!AC12+設備投資の計算シート!AG12</f>
        <v>0</v>
      </c>
      <c r="AE12" s="353">
        <f>生産増加の計算シート!AE12+設備投資の計算シート!AI12</f>
        <v>0</v>
      </c>
      <c r="AF12" s="354">
        <f>生産増加の計算シート!AF12+設備投資の計算シート!AJ12</f>
        <v>0</v>
      </c>
      <c r="AG12" s="355">
        <f>生産増加の計算シート!AG12+設備投資の計算シート!AK12</f>
        <v>0</v>
      </c>
      <c r="AH12" s="353">
        <f>生産増加の計算シート!AH12+設備投資の計算シート!AL12</f>
        <v>0</v>
      </c>
      <c r="AI12" s="356">
        <f>生産増加の計算シート!AI12+設備投資の計算シート!AM12</f>
        <v>0</v>
      </c>
      <c r="AJ12" s="357">
        <f t="shared" si="5"/>
        <v>1</v>
      </c>
      <c r="AL12" s="358">
        <v>5</v>
      </c>
      <c r="AM12" s="359" t="e">
        <f t="shared" si="0"/>
        <v>#N/A</v>
      </c>
      <c r="AN12" s="360" t="e">
        <f t="shared" si="1"/>
        <v>#N/A</v>
      </c>
      <c r="AO12" s="361" t="e">
        <f t="shared" si="2"/>
        <v>#N/A</v>
      </c>
      <c r="AP12" s="355" t="e">
        <f t="shared" si="3"/>
        <v>#N/A</v>
      </c>
      <c r="AQ12" s="362" t="e">
        <f>SUM($AN$8:AN12)/SUM($AN$8:$AN$44)</f>
        <v>#N/A</v>
      </c>
      <c r="AR12" s="353" t="e">
        <f t="shared" si="6"/>
        <v>#N/A</v>
      </c>
      <c r="AS12" s="355" t="e">
        <f t="shared" si="4"/>
        <v>#N/A</v>
      </c>
    </row>
    <row r="13" spans="2:45" ht="20.100000000000001" customHeight="1">
      <c r="B13" s="363" t="s">
        <v>19</v>
      </c>
      <c r="C13" s="364" t="s">
        <v>36</v>
      </c>
      <c r="D13" s="365">
        <f>生産増加の計算シート!D13+設備投資の計算シート!F13</f>
        <v>0</v>
      </c>
      <c r="E13" s="366">
        <f>生産増加の計算シート!E13+設備投資の計算シート!G13</f>
        <v>0</v>
      </c>
      <c r="F13" s="367">
        <f>生産増加の計算シート!F13+設備投資の計算シート!H13</f>
        <v>0</v>
      </c>
      <c r="G13" s="368">
        <f>生産増加の計算シート!G13+設備投資の計算シート!K13</f>
        <v>0</v>
      </c>
      <c r="H13" s="366">
        <f>生産増加の計算シート!H13+設備投資の計算シート!L13</f>
        <v>0</v>
      </c>
      <c r="I13" s="367">
        <f>生産増加の計算シート!I13+設備投資の計算シート!M13</f>
        <v>0</v>
      </c>
      <c r="J13" s="366">
        <f>生産増加の計算シート!J13+設備投資の計算シート!N13</f>
        <v>0</v>
      </c>
      <c r="K13" s="369">
        <f>生産増加の計算シート!K13+設備投資の計算シート!O13</f>
        <v>0</v>
      </c>
      <c r="L13" s="370">
        <f>生産増加の計算シート!L13+設備投資の計算シート!P13</f>
        <v>0</v>
      </c>
      <c r="M13" s="72"/>
      <c r="N13" s="372"/>
      <c r="O13" s="373"/>
      <c r="P13" s="369">
        <f>生産増加の計算シート!P13+設備投資の計算シート!T13</f>
        <v>0</v>
      </c>
      <c r="Q13" s="369">
        <f>生産増加の計算シート!Q13+設備投資の計算シート!U13</f>
        <v>0</v>
      </c>
      <c r="R13" s="369">
        <f>生産増加の計算シート!R13+設備投資の計算シート!V13</f>
        <v>0</v>
      </c>
      <c r="S13" s="369">
        <f>生産増加の計算シート!S13+設備投資の計算シート!W13</f>
        <v>0</v>
      </c>
      <c r="T13" s="370">
        <f>生産増加の計算シート!T13+設備投資の計算シート!X13</f>
        <v>0</v>
      </c>
      <c r="V13" s="375">
        <f>生産増加の計算シート!V13+設備投資の計算シート!Z13</f>
        <v>0</v>
      </c>
      <c r="W13" s="376">
        <f>生産増加の計算シート!W13+設備投資の計算シート!AA13</f>
        <v>0</v>
      </c>
      <c r="X13" s="376">
        <f>生産増加の計算シート!X13+設備投資の計算シート!AB13</f>
        <v>0</v>
      </c>
      <c r="Y13" s="377">
        <f>生産増加の計算シート!Y13+設備投資の計算シート!AC13</f>
        <v>0</v>
      </c>
      <c r="Z13" s="377">
        <f>生産増加の計算シート!Z13+設備投資の計算シート!AD13</f>
        <v>0</v>
      </c>
      <c r="AA13" s="378">
        <f>生産増加の計算シート!AA13+設備投資の計算シート!AE13</f>
        <v>0</v>
      </c>
      <c r="AB13" s="378">
        <f>生産増加の計算シート!AB13+設備投資の計算シート!AF13</f>
        <v>0</v>
      </c>
      <c r="AC13" s="379">
        <f>生産増加の計算シート!AC13+設備投資の計算シート!AG13</f>
        <v>0</v>
      </c>
      <c r="AE13" s="380">
        <f>生産増加の計算シート!AE13+設備投資の計算シート!AI13</f>
        <v>0</v>
      </c>
      <c r="AF13" s="381">
        <f>生産増加の計算シート!AF13+設備投資の計算シート!AJ13</f>
        <v>0</v>
      </c>
      <c r="AG13" s="382">
        <f>生産増加の計算シート!AG13+設備投資の計算シート!AK13</f>
        <v>0</v>
      </c>
      <c r="AH13" s="380">
        <f>生産増加の計算シート!AH13+設備投資の計算シート!AL13</f>
        <v>0</v>
      </c>
      <c r="AI13" s="383">
        <f>生産増加の計算シート!AI13+設備投資の計算シート!AM13</f>
        <v>0</v>
      </c>
      <c r="AJ13" s="384">
        <f t="shared" si="5"/>
        <v>1</v>
      </c>
      <c r="AL13" s="385">
        <v>6</v>
      </c>
      <c r="AM13" s="386" t="e">
        <f t="shared" si="0"/>
        <v>#N/A</v>
      </c>
      <c r="AN13" s="387" t="e">
        <f t="shared" si="1"/>
        <v>#N/A</v>
      </c>
      <c r="AO13" s="388" t="e">
        <f t="shared" si="2"/>
        <v>#N/A</v>
      </c>
      <c r="AP13" s="382" t="e">
        <f t="shared" si="3"/>
        <v>#N/A</v>
      </c>
      <c r="AQ13" s="389" t="e">
        <f>SUM($AN$8:AN13)/SUM($AN$8:$AN$44)</f>
        <v>#N/A</v>
      </c>
      <c r="AR13" s="380" t="e">
        <f t="shared" si="6"/>
        <v>#N/A</v>
      </c>
      <c r="AS13" s="382" t="e">
        <f t="shared" si="4"/>
        <v>#N/A</v>
      </c>
    </row>
    <row r="14" spans="2:45" ht="20.100000000000001" customHeight="1">
      <c r="B14" s="309" t="s">
        <v>20</v>
      </c>
      <c r="C14" s="310" t="s">
        <v>37</v>
      </c>
      <c r="D14" s="311">
        <f>生産増加の計算シート!D14+設備投資の計算シート!F14</f>
        <v>0</v>
      </c>
      <c r="E14" s="312">
        <f>生産増加の計算シート!E14+設備投資の計算シート!G14</f>
        <v>0</v>
      </c>
      <c r="F14" s="313">
        <f>生産増加の計算シート!F14+設備投資の計算シート!H14</f>
        <v>0</v>
      </c>
      <c r="G14" s="314">
        <f>生産増加の計算シート!G14+設備投資の計算シート!K14</f>
        <v>0</v>
      </c>
      <c r="H14" s="312">
        <f>生産増加の計算シート!H14+設備投資の計算シート!L14</f>
        <v>0</v>
      </c>
      <c r="I14" s="313">
        <f>生産増加の計算シート!I14+設備投資の計算シート!M14</f>
        <v>0</v>
      </c>
      <c r="J14" s="312">
        <f>生産増加の計算シート!J14+設備投資の計算シート!N14</f>
        <v>0</v>
      </c>
      <c r="K14" s="315">
        <f>生産増加の計算シート!K14+設備投資の計算シート!O14</f>
        <v>0</v>
      </c>
      <c r="L14" s="316">
        <f>生産増加の計算シート!L14+設備投資の計算シート!P14</f>
        <v>0</v>
      </c>
      <c r="M14" s="72"/>
      <c r="N14" s="318"/>
      <c r="O14" s="319"/>
      <c r="P14" s="315">
        <f>生産増加の計算シート!P14+設備投資の計算シート!T14</f>
        <v>0</v>
      </c>
      <c r="Q14" s="315">
        <f>生産増加の計算シート!Q14+設備投資の計算シート!U14</f>
        <v>0</v>
      </c>
      <c r="R14" s="315">
        <f>生産増加の計算シート!R14+設備投資の計算シート!V14</f>
        <v>0</v>
      </c>
      <c r="S14" s="315">
        <f>生産増加の計算シート!S14+設備投資の計算シート!W14</f>
        <v>0</v>
      </c>
      <c r="T14" s="316">
        <f>生産増加の計算シート!T14+設備投資の計算シート!X14</f>
        <v>0</v>
      </c>
      <c r="V14" s="321">
        <f>生産増加の計算シート!V14+設備投資の計算シート!Z14</f>
        <v>0</v>
      </c>
      <c r="W14" s="322">
        <f>生産増加の計算シート!W14+設備投資の計算シート!AA14</f>
        <v>0</v>
      </c>
      <c r="X14" s="322">
        <f>生産増加の計算シート!X14+設備投資の計算シート!AB14</f>
        <v>0</v>
      </c>
      <c r="Y14" s="323">
        <f>生産増加の計算シート!Y14+設備投資の計算シート!AC14</f>
        <v>0</v>
      </c>
      <c r="Z14" s="323">
        <f>生産増加の計算シート!Z14+設備投資の計算シート!AD14</f>
        <v>0</v>
      </c>
      <c r="AA14" s="324">
        <f>生産増加の計算シート!AA14+設備投資の計算シート!AE14</f>
        <v>0</v>
      </c>
      <c r="AB14" s="324">
        <f>生産増加の計算シート!AB14+設備投資の計算シート!AF14</f>
        <v>0</v>
      </c>
      <c r="AC14" s="325">
        <f>生産増加の計算シート!AC14+設備投資の計算シート!AG14</f>
        <v>0</v>
      </c>
      <c r="AE14" s="326">
        <f>生産増加の計算シート!AE14+設備投資の計算シート!AI14</f>
        <v>0</v>
      </c>
      <c r="AF14" s="327">
        <f>生産増加の計算シート!AF14+設備投資の計算シート!AJ14</f>
        <v>0</v>
      </c>
      <c r="AG14" s="328">
        <f>生産増加の計算シート!AG14+設備投資の計算シート!AK14</f>
        <v>0</v>
      </c>
      <c r="AH14" s="326">
        <f>生産増加の計算シート!AH14+設備投資の計算シート!AL14</f>
        <v>0</v>
      </c>
      <c r="AI14" s="329">
        <f>生産増加の計算シート!AI14+設備投資の計算シート!AM14</f>
        <v>0</v>
      </c>
      <c r="AJ14" s="330">
        <f t="shared" si="5"/>
        <v>1</v>
      </c>
      <c r="AL14" s="331">
        <v>7</v>
      </c>
      <c r="AM14" s="332" t="e">
        <f t="shared" si="0"/>
        <v>#N/A</v>
      </c>
      <c r="AN14" s="333" t="e">
        <f t="shared" si="1"/>
        <v>#N/A</v>
      </c>
      <c r="AO14" s="334" t="e">
        <f t="shared" si="2"/>
        <v>#N/A</v>
      </c>
      <c r="AP14" s="328" t="e">
        <f t="shared" si="3"/>
        <v>#N/A</v>
      </c>
      <c r="AQ14" s="335" t="e">
        <f>SUM($AN$8:AN14)/SUM($AN$8:$AN$44)</f>
        <v>#N/A</v>
      </c>
      <c r="AR14" s="326" t="e">
        <f t="shared" si="6"/>
        <v>#N/A</v>
      </c>
      <c r="AS14" s="328" t="e">
        <f t="shared" si="4"/>
        <v>#N/A</v>
      </c>
    </row>
    <row r="15" spans="2:45" ht="20.100000000000001" customHeight="1">
      <c r="B15" s="309" t="s">
        <v>21</v>
      </c>
      <c r="C15" s="310" t="s">
        <v>231</v>
      </c>
      <c r="D15" s="311">
        <f>生産増加の計算シート!D15+設備投資の計算シート!F15</f>
        <v>0</v>
      </c>
      <c r="E15" s="312">
        <f>生産増加の計算シート!E15+設備投資の計算シート!G15</f>
        <v>0</v>
      </c>
      <c r="F15" s="313">
        <f>生産増加の計算シート!F15+設備投資の計算シート!H15</f>
        <v>0</v>
      </c>
      <c r="G15" s="314">
        <f>生産増加の計算シート!G15+設備投資の計算シート!K15</f>
        <v>0</v>
      </c>
      <c r="H15" s="312">
        <f>生産増加の計算シート!H15+設備投資の計算シート!L15</f>
        <v>0</v>
      </c>
      <c r="I15" s="313">
        <f>生産増加の計算シート!I15+設備投資の計算シート!M15</f>
        <v>0</v>
      </c>
      <c r="J15" s="312">
        <f>生産増加の計算シート!J15+設備投資の計算シート!N15</f>
        <v>0</v>
      </c>
      <c r="K15" s="315">
        <f>生産増加の計算シート!K15+設備投資の計算シート!O15</f>
        <v>0</v>
      </c>
      <c r="L15" s="316">
        <f>生産増加の計算シート!L15+設備投資の計算シート!P15</f>
        <v>0</v>
      </c>
      <c r="M15" s="72"/>
      <c r="N15" s="318"/>
      <c r="O15" s="319"/>
      <c r="P15" s="315">
        <f>生産増加の計算シート!P15+設備投資の計算シート!T15</f>
        <v>0</v>
      </c>
      <c r="Q15" s="315">
        <f>生産増加の計算シート!Q15+設備投資の計算シート!U15</f>
        <v>0</v>
      </c>
      <c r="R15" s="315">
        <f>生産増加の計算シート!R15+設備投資の計算シート!V15</f>
        <v>0</v>
      </c>
      <c r="S15" s="315">
        <f>生産増加の計算シート!S15+設備投資の計算シート!W15</f>
        <v>0</v>
      </c>
      <c r="T15" s="316">
        <f>生産増加の計算シート!T15+設備投資の計算シート!X15</f>
        <v>0</v>
      </c>
      <c r="V15" s="321">
        <f>生産増加の計算シート!V15+設備投資の計算シート!Z15</f>
        <v>0</v>
      </c>
      <c r="W15" s="322">
        <f>生産増加の計算シート!W15+設備投資の計算シート!AA15</f>
        <v>0</v>
      </c>
      <c r="X15" s="322">
        <f>生産増加の計算シート!X15+設備投資の計算シート!AB15</f>
        <v>0</v>
      </c>
      <c r="Y15" s="323">
        <f>生産増加の計算シート!Y15+設備投資の計算シート!AC15</f>
        <v>0</v>
      </c>
      <c r="Z15" s="323">
        <f>生産増加の計算シート!Z15+設備投資の計算シート!AD15</f>
        <v>0</v>
      </c>
      <c r="AA15" s="324">
        <f>生産増加の計算シート!AA15+設備投資の計算シート!AE15</f>
        <v>0</v>
      </c>
      <c r="AB15" s="324">
        <f>生産増加の計算シート!AB15+設備投資の計算シート!AF15</f>
        <v>0</v>
      </c>
      <c r="AC15" s="325">
        <f>生産増加の計算シート!AC15+設備投資の計算シート!AG15</f>
        <v>0</v>
      </c>
      <c r="AE15" s="326">
        <f>生産増加の計算シート!AE15+設備投資の計算シート!AI15</f>
        <v>0</v>
      </c>
      <c r="AF15" s="327">
        <f>生産増加の計算シート!AF15+設備投資の計算シート!AJ15</f>
        <v>0</v>
      </c>
      <c r="AG15" s="328">
        <f>生産増加の計算シート!AG15+設備投資の計算シート!AK15</f>
        <v>0</v>
      </c>
      <c r="AH15" s="326">
        <f>生産増加の計算シート!AH15+設備投資の計算シート!AL15</f>
        <v>0</v>
      </c>
      <c r="AI15" s="329">
        <f>生産増加の計算シート!AI15+設備投資の計算シート!AM15</f>
        <v>0</v>
      </c>
      <c r="AJ15" s="330">
        <f t="shared" si="5"/>
        <v>1</v>
      </c>
      <c r="AL15" s="331">
        <v>8</v>
      </c>
      <c r="AM15" s="332" t="e">
        <f t="shared" si="0"/>
        <v>#N/A</v>
      </c>
      <c r="AN15" s="333" t="e">
        <f t="shared" si="1"/>
        <v>#N/A</v>
      </c>
      <c r="AO15" s="334" t="e">
        <f t="shared" si="2"/>
        <v>#N/A</v>
      </c>
      <c r="AP15" s="328" t="e">
        <f t="shared" si="3"/>
        <v>#N/A</v>
      </c>
      <c r="AQ15" s="335" t="e">
        <f>SUM($AN$8:AN15)/SUM($AN$8:$AN$44)</f>
        <v>#N/A</v>
      </c>
      <c r="AR15" s="326" t="e">
        <f t="shared" si="6"/>
        <v>#N/A</v>
      </c>
      <c r="AS15" s="328" t="e">
        <f t="shared" si="4"/>
        <v>#N/A</v>
      </c>
    </row>
    <row r="16" spans="2:45" ht="20.100000000000001" customHeight="1">
      <c r="B16" s="309" t="s">
        <v>24</v>
      </c>
      <c r="C16" s="310" t="s">
        <v>38</v>
      </c>
      <c r="D16" s="311">
        <f>生産増加の計算シート!D16+設備投資の計算シート!F16</f>
        <v>0</v>
      </c>
      <c r="E16" s="312">
        <f>生産増加の計算シート!E16+設備投資の計算シート!G16</f>
        <v>0</v>
      </c>
      <c r="F16" s="313">
        <f>生産増加の計算シート!F16+設備投資の計算シート!H16</f>
        <v>0</v>
      </c>
      <c r="G16" s="314">
        <f>生産増加の計算シート!G16+設備投資の計算シート!K16</f>
        <v>0</v>
      </c>
      <c r="H16" s="312">
        <f>生産増加の計算シート!H16+設備投資の計算シート!L16</f>
        <v>0</v>
      </c>
      <c r="I16" s="313">
        <f>生産増加の計算シート!I16+設備投資の計算シート!M16</f>
        <v>0</v>
      </c>
      <c r="J16" s="312">
        <f>生産増加の計算シート!J16+設備投資の計算シート!N16</f>
        <v>0</v>
      </c>
      <c r="K16" s="315">
        <f>生産増加の計算シート!K16+設備投資の計算シート!O16</f>
        <v>0</v>
      </c>
      <c r="L16" s="316">
        <f>生産増加の計算シート!L16+設備投資の計算シート!P16</f>
        <v>0</v>
      </c>
      <c r="M16" s="72"/>
      <c r="N16" s="318"/>
      <c r="O16" s="319"/>
      <c r="P16" s="315">
        <f>生産増加の計算シート!P16+設備投資の計算シート!T16</f>
        <v>0</v>
      </c>
      <c r="Q16" s="315">
        <f>生産増加の計算シート!Q16+設備投資の計算シート!U16</f>
        <v>0</v>
      </c>
      <c r="R16" s="315">
        <f>生産増加の計算シート!R16+設備投資の計算シート!V16</f>
        <v>0</v>
      </c>
      <c r="S16" s="315">
        <f>生産増加の計算シート!S16+設備投資の計算シート!W16</f>
        <v>0</v>
      </c>
      <c r="T16" s="316">
        <f>生産増加の計算シート!T16+設備投資の計算シート!X16</f>
        <v>0</v>
      </c>
      <c r="V16" s="321">
        <f>生産増加の計算シート!V16+設備投資の計算シート!Z16</f>
        <v>0</v>
      </c>
      <c r="W16" s="322">
        <f>生産増加の計算シート!W16+設備投資の計算シート!AA16</f>
        <v>0</v>
      </c>
      <c r="X16" s="322">
        <f>生産増加の計算シート!X16+設備投資の計算シート!AB16</f>
        <v>0</v>
      </c>
      <c r="Y16" s="323">
        <f>生産増加の計算シート!Y16+設備投資の計算シート!AC16</f>
        <v>0</v>
      </c>
      <c r="Z16" s="323">
        <f>生産増加の計算シート!Z16+設備投資の計算シート!AD16</f>
        <v>0</v>
      </c>
      <c r="AA16" s="324">
        <f>生産増加の計算シート!AA16+設備投資の計算シート!AE16</f>
        <v>0</v>
      </c>
      <c r="AB16" s="324">
        <f>生産増加の計算シート!AB16+設備投資の計算シート!AF16</f>
        <v>0</v>
      </c>
      <c r="AC16" s="325">
        <f>生産増加の計算シート!AC16+設備投資の計算シート!AG16</f>
        <v>0</v>
      </c>
      <c r="AE16" s="326">
        <f>生産増加の計算シート!AE16+設備投資の計算シート!AI16</f>
        <v>0</v>
      </c>
      <c r="AF16" s="327">
        <f>生産増加の計算シート!AF16+設備投資の計算シート!AJ16</f>
        <v>0</v>
      </c>
      <c r="AG16" s="328">
        <f>生産増加の計算シート!AG16+設備投資の計算シート!AK16</f>
        <v>0</v>
      </c>
      <c r="AH16" s="326">
        <f>生産増加の計算シート!AH16+設備投資の計算シート!AL16</f>
        <v>0</v>
      </c>
      <c r="AI16" s="329">
        <f>生産増加の計算シート!AI16+設備投資の計算シート!AM16</f>
        <v>0</v>
      </c>
      <c r="AJ16" s="330">
        <f t="shared" si="5"/>
        <v>1</v>
      </c>
      <c r="AL16" s="331">
        <v>9</v>
      </c>
      <c r="AM16" s="332" t="e">
        <f t="shared" si="0"/>
        <v>#N/A</v>
      </c>
      <c r="AN16" s="333" t="e">
        <f t="shared" si="1"/>
        <v>#N/A</v>
      </c>
      <c r="AO16" s="334" t="e">
        <f t="shared" si="2"/>
        <v>#N/A</v>
      </c>
      <c r="AP16" s="328" t="e">
        <f t="shared" si="3"/>
        <v>#N/A</v>
      </c>
      <c r="AQ16" s="335" t="e">
        <f>SUM($AN$8:AN16)/SUM($AN$8:$AN$44)</f>
        <v>#N/A</v>
      </c>
      <c r="AR16" s="326" t="e">
        <f t="shared" si="6"/>
        <v>#N/A</v>
      </c>
      <c r="AS16" s="328" t="e">
        <f t="shared" si="4"/>
        <v>#N/A</v>
      </c>
    </row>
    <row r="17" spans="2:45" ht="20.100000000000001" customHeight="1">
      <c r="B17" s="336" t="s">
        <v>25</v>
      </c>
      <c r="C17" s="337" t="s">
        <v>39</v>
      </c>
      <c r="D17" s="338">
        <f>生産増加の計算シート!D17+設備投資の計算シート!F17</f>
        <v>0</v>
      </c>
      <c r="E17" s="339">
        <f>生産増加の計算シート!E17+設備投資の計算シート!G17</f>
        <v>0</v>
      </c>
      <c r="F17" s="340">
        <f>生産増加の計算シート!F17+設備投資の計算シート!H17</f>
        <v>0</v>
      </c>
      <c r="G17" s="341">
        <f>生産増加の計算シート!G17+設備投資の計算シート!K17</f>
        <v>0</v>
      </c>
      <c r="H17" s="339">
        <f>生産増加の計算シート!H17+設備投資の計算シート!L17</f>
        <v>0</v>
      </c>
      <c r="I17" s="340">
        <f>生産増加の計算シート!I17+設備投資の計算シート!M17</f>
        <v>0</v>
      </c>
      <c r="J17" s="339">
        <f>生産増加の計算シート!J17+設備投資の計算シート!N17</f>
        <v>0</v>
      </c>
      <c r="K17" s="342">
        <f>生産増加の計算シート!K17+設備投資の計算シート!O17</f>
        <v>0</v>
      </c>
      <c r="L17" s="343">
        <f>生産増加の計算シート!L17+設備投資の計算シート!P17</f>
        <v>0</v>
      </c>
      <c r="M17" s="72"/>
      <c r="N17" s="345"/>
      <c r="O17" s="346"/>
      <c r="P17" s="342">
        <f>生産増加の計算シート!P17+設備投資の計算シート!T17</f>
        <v>0</v>
      </c>
      <c r="Q17" s="342">
        <f>生産増加の計算シート!Q17+設備投資の計算シート!U17</f>
        <v>0</v>
      </c>
      <c r="R17" s="342">
        <f>生産増加の計算シート!R17+設備投資の計算シート!V17</f>
        <v>0</v>
      </c>
      <c r="S17" s="342">
        <f>生産増加の計算シート!S17+設備投資の計算シート!W17</f>
        <v>0</v>
      </c>
      <c r="T17" s="343">
        <f>生産増加の計算シート!T17+設備投資の計算シート!X17</f>
        <v>0</v>
      </c>
      <c r="V17" s="348">
        <f>生産増加の計算シート!V17+設備投資の計算シート!Z17</f>
        <v>0</v>
      </c>
      <c r="W17" s="349">
        <f>生産増加の計算シート!W17+設備投資の計算シート!AA17</f>
        <v>0</v>
      </c>
      <c r="X17" s="349">
        <f>生産増加の計算シート!X17+設備投資の計算シート!AB17</f>
        <v>0</v>
      </c>
      <c r="Y17" s="350">
        <f>生産増加の計算シート!Y17+設備投資の計算シート!AC17</f>
        <v>0</v>
      </c>
      <c r="Z17" s="350">
        <f>生産増加の計算シート!Z17+設備投資の計算シート!AD17</f>
        <v>0</v>
      </c>
      <c r="AA17" s="351">
        <f>生産増加の計算シート!AA17+設備投資の計算シート!AE17</f>
        <v>0</v>
      </c>
      <c r="AB17" s="351">
        <f>生産増加の計算シート!AB17+設備投資の計算シート!AF17</f>
        <v>0</v>
      </c>
      <c r="AC17" s="352">
        <f>生産増加の計算シート!AC17+設備投資の計算シート!AG17</f>
        <v>0</v>
      </c>
      <c r="AE17" s="353">
        <f>生産増加の計算シート!AE17+設備投資の計算シート!AI17</f>
        <v>0</v>
      </c>
      <c r="AF17" s="354">
        <f>生産増加の計算シート!AF17+設備投資の計算シート!AJ17</f>
        <v>0</v>
      </c>
      <c r="AG17" s="355">
        <f>生産増加の計算シート!AG17+設備投資の計算シート!AK17</f>
        <v>0</v>
      </c>
      <c r="AH17" s="353">
        <f>生産増加の計算シート!AH17+設備投資の計算シート!AL17</f>
        <v>0</v>
      </c>
      <c r="AI17" s="356">
        <f>生産増加の計算シート!AI17+設備投資の計算シート!AM17</f>
        <v>0</v>
      </c>
      <c r="AJ17" s="357">
        <f t="shared" si="5"/>
        <v>1</v>
      </c>
      <c r="AL17" s="358">
        <v>10</v>
      </c>
      <c r="AM17" s="359" t="e">
        <f t="shared" si="0"/>
        <v>#N/A</v>
      </c>
      <c r="AN17" s="360" t="e">
        <f t="shared" si="1"/>
        <v>#N/A</v>
      </c>
      <c r="AO17" s="361" t="e">
        <f t="shared" si="2"/>
        <v>#N/A</v>
      </c>
      <c r="AP17" s="355" t="e">
        <f t="shared" si="3"/>
        <v>#N/A</v>
      </c>
      <c r="AQ17" s="362" t="e">
        <f>SUM($AN$8:AN17)/SUM($AN$8:$AN$44)</f>
        <v>#N/A</v>
      </c>
      <c r="AR17" s="353" t="e">
        <f t="shared" si="6"/>
        <v>#N/A</v>
      </c>
      <c r="AS17" s="355" t="e">
        <f t="shared" si="4"/>
        <v>#N/A</v>
      </c>
    </row>
    <row r="18" spans="2:45" ht="20.100000000000001" customHeight="1">
      <c r="B18" s="363" t="s">
        <v>26</v>
      </c>
      <c r="C18" s="364" t="s">
        <v>40</v>
      </c>
      <c r="D18" s="365">
        <f>生産増加の計算シート!D18+設備投資の計算シート!F18</f>
        <v>0</v>
      </c>
      <c r="E18" s="366">
        <f>生産増加の計算シート!E18+設備投資の計算シート!G18</f>
        <v>0</v>
      </c>
      <c r="F18" s="367">
        <f>生産増加の計算シート!F18+設備投資の計算シート!H18</f>
        <v>0</v>
      </c>
      <c r="G18" s="368">
        <f>生産増加の計算シート!G18+設備投資の計算シート!K18</f>
        <v>0</v>
      </c>
      <c r="H18" s="366">
        <f>生産増加の計算シート!H18+設備投資の計算シート!L18</f>
        <v>0</v>
      </c>
      <c r="I18" s="367">
        <f>生産増加の計算シート!I18+設備投資の計算シート!M18</f>
        <v>0</v>
      </c>
      <c r="J18" s="366">
        <f>生産増加の計算シート!J18+設備投資の計算シート!N18</f>
        <v>0</v>
      </c>
      <c r="K18" s="369">
        <f>生産増加の計算シート!K18+設備投資の計算シート!O18</f>
        <v>0</v>
      </c>
      <c r="L18" s="370">
        <f>生産増加の計算シート!L18+設備投資の計算シート!P18</f>
        <v>0</v>
      </c>
      <c r="M18" s="72"/>
      <c r="N18" s="372"/>
      <c r="O18" s="373"/>
      <c r="P18" s="369">
        <f>生産増加の計算シート!P18+設備投資の計算シート!T18</f>
        <v>0</v>
      </c>
      <c r="Q18" s="369">
        <f>生産増加の計算シート!Q18+設備投資の計算シート!U18</f>
        <v>0</v>
      </c>
      <c r="R18" s="369">
        <f>生産増加の計算シート!R18+設備投資の計算シート!V18</f>
        <v>0</v>
      </c>
      <c r="S18" s="369">
        <f>生産増加の計算シート!S18+設備投資の計算シート!W18</f>
        <v>0</v>
      </c>
      <c r="T18" s="370">
        <f>生産増加の計算シート!T18+設備投資の計算シート!X18</f>
        <v>0</v>
      </c>
      <c r="V18" s="375">
        <f>生産増加の計算シート!V18+設備投資の計算シート!Z18</f>
        <v>0</v>
      </c>
      <c r="W18" s="376">
        <f>生産増加の計算シート!W18+設備投資の計算シート!AA18</f>
        <v>0</v>
      </c>
      <c r="X18" s="376">
        <f>生産増加の計算シート!X18+設備投資の計算シート!AB18</f>
        <v>0</v>
      </c>
      <c r="Y18" s="377">
        <f>生産増加の計算シート!Y18+設備投資の計算シート!AC18</f>
        <v>0</v>
      </c>
      <c r="Z18" s="377">
        <f>生産増加の計算シート!Z18+設備投資の計算シート!AD18</f>
        <v>0</v>
      </c>
      <c r="AA18" s="378">
        <f>生産増加の計算シート!AA18+設備投資の計算シート!AE18</f>
        <v>0</v>
      </c>
      <c r="AB18" s="378">
        <f>生産増加の計算シート!AB18+設備投資の計算シート!AF18</f>
        <v>0</v>
      </c>
      <c r="AC18" s="379">
        <f>生産増加の計算シート!AC18+設備投資の計算シート!AG18</f>
        <v>0</v>
      </c>
      <c r="AE18" s="380">
        <f>生産増加の計算シート!AE18+設備投資の計算シート!AI18</f>
        <v>0</v>
      </c>
      <c r="AF18" s="381">
        <f>生産増加の計算シート!AF18+設備投資の計算シート!AJ18</f>
        <v>0</v>
      </c>
      <c r="AG18" s="382">
        <f>生産増加の計算シート!AG18+設備投資の計算シート!AK18</f>
        <v>0</v>
      </c>
      <c r="AH18" s="380">
        <f>生産増加の計算シート!AH18+設備投資の計算シート!AL18</f>
        <v>0</v>
      </c>
      <c r="AI18" s="383">
        <f>生産増加の計算シート!AI18+設備投資の計算シート!AM18</f>
        <v>0</v>
      </c>
      <c r="AJ18" s="384">
        <f t="shared" si="5"/>
        <v>1</v>
      </c>
      <c r="AL18" s="385">
        <v>11</v>
      </c>
      <c r="AM18" s="386" t="e">
        <f t="shared" si="0"/>
        <v>#N/A</v>
      </c>
      <c r="AN18" s="387" t="e">
        <f t="shared" si="1"/>
        <v>#N/A</v>
      </c>
      <c r="AO18" s="388" t="e">
        <f t="shared" si="2"/>
        <v>#N/A</v>
      </c>
      <c r="AP18" s="382" t="e">
        <f t="shared" si="3"/>
        <v>#N/A</v>
      </c>
      <c r="AQ18" s="389" t="e">
        <f>SUM($AN$8:AN18)/SUM($AN$8:$AN$44)</f>
        <v>#N/A</v>
      </c>
      <c r="AR18" s="380" t="e">
        <f t="shared" si="6"/>
        <v>#N/A</v>
      </c>
      <c r="AS18" s="382" t="e">
        <f t="shared" si="4"/>
        <v>#N/A</v>
      </c>
    </row>
    <row r="19" spans="2:45" ht="20.100000000000001" customHeight="1">
      <c r="B19" s="309" t="s">
        <v>27</v>
      </c>
      <c r="C19" s="310" t="s">
        <v>41</v>
      </c>
      <c r="D19" s="311">
        <f>生産増加の計算シート!D19+設備投資の計算シート!F19</f>
        <v>0</v>
      </c>
      <c r="E19" s="312">
        <f>生産増加の計算シート!E19+設備投資の計算シート!G19</f>
        <v>0</v>
      </c>
      <c r="F19" s="313">
        <f>生産増加の計算シート!F19+設備投資の計算シート!H19</f>
        <v>0</v>
      </c>
      <c r="G19" s="314">
        <f>生産増加の計算シート!G19+設備投資の計算シート!K19</f>
        <v>0</v>
      </c>
      <c r="H19" s="312">
        <f>生産増加の計算シート!H19+設備投資の計算シート!L19</f>
        <v>0</v>
      </c>
      <c r="I19" s="313">
        <f>生産増加の計算シート!I19+設備投資の計算シート!M19</f>
        <v>0</v>
      </c>
      <c r="J19" s="312">
        <f>生産増加の計算シート!J19+設備投資の計算シート!N19</f>
        <v>0</v>
      </c>
      <c r="K19" s="315">
        <f>生産増加の計算シート!K19+設備投資の計算シート!O19</f>
        <v>0</v>
      </c>
      <c r="L19" s="316">
        <f>生産増加の計算シート!L19+設備投資の計算シート!P19</f>
        <v>0</v>
      </c>
      <c r="M19" s="72"/>
      <c r="N19" s="318"/>
      <c r="O19" s="319"/>
      <c r="P19" s="315">
        <f>生産増加の計算シート!P19+設備投資の計算シート!T19</f>
        <v>0</v>
      </c>
      <c r="Q19" s="315">
        <f>生産増加の計算シート!Q19+設備投資の計算シート!U19</f>
        <v>0</v>
      </c>
      <c r="R19" s="315">
        <f>生産増加の計算シート!R19+設備投資の計算シート!V19</f>
        <v>0</v>
      </c>
      <c r="S19" s="315">
        <f>生産増加の計算シート!S19+設備投資の計算シート!W19</f>
        <v>0</v>
      </c>
      <c r="T19" s="316">
        <f>生産増加の計算シート!T19+設備投資の計算シート!X19</f>
        <v>0</v>
      </c>
      <c r="V19" s="321">
        <f>生産増加の計算シート!V19+設備投資の計算シート!Z19</f>
        <v>0</v>
      </c>
      <c r="W19" s="322">
        <f>生産増加の計算シート!W19+設備投資の計算シート!AA19</f>
        <v>0</v>
      </c>
      <c r="X19" s="322">
        <f>生産増加の計算シート!X19+設備投資の計算シート!AB19</f>
        <v>0</v>
      </c>
      <c r="Y19" s="323">
        <f>生産増加の計算シート!Y19+設備投資の計算シート!AC19</f>
        <v>0</v>
      </c>
      <c r="Z19" s="323">
        <f>生産増加の計算シート!Z19+設備投資の計算シート!AD19</f>
        <v>0</v>
      </c>
      <c r="AA19" s="324">
        <f>生産増加の計算シート!AA19+設備投資の計算シート!AE19</f>
        <v>0</v>
      </c>
      <c r="AB19" s="324">
        <f>生産増加の計算シート!AB19+設備投資の計算シート!AF19</f>
        <v>0</v>
      </c>
      <c r="AC19" s="325">
        <f>生産増加の計算シート!AC19+設備投資の計算シート!AG19</f>
        <v>0</v>
      </c>
      <c r="AE19" s="326">
        <f>生産増加の計算シート!AE19+設備投資の計算シート!AI19</f>
        <v>0</v>
      </c>
      <c r="AF19" s="327">
        <f>生産増加の計算シート!AF19+設備投資の計算シート!AJ19</f>
        <v>0</v>
      </c>
      <c r="AG19" s="328">
        <f>生産増加の計算シート!AG19+設備投資の計算シート!AK19</f>
        <v>0</v>
      </c>
      <c r="AH19" s="326">
        <f>生産増加の計算シート!AH19+設備投資の計算シート!AL19</f>
        <v>0</v>
      </c>
      <c r="AI19" s="329">
        <f>生産増加の計算シート!AI19+設備投資の計算シート!AM19</f>
        <v>0</v>
      </c>
      <c r="AJ19" s="330">
        <f t="shared" si="5"/>
        <v>1</v>
      </c>
      <c r="AL19" s="331">
        <v>12</v>
      </c>
      <c r="AM19" s="332" t="e">
        <f t="shared" si="0"/>
        <v>#N/A</v>
      </c>
      <c r="AN19" s="333" t="e">
        <f t="shared" si="1"/>
        <v>#N/A</v>
      </c>
      <c r="AO19" s="334" t="e">
        <f t="shared" si="2"/>
        <v>#N/A</v>
      </c>
      <c r="AP19" s="328" t="e">
        <f t="shared" si="3"/>
        <v>#N/A</v>
      </c>
      <c r="AQ19" s="335" t="e">
        <f>SUM($AN$8:AN19)/SUM($AN$8:$AN$44)</f>
        <v>#N/A</v>
      </c>
      <c r="AR19" s="326" t="e">
        <f t="shared" si="6"/>
        <v>#N/A</v>
      </c>
      <c r="AS19" s="328" t="e">
        <f t="shared" si="4"/>
        <v>#N/A</v>
      </c>
    </row>
    <row r="20" spans="2:45" ht="20.100000000000001" customHeight="1">
      <c r="B20" s="309" t="s">
        <v>28</v>
      </c>
      <c r="C20" s="310" t="s">
        <v>232</v>
      </c>
      <c r="D20" s="311">
        <f>生産増加の計算シート!D20+設備投資の計算シート!F20</f>
        <v>0</v>
      </c>
      <c r="E20" s="312">
        <f>生産増加の計算シート!E20+設備投資の計算シート!G20</f>
        <v>0</v>
      </c>
      <c r="F20" s="313">
        <f>生産増加の計算シート!F20+設備投資の計算シート!H20</f>
        <v>0</v>
      </c>
      <c r="G20" s="314">
        <f>生産増加の計算シート!G20+設備投資の計算シート!K20</f>
        <v>0</v>
      </c>
      <c r="H20" s="312">
        <f>生産増加の計算シート!H20+設備投資の計算シート!L20</f>
        <v>0</v>
      </c>
      <c r="I20" s="313">
        <f>生産増加の計算シート!I20+設備投資の計算シート!M20</f>
        <v>0</v>
      </c>
      <c r="J20" s="312">
        <f>生産増加の計算シート!J20+設備投資の計算シート!N20</f>
        <v>0</v>
      </c>
      <c r="K20" s="315">
        <f>生産増加の計算シート!K20+設備投資の計算シート!O20</f>
        <v>0</v>
      </c>
      <c r="L20" s="316">
        <f>生産増加の計算シート!L20+設備投資の計算シート!P20</f>
        <v>0</v>
      </c>
      <c r="M20" s="72"/>
      <c r="N20" s="318"/>
      <c r="O20" s="319"/>
      <c r="P20" s="315">
        <f>生産増加の計算シート!P20+設備投資の計算シート!T20</f>
        <v>0</v>
      </c>
      <c r="Q20" s="315">
        <f>生産増加の計算シート!Q20+設備投資の計算シート!U20</f>
        <v>0</v>
      </c>
      <c r="R20" s="315">
        <f>生産増加の計算シート!R20+設備投資の計算シート!V20</f>
        <v>0</v>
      </c>
      <c r="S20" s="315">
        <f>生産増加の計算シート!S20+設備投資の計算シート!W20</f>
        <v>0</v>
      </c>
      <c r="T20" s="316">
        <f>生産増加の計算シート!T20+設備投資の計算シート!X20</f>
        <v>0</v>
      </c>
      <c r="V20" s="321">
        <f>生産増加の計算シート!V20+設備投資の計算シート!Z20</f>
        <v>0</v>
      </c>
      <c r="W20" s="322">
        <f>生産増加の計算シート!W20+設備投資の計算シート!AA20</f>
        <v>0</v>
      </c>
      <c r="X20" s="322">
        <f>生産増加の計算シート!X20+設備投資の計算シート!AB20</f>
        <v>0</v>
      </c>
      <c r="Y20" s="323">
        <f>生産増加の計算シート!Y20+設備投資の計算シート!AC20</f>
        <v>0</v>
      </c>
      <c r="Z20" s="323">
        <f>生産増加の計算シート!Z20+設備投資の計算シート!AD20</f>
        <v>0</v>
      </c>
      <c r="AA20" s="324">
        <f>生産増加の計算シート!AA20+設備投資の計算シート!AE20</f>
        <v>0</v>
      </c>
      <c r="AB20" s="324">
        <f>生産増加の計算シート!AB20+設備投資の計算シート!AF20</f>
        <v>0</v>
      </c>
      <c r="AC20" s="325">
        <f>生産増加の計算シート!AC20+設備投資の計算シート!AG20</f>
        <v>0</v>
      </c>
      <c r="AE20" s="326">
        <f>生産増加の計算シート!AE20+設備投資の計算シート!AI20</f>
        <v>0</v>
      </c>
      <c r="AF20" s="327">
        <f>生産増加の計算シート!AF20+設備投資の計算シート!AJ20</f>
        <v>0</v>
      </c>
      <c r="AG20" s="328">
        <f>生産増加の計算シート!AG20+設備投資の計算シート!AK20</f>
        <v>0</v>
      </c>
      <c r="AH20" s="326">
        <f>生産増加の計算シート!AH20+設備投資の計算シート!AL20</f>
        <v>0</v>
      </c>
      <c r="AI20" s="329">
        <f>生産増加の計算シート!AI20+設備投資の計算シート!AM20</f>
        <v>0</v>
      </c>
      <c r="AJ20" s="330">
        <f t="shared" si="5"/>
        <v>1</v>
      </c>
      <c r="AL20" s="331">
        <v>13</v>
      </c>
      <c r="AM20" s="332" t="e">
        <f t="shared" si="0"/>
        <v>#N/A</v>
      </c>
      <c r="AN20" s="333" t="e">
        <f t="shared" si="1"/>
        <v>#N/A</v>
      </c>
      <c r="AO20" s="334" t="e">
        <f t="shared" si="2"/>
        <v>#N/A</v>
      </c>
      <c r="AP20" s="328" t="e">
        <f t="shared" si="3"/>
        <v>#N/A</v>
      </c>
      <c r="AQ20" s="335" t="e">
        <f>SUM($AN$8:AN20)/SUM($AN$8:$AN$44)</f>
        <v>#N/A</v>
      </c>
      <c r="AR20" s="326" t="e">
        <f t="shared" si="6"/>
        <v>#N/A</v>
      </c>
      <c r="AS20" s="328" t="e">
        <f t="shared" si="4"/>
        <v>#N/A</v>
      </c>
    </row>
    <row r="21" spans="2:45" ht="20.100000000000001" customHeight="1">
      <c r="B21" s="309" t="s">
        <v>29</v>
      </c>
      <c r="C21" s="310" t="s">
        <v>233</v>
      </c>
      <c r="D21" s="311">
        <f>生産増加の計算シート!D21+設備投資の計算シート!F21</f>
        <v>0</v>
      </c>
      <c r="E21" s="312">
        <f>生産増加の計算シート!E21+設備投資の計算シート!G21</f>
        <v>0</v>
      </c>
      <c r="F21" s="313">
        <f>生産増加の計算シート!F21+設備投資の計算シート!H21</f>
        <v>0</v>
      </c>
      <c r="G21" s="314">
        <f>生産増加の計算シート!G21+設備投資の計算シート!K21</f>
        <v>0</v>
      </c>
      <c r="H21" s="312">
        <f>生産増加の計算シート!H21+設備投資の計算シート!L21</f>
        <v>0</v>
      </c>
      <c r="I21" s="313">
        <f>生産増加の計算シート!I21+設備投資の計算シート!M21</f>
        <v>0</v>
      </c>
      <c r="J21" s="312">
        <f>生産増加の計算シート!J21+設備投資の計算シート!N21</f>
        <v>0</v>
      </c>
      <c r="K21" s="315">
        <f>生産増加の計算シート!K21+設備投資の計算シート!O21</f>
        <v>0</v>
      </c>
      <c r="L21" s="316">
        <f>生産増加の計算シート!L21+設備投資の計算シート!P21</f>
        <v>0</v>
      </c>
      <c r="M21" s="72"/>
      <c r="N21" s="318"/>
      <c r="O21" s="319"/>
      <c r="P21" s="315">
        <f>生産増加の計算シート!P21+設備投資の計算シート!T21</f>
        <v>0</v>
      </c>
      <c r="Q21" s="315">
        <f>生産増加の計算シート!Q21+設備投資の計算シート!U21</f>
        <v>0</v>
      </c>
      <c r="R21" s="315">
        <f>生産増加の計算シート!R21+設備投資の計算シート!V21</f>
        <v>0</v>
      </c>
      <c r="S21" s="315">
        <f>生産増加の計算シート!S21+設備投資の計算シート!W21</f>
        <v>0</v>
      </c>
      <c r="T21" s="316">
        <f>生産増加の計算シート!T21+設備投資の計算シート!X21</f>
        <v>0</v>
      </c>
      <c r="V21" s="321">
        <f>生産増加の計算シート!V21+設備投資の計算シート!Z21</f>
        <v>0</v>
      </c>
      <c r="W21" s="322">
        <f>生産増加の計算シート!W21+設備投資の計算シート!AA21</f>
        <v>0</v>
      </c>
      <c r="X21" s="322">
        <f>生産増加の計算シート!X21+設備投資の計算シート!AB21</f>
        <v>0</v>
      </c>
      <c r="Y21" s="323">
        <f>生産増加の計算シート!Y21+設備投資の計算シート!AC21</f>
        <v>0</v>
      </c>
      <c r="Z21" s="323">
        <f>生産増加の計算シート!Z21+設備投資の計算シート!AD21</f>
        <v>0</v>
      </c>
      <c r="AA21" s="324">
        <f>生産増加の計算シート!AA21+設備投資の計算シート!AE21</f>
        <v>0</v>
      </c>
      <c r="AB21" s="324">
        <f>生産増加の計算シート!AB21+設備投資の計算シート!AF21</f>
        <v>0</v>
      </c>
      <c r="AC21" s="325">
        <f>生産増加の計算シート!AC21+設備投資の計算シート!AG21</f>
        <v>0</v>
      </c>
      <c r="AE21" s="326">
        <f>生産増加の計算シート!AE21+設備投資の計算シート!AI21</f>
        <v>0</v>
      </c>
      <c r="AF21" s="327">
        <f>生産増加の計算シート!AF21+設備投資の計算シート!AJ21</f>
        <v>0</v>
      </c>
      <c r="AG21" s="328">
        <f>生産増加の計算シート!AG21+設備投資の計算シート!AK21</f>
        <v>0</v>
      </c>
      <c r="AH21" s="326">
        <f>生産増加の計算シート!AH21+設備投資の計算シート!AL21</f>
        <v>0</v>
      </c>
      <c r="AI21" s="329">
        <f>生産増加の計算シート!AI21+設備投資の計算シート!AM21</f>
        <v>0</v>
      </c>
      <c r="AJ21" s="330">
        <f t="shared" si="5"/>
        <v>1</v>
      </c>
      <c r="AL21" s="331">
        <v>14</v>
      </c>
      <c r="AM21" s="332" t="e">
        <f t="shared" si="0"/>
        <v>#N/A</v>
      </c>
      <c r="AN21" s="333" t="e">
        <f t="shared" si="1"/>
        <v>#N/A</v>
      </c>
      <c r="AO21" s="334" t="e">
        <f t="shared" si="2"/>
        <v>#N/A</v>
      </c>
      <c r="AP21" s="328" t="e">
        <f t="shared" si="3"/>
        <v>#N/A</v>
      </c>
      <c r="AQ21" s="335" t="e">
        <f>SUM($AN$8:AN21)/SUM($AN$8:$AN$44)</f>
        <v>#N/A</v>
      </c>
      <c r="AR21" s="326" t="e">
        <f t="shared" si="6"/>
        <v>#N/A</v>
      </c>
      <c r="AS21" s="328" t="e">
        <f t="shared" si="4"/>
        <v>#N/A</v>
      </c>
    </row>
    <row r="22" spans="2:45" ht="20.100000000000001" customHeight="1">
      <c r="B22" s="336" t="s">
        <v>30</v>
      </c>
      <c r="C22" s="337" t="s">
        <v>234</v>
      </c>
      <c r="D22" s="338">
        <f>生産増加の計算シート!D22+設備投資の計算シート!F22</f>
        <v>0</v>
      </c>
      <c r="E22" s="339">
        <f>生産増加の計算シート!E22+設備投資の計算シート!G22</f>
        <v>0</v>
      </c>
      <c r="F22" s="340">
        <f>生産増加の計算シート!F22+設備投資の計算シート!H22</f>
        <v>0</v>
      </c>
      <c r="G22" s="341">
        <f>生産増加の計算シート!G22+設備投資の計算シート!K22</f>
        <v>0</v>
      </c>
      <c r="H22" s="339">
        <f>生産増加の計算シート!H22+設備投資の計算シート!L22</f>
        <v>0</v>
      </c>
      <c r="I22" s="340">
        <f>生産増加の計算シート!I22+設備投資の計算シート!M22</f>
        <v>0</v>
      </c>
      <c r="J22" s="339">
        <f>生産増加の計算シート!J22+設備投資の計算シート!N22</f>
        <v>0</v>
      </c>
      <c r="K22" s="342">
        <f>生産増加の計算シート!K22+設備投資の計算シート!O22</f>
        <v>0</v>
      </c>
      <c r="L22" s="343">
        <f>生産増加の計算シート!L22+設備投資の計算シート!P22</f>
        <v>0</v>
      </c>
      <c r="M22" s="72"/>
      <c r="N22" s="345"/>
      <c r="O22" s="346"/>
      <c r="P22" s="342">
        <f>生産増加の計算シート!P22+設備投資の計算シート!T22</f>
        <v>0</v>
      </c>
      <c r="Q22" s="342">
        <f>生産増加の計算シート!Q22+設備投資の計算シート!U22</f>
        <v>0</v>
      </c>
      <c r="R22" s="342">
        <f>生産増加の計算シート!R22+設備投資の計算シート!V22</f>
        <v>0</v>
      </c>
      <c r="S22" s="342">
        <f>生産増加の計算シート!S22+設備投資の計算シート!W22</f>
        <v>0</v>
      </c>
      <c r="T22" s="343">
        <f>生産増加の計算シート!T22+設備投資の計算シート!X22</f>
        <v>0</v>
      </c>
      <c r="V22" s="348">
        <f>生産増加の計算シート!V22+設備投資の計算シート!Z22</f>
        <v>0</v>
      </c>
      <c r="W22" s="349">
        <f>生産増加の計算シート!W22+設備投資の計算シート!AA22</f>
        <v>0</v>
      </c>
      <c r="X22" s="349">
        <f>生産増加の計算シート!X22+設備投資の計算シート!AB22</f>
        <v>0</v>
      </c>
      <c r="Y22" s="350">
        <f>生産増加の計算シート!Y22+設備投資の計算シート!AC22</f>
        <v>0</v>
      </c>
      <c r="Z22" s="350">
        <f>生産増加の計算シート!Z22+設備投資の計算シート!AD22</f>
        <v>0</v>
      </c>
      <c r="AA22" s="351">
        <f>生産増加の計算シート!AA22+設備投資の計算シート!AE22</f>
        <v>0</v>
      </c>
      <c r="AB22" s="351">
        <f>生産増加の計算シート!AB22+設備投資の計算シート!AF22</f>
        <v>0</v>
      </c>
      <c r="AC22" s="352">
        <f>生産増加の計算シート!AC22+設備投資の計算シート!AG22</f>
        <v>0</v>
      </c>
      <c r="AE22" s="353">
        <f>生産増加の計算シート!AE22+設備投資の計算シート!AI22</f>
        <v>0</v>
      </c>
      <c r="AF22" s="354">
        <f>生産増加の計算シート!AF22+設備投資の計算シート!AJ22</f>
        <v>0</v>
      </c>
      <c r="AG22" s="355">
        <f>生産増加の計算シート!AG22+設備投資の計算シート!AK22</f>
        <v>0</v>
      </c>
      <c r="AH22" s="353">
        <f>生産増加の計算シート!AH22+設備投資の計算シート!AL22</f>
        <v>0</v>
      </c>
      <c r="AI22" s="356">
        <f>生産増加の計算シート!AI22+設備投資の計算シート!AM22</f>
        <v>0</v>
      </c>
      <c r="AJ22" s="357">
        <f t="shared" si="5"/>
        <v>1</v>
      </c>
      <c r="AL22" s="358">
        <v>15</v>
      </c>
      <c r="AM22" s="359" t="e">
        <f t="shared" si="0"/>
        <v>#N/A</v>
      </c>
      <c r="AN22" s="360" t="e">
        <f t="shared" si="1"/>
        <v>#N/A</v>
      </c>
      <c r="AO22" s="361" t="e">
        <f t="shared" si="2"/>
        <v>#N/A</v>
      </c>
      <c r="AP22" s="355" t="e">
        <f t="shared" si="3"/>
        <v>#N/A</v>
      </c>
      <c r="AQ22" s="362" t="e">
        <f>SUM($AN$8:AN22)/SUM($AN$8:$AN$44)</f>
        <v>#N/A</v>
      </c>
      <c r="AR22" s="353" t="e">
        <f t="shared" si="6"/>
        <v>#N/A</v>
      </c>
      <c r="AS22" s="355" t="e">
        <f t="shared" si="4"/>
        <v>#N/A</v>
      </c>
    </row>
    <row r="23" spans="2:45" ht="20.100000000000001" customHeight="1">
      <c r="B23" s="363" t="s">
        <v>31</v>
      </c>
      <c r="C23" s="364" t="s">
        <v>93</v>
      </c>
      <c r="D23" s="365">
        <f>生産増加の計算シート!D23+設備投資の計算シート!F23</f>
        <v>0</v>
      </c>
      <c r="E23" s="366">
        <f>生産増加の計算シート!E23+設備投資の計算シート!G23</f>
        <v>0</v>
      </c>
      <c r="F23" s="367">
        <f>生産増加の計算シート!F23+設備投資の計算シート!H23</f>
        <v>0</v>
      </c>
      <c r="G23" s="368">
        <f>生産増加の計算シート!G23+設備投資の計算シート!K23</f>
        <v>0</v>
      </c>
      <c r="H23" s="366">
        <f>生産増加の計算シート!H23+設備投資の計算シート!L23</f>
        <v>0</v>
      </c>
      <c r="I23" s="367">
        <f>生産増加の計算シート!I23+設備投資の計算シート!M23</f>
        <v>0</v>
      </c>
      <c r="J23" s="366">
        <f>生産増加の計算シート!J23+設備投資の計算シート!N23</f>
        <v>0</v>
      </c>
      <c r="K23" s="369">
        <f>生産増加の計算シート!K23+設備投資の計算シート!O23</f>
        <v>0</v>
      </c>
      <c r="L23" s="370">
        <f>生産増加の計算シート!L23+設備投資の計算シート!P23</f>
        <v>0</v>
      </c>
      <c r="M23" s="72"/>
      <c r="N23" s="372"/>
      <c r="O23" s="373"/>
      <c r="P23" s="369">
        <f>生産増加の計算シート!P23+設備投資の計算シート!T23</f>
        <v>0</v>
      </c>
      <c r="Q23" s="369">
        <f>生産増加の計算シート!Q23+設備投資の計算シート!U23</f>
        <v>0</v>
      </c>
      <c r="R23" s="369">
        <f>生産増加の計算シート!R23+設備投資の計算シート!V23</f>
        <v>0</v>
      </c>
      <c r="S23" s="369">
        <f>生産増加の計算シート!S23+設備投資の計算シート!W23</f>
        <v>0</v>
      </c>
      <c r="T23" s="370">
        <f>生産増加の計算シート!T23+設備投資の計算シート!X23</f>
        <v>0</v>
      </c>
      <c r="V23" s="375">
        <f>生産増加の計算シート!V23+設備投資の計算シート!Z23</f>
        <v>0</v>
      </c>
      <c r="W23" s="376">
        <f>生産増加の計算シート!W23+設備投資の計算シート!AA23</f>
        <v>0</v>
      </c>
      <c r="X23" s="376">
        <f>生産増加の計算シート!X23+設備投資の計算シート!AB23</f>
        <v>0</v>
      </c>
      <c r="Y23" s="377">
        <f>生産増加の計算シート!Y23+設備投資の計算シート!AC23</f>
        <v>0</v>
      </c>
      <c r="Z23" s="377">
        <f>生産増加の計算シート!Z23+設備投資の計算シート!AD23</f>
        <v>0</v>
      </c>
      <c r="AA23" s="378">
        <f>生産増加の計算シート!AA23+設備投資の計算シート!AE23</f>
        <v>0</v>
      </c>
      <c r="AB23" s="378">
        <f>生産増加の計算シート!AB23+設備投資の計算シート!AF23</f>
        <v>0</v>
      </c>
      <c r="AC23" s="379">
        <f>生産増加の計算シート!AC23+設備投資の計算シート!AG23</f>
        <v>0</v>
      </c>
      <c r="AE23" s="380">
        <f>生産増加の計算シート!AE23+設備投資の計算シート!AI23</f>
        <v>0</v>
      </c>
      <c r="AF23" s="381">
        <f>生産増加の計算シート!AF23+設備投資の計算シート!AJ23</f>
        <v>0</v>
      </c>
      <c r="AG23" s="382">
        <f>生産増加の計算シート!AG23+設備投資の計算シート!AK23</f>
        <v>0</v>
      </c>
      <c r="AH23" s="380">
        <f>生産増加の計算シート!AH23+設備投資の計算シート!AL23</f>
        <v>0</v>
      </c>
      <c r="AI23" s="383">
        <f>生産増加の計算シート!AI23+設備投資の計算シート!AM23</f>
        <v>0</v>
      </c>
      <c r="AJ23" s="384">
        <f t="shared" si="5"/>
        <v>1</v>
      </c>
      <c r="AL23" s="385">
        <v>16</v>
      </c>
      <c r="AM23" s="386" t="e">
        <f t="shared" si="0"/>
        <v>#N/A</v>
      </c>
      <c r="AN23" s="387" t="e">
        <f t="shared" si="1"/>
        <v>#N/A</v>
      </c>
      <c r="AO23" s="388" t="e">
        <f t="shared" si="2"/>
        <v>#N/A</v>
      </c>
      <c r="AP23" s="382" t="e">
        <f t="shared" si="3"/>
        <v>#N/A</v>
      </c>
      <c r="AQ23" s="389" t="e">
        <f>SUM($AN$8:AN23)/SUM($AN$8:$AN$44)</f>
        <v>#N/A</v>
      </c>
      <c r="AR23" s="380" t="e">
        <f t="shared" si="6"/>
        <v>#N/A</v>
      </c>
      <c r="AS23" s="382" t="e">
        <f t="shared" si="4"/>
        <v>#N/A</v>
      </c>
    </row>
    <row r="24" spans="2:45" ht="20.100000000000001" customHeight="1">
      <c r="B24" s="309" t="s">
        <v>88</v>
      </c>
      <c r="C24" s="310" t="s">
        <v>235</v>
      </c>
      <c r="D24" s="311">
        <f>生産増加の計算シート!D24+設備投資の計算シート!F24</f>
        <v>0</v>
      </c>
      <c r="E24" s="312">
        <f>生産増加の計算シート!E24+設備投資の計算シート!G24</f>
        <v>0</v>
      </c>
      <c r="F24" s="313">
        <f>生産増加の計算シート!F24+設備投資の計算シート!H24</f>
        <v>0</v>
      </c>
      <c r="G24" s="314">
        <f>生産増加の計算シート!G24+設備投資の計算シート!K24</f>
        <v>0</v>
      </c>
      <c r="H24" s="312">
        <f>生産増加の計算シート!H24+設備投資の計算シート!L24</f>
        <v>0</v>
      </c>
      <c r="I24" s="313">
        <f>生産増加の計算シート!I24+設備投資の計算シート!M24</f>
        <v>0</v>
      </c>
      <c r="J24" s="312">
        <f>生産増加の計算シート!J24+設備投資の計算シート!N24</f>
        <v>0</v>
      </c>
      <c r="K24" s="315">
        <f>生産増加の計算シート!K24+設備投資の計算シート!O24</f>
        <v>0</v>
      </c>
      <c r="L24" s="316">
        <f>生産増加の計算シート!L24+設備投資の計算シート!P24</f>
        <v>0</v>
      </c>
      <c r="M24" s="72"/>
      <c r="N24" s="318"/>
      <c r="O24" s="319"/>
      <c r="P24" s="315">
        <f>生産増加の計算シート!P24+設備投資の計算シート!T24</f>
        <v>0</v>
      </c>
      <c r="Q24" s="315">
        <f>生産増加の計算シート!Q24+設備投資の計算シート!U24</f>
        <v>0</v>
      </c>
      <c r="R24" s="315">
        <f>生産増加の計算シート!R24+設備投資の計算シート!V24</f>
        <v>0</v>
      </c>
      <c r="S24" s="315">
        <f>生産増加の計算シート!S24+設備投資の計算シート!W24</f>
        <v>0</v>
      </c>
      <c r="T24" s="316">
        <f>生産増加の計算シート!T24+設備投資の計算シート!X24</f>
        <v>0</v>
      </c>
      <c r="V24" s="321">
        <f>生産増加の計算シート!V24+設備投資の計算シート!Z24</f>
        <v>0</v>
      </c>
      <c r="W24" s="322">
        <f>生産増加の計算シート!W24+設備投資の計算シート!AA24</f>
        <v>0</v>
      </c>
      <c r="X24" s="322">
        <f>生産増加の計算シート!X24+設備投資の計算シート!AB24</f>
        <v>0</v>
      </c>
      <c r="Y24" s="323">
        <f>生産増加の計算シート!Y24+設備投資の計算シート!AC24</f>
        <v>0</v>
      </c>
      <c r="Z24" s="323">
        <f>生産増加の計算シート!Z24+設備投資の計算シート!AD24</f>
        <v>0</v>
      </c>
      <c r="AA24" s="324">
        <f>生産増加の計算シート!AA24+設備投資の計算シート!AE24</f>
        <v>0</v>
      </c>
      <c r="AB24" s="324">
        <f>生産増加の計算シート!AB24+設備投資の計算シート!AF24</f>
        <v>0</v>
      </c>
      <c r="AC24" s="325">
        <f>生産増加の計算シート!AC24+設備投資の計算シート!AG24</f>
        <v>0</v>
      </c>
      <c r="AE24" s="326">
        <f>生産増加の計算シート!AE24+設備投資の計算シート!AI24</f>
        <v>0</v>
      </c>
      <c r="AF24" s="327">
        <f>生産増加の計算シート!AF24+設備投資の計算シート!AJ24</f>
        <v>0</v>
      </c>
      <c r="AG24" s="328">
        <f>生産増加の計算シート!AG24+設備投資の計算シート!AK24</f>
        <v>0</v>
      </c>
      <c r="AH24" s="326">
        <f>生産増加の計算シート!AH24+設備投資の計算シート!AL24</f>
        <v>0</v>
      </c>
      <c r="AI24" s="329">
        <f>生産増加の計算シート!AI24+設備投資の計算シート!AM24</f>
        <v>0</v>
      </c>
      <c r="AJ24" s="330">
        <f t="shared" si="5"/>
        <v>1</v>
      </c>
      <c r="AL24" s="331">
        <v>17</v>
      </c>
      <c r="AM24" s="332" t="e">
        <f t="shared" si="0"/>
        <v>#N/A</v>
      </c>
      <c r="AN24" s="333" t="e">
        <f t="shared" si="1"/>
        <v>#N/A</v>
      </c>
      <c r="AO24" s="334" t="e">
        <f t="shared" si="2"/>
        <v>#N/A</v>
      </c>
      <c r="AP24" s="328" t="e">
        <f t="shared" si="3"/>
        <v>#N/A</v>
      </c>
      <c r="AQ24" s="335" t="e">
        <f>SUM($AN$8:AN24)/SUM($AN$8:$AN$44)</f>
        <v>#N/A</v>
      </c>
      <c r="AR24" s="326" t="e">
        <f t="shared" si="6"/>
        <v>#N/A</v>
      </c>
      <c r="AS24" s="328" t="e">
        <f t="shared" si="4"/>
        <v>#N/A</v>
      </c>
    </row>
    <row r="25" spans="2:45" ht="20.100000000000001" customHeight="1">
      <c r="B25" s="309" t="s">
        <v>89</v>
      </c>
      <c r="C25" s="310" t="s">
        <v>236</v>
      </c>
      <c r="D25" s="311">
        <f>生産増加の計算シート!D25+設備投資の計算シート!F25</f>
        <v>0</v>
      </c>
      <c r="E25" s="312">
        <f>生産増加の計算シート!E25+設備投資の計算シート!G25</f>
        <v>0</v>
      </c>
      <c r="F25" s="313">
        <f>生産増加の計算シート!F25+設備投資の計算シート!H25</f>
        <v>0</v>
      </c>
      <c r="G25" s="314">
        <f>生産増加の計算シート!G25+設備投資の計算シート!K25</f>
        <v>0</v>
      </c>
      <c r="H25" s="312">
        <f>生産増加の計算シート!H25+設備投資の計算シート!L25</f>
        <v>0</v>
      </c>
      <c r="I25" s="313">
        <f>生産増加の計算シート!I25+設備投資の計算シート!M25</f>
        <v>0</v>
      </c>
      <c r="J25" s="312">
        <f>生産増加の計算シート!J25+設備投資の計算シート!N25</f>
        <v>0</v>
      </c>
      <c r="K25" s="315">
        <f>生産増加の計算シート!K25+設備投資の計算シート!O25</f>
        <v>0</v>
      </c>
      <c r="L25" s="316">
        <f>生産増加の計算シート!L25+設備投資の計算シート!P25</f>
        <v>0</v>
      </c>
      <c r="M25" s="72"/>
      <c r="N25" s="318"/>
      <c r="O25" s="319"/>
      <c r="P25" s="315">
        <f>生産増加の計算シート!P25+設備投資の計算シート!T25</f>
        <v>0</v>
      </c>
      <c r="Q25" s="315">
        <f>生産増加の計算シート!Q25+設備投資の計算シート!U25</f>
        <v>0</v>
      </c>
      <c r="R25" s="315">
        <f>生産増加の計算シート!R25+設備投資の計算シート!V25</f>
        <v>0</v>
      </c>
      <c r="S25" s="315">
        <f>生産増加の計算シート!S25+設備投資の計算シート!W25</f>
        <v>0</v>
      </c>
      <c r="T25" s="316">
        <f>生産増加の計算シート!T25+設備投資の計算シート!X25</f>
        <v>0</v>
      </c>
      <c r="V25" s="321">
        <f>生産増加の計算シート!V25+設備投資の計算シート!Z25</f>
        <v>0</v>
      </c>
      <c r="W25" s="322">
        <f>生産増加の計算シート!W25+設備投資の計算シート!AA25</f>
        <v>0</v>
      </c>
      <c r="X25" s="322">
        <f>生産増加の計算シート!X25+設備投資の計算シート!AB25</f>
        <v>0</v>
      </c>
      <c r="Y25" s="323">
        <f>生産増加の計算シート!Y25+設備投資の計算シート!AC25</f>
        <v>0</v>
      </c>
      <c r="Z25" s="323">
        <f>生産増加の計算シート!Z25+設備投資の計算シート!AD25</f>
        <v>0</v>
      </c>
      <c r="AA25" s="324">
        <f>生産増加の計算シート!AA25+設備投資の計算シート!AE25</f>
        <v>0</v>
      </c>
      <c r="AB25" s="324">
        <f>生産増加の計算シート!AB25+設備投資の計算シート!AF25</f>
        <v>0</v>
      </c>
      <c r="AC25" s="325">
        <f>生産増加の計算シート!AC25+設備投資の計算シート!AG25</f>
        <v>0</v>
      </c>
      <c r="AE25" s="326">
        <f>生産増加の計算シート!AE25+設備投資の計算シート!AI25</f>
        <v>0</v>
      </c>
      <c r="AF25" s="327">
        <f>生産増加の計算シート!AF25+設備投資の計算シート!AJ25</f>
        <v>0</v>
      </c>
      <c r="AG25" s="328">
        <f>生産増加の計算シート!AG25+設備投資の計算シート!AK25</f>
        <v>0</v>
      </c>
      <c r="AH25" s="326">
        <f>生産増加の計算シート!AH25+設備投資の計算シート!AL25</f>
        <v>0</v>
      </c>
      <c r="AI25" s="329">
        <f>生産増加の計算シート!AI25+設備投資の計算シート!AM25</f>
        <v>0</v>
      </c>
      <c r="AJ25" s="330">
        <f t="shared" si="5"/>
        <v>1</v>
      </c>
      <c r="AL25" s="331">
        <v>18</v>
      </c>
      <c r="AM25" s="332" t="e">
        <f t="shared" si="0"/>
        <v>#N/A</v>
      </c>
      <c r="AN25" s="333" t="e">
        <f t="shared" si="1"/>
        <v>#N/A</v>
      </c>
      <c r="AO25" s="334" t="e">
        <f t="shared" si="2"/>
        <v>#N/A</v>
      </c>
      <c r="AP25" s="328" t="e">
        <f t="shared" si="3"/>
        <v>#N/A</v>
      </c>
      <c r="AQ25" s="335" t="e">
        <f>SUM($AN$8:AN25)/SUM($AN$8:$AN$44)</f>
        <v>#N/A</v>
      </c>
      <c r="AR25" s="326" t="e">
        <f t="shared" si="6"/>
        <v>#N/A</v>
      </c>
      <c r="AS25" s="328" t="e">
        <f t="shared" si="4"/>
        <v>#N/A</v>
      </c>
    </row>
    <row r="26" spans="2:45" ht="20.100000000000001" customHeight="1">
      <c r="B26" s="309" t="s">
        <v>97</v>
      </c>
      <c r="C26" s="310" t="s">
        <v>43</v>
      </c>
      <c r="D26" s="311">
        <f>生産増加の計算シート!D26+設備投資の計算シート!F26</f>
        <v>0</v>
      </c>
      <c r="E26" s="312">
        <f>生産増加の計算シート!E26+設備投資の計算シート!G26</f>
        <v>0</v>
      </c>
      <c r="F26" s="313">
        <f>生産増加の計算シート!F26+設備投資の計算シート!H26</f>
        <v>0</v>
      </c>
      <c r="G26" s="314">
        <f>生産増加の計算シート!G26+設備投資の計算シート!K26</f>
        <v>0</v>
      </c>
      <c r="H26" s="312">
        <f>生産増加の計算シート!H26+設備投資の計算シート!L26</f>
        <v>0</v>
      </c>
      <c r="I26" s="313">
        <f>生産増加の計算シート!I26+設備投資の計算シート!M26</f>
        <v>0</v>
      </c>
      <c r="J26" s="312">
        <f>生産増加の計算シート!J26+設備投資の計算シート!N26</f>
        <v>0</v>
      </c>
      <c r="K26" s="315">
        <f>生産増加の計算シート!K26+設備投資の計算シート!O26</f>
        <v>0</v>
      </c>
      <c r="L26" s="316">
        <f>生産増加の計算シート!L26+設備投資の計算シート!P26</f>
        <v>0</v>
      </c>
      <c r="M26" s="72"/>
      <c r="N26" s="318"/>
      <c r="O26" s="319"/>
      <c r="P26" s="315">
        <f>生産増加の計算シート!P26+設備投資の計算シート!T26</f>
        <v>0</v>
      </c>
      <c r="Q26" s="315">
        <f>生産増加の計算シート!Q26+設備投資の計算シート!U26</f>
        <v>0</v>
      </c>
      <c r="R26" s="315">
        <f>生産増加の計算シート!R26+設備投資の計算シート!V26</f>
        <v>0</v>
      </c>
      <c r="S26" s="315">
        <f>生産増加の計算シート!S26+設備投資の計算シート!W26</f>
        <v>0</v>
      </c>
      <c r="T26" s="316">
        <f>生産増加の計算シート!T26+設備投資の計算シート!X26</f>
        <v>0</v>
      </c>
      <c r="V26" s="321">
        <f>生産増加の計算シート!V26+設備投資の計算シート!Z26</f>
        <v>0</v>
      </c>
      <c r="W26" s="322">
        <f>生産増加の計算シート!W26+設備投資の計算シート!AA26</f>
        <v>0</v>
      </c>
      <c r="X26" s="322">
        <f>生産増加の計算シート!X26+設備投資の計算シート!AB26</f>
        <v>0</v>
      </c>
      <c r="Y26" s="323">
        <f>生産増加の計算シート!Y26+設備投資の計算シート!AC26</f>
        <v>0</v>
      </c>
      <c r="Z26" s="323">
        <f>生産増加の計算シート!Z26+設備投資の計算シート!AD26</f>
        <v>0</v>
      </c>
      <c r="AA26" s="324">
        <f>生産増加の計算シート!AA26+設備投資の計算シート!AE26</f>
        <v>0</v>
      </c>
      <c r="AB26" s="324">
        <f>生産増加の計算シート!AB26+設備投資の計算シート!AF26</f>
        <v>0</v>
      </c>
      <c r="AC26" s="325">
        <f>生産増加の計算シート!AC26+設備投資の計算シート!AG26</f>
        <v>0</v>
      </c>
      <c r="AE26" s="326">
        <f>生産増加の計算シート!AE26+設備投資の計算シート!AI26</f>
        <v>0</v>
      </c>
      <c r="AF26" s="327">
        <f>生産増加の計算シート!AF26+設備投資の計算シート!AJ26</f>
        <v>0</v>
      </c>
      <c r="AG26" s="328">
        <f>生産増加の計算シート!AG26+設備投資の計算シート!AK26</f>
        <v>0</v>
      </c>
      <c r="AH26" s="326">
        <f>生産増加の計算シート!AH26+設備投資の計算シート!AL26</f>
        <v>0</v>
      </c>
      <c r="AI26" s="329">
        <f>生産増加の計算シート!AI26+設備投資の計算シート!AM26</f>
        <v>0</v>
      </c>
      <c r="AJ26" s="330">
        <f t="shared" si="5"/>
        <v>1</v>
      </c>
      <c r="AL26" s="331">
        <v>19</v>
      </c>
      <c r="AM26" s="332" t="e">
        <f t="shared" si="0"/>
        <v>#N/A</v>
      </c>
      <c r="AN26" s="333" t="e">
        <f t="shared" si="1"/>
        <v>#N/A</v>
      </c>
      <c r="AO26" s="334" t="e">
        <f t="shared" si="2"/>
        <v>#N/A</v>
      </c>
      <c r="AP26" s="328" t="e">
        <f t="shared" si="3"/>
        <v>#N/A</v>
      </c>
      <c r="AQ26" s="335" t="e">
        <f>SUM($AN$8:AN26)/SUM($AN$8:$AN$44)</f>
        <v>#N/A</v>
      </c>
      <c r="AR26" s="326" t="e">
        <f t="shared" si="6"/>
        <v>#N/A</v>
      </c>
      <c r="AS26" s="328" t="e">
        <f t="shared" si="4"/>
        <v>#N/A</v>
      </c>
    </row>
    <row r="27" spans="2:45" ht="20.100000000000001" customHeight="1">
      <c r="B27" s="336" t="s">
        <v>237</v>
      </c>
      <c r="C27" s="337" t="s">
        <v>44</v>
      </c>
      <c r="D27" s="338">
        <f>生産増加の計算シート!D27+設備投資の計算シート!F27</f>
        <v>0</v>
      </c>
      <c r="E27" s="339">
        <f>生産増加の計算シート!E27+設備投資の計算シート!G27</f>
        <v>0</v>
      </c>
      <c r="F27" s="340">
        <f>生産増加の計算シート!F27+設備投資の計算シート!H27</f>
        <v>0</v>
      </c>
      <c r="G27" s="341">
        <f>生産増加の計算シート!G27+設備投資の計算シート!K27</f>
        <v>0</v>
      </c>
      <c r="H27" s="339">
        <f>生産増加の計算シート!H27+設備投資の計算シート!L27</f>
        <v>0</v>
      </c>
      <c r="I27" s="340">
        <f>生産増加の計算シート!I27+設備投資の計算シート!M27</f>
        <v>0</v>
      </c>
      <c r="J27" s="339">
        <f>生産増加の計算シート!J27+設備投資の計算シート!N27</f>
        <v>0</v>
      </c>
      <c r="K27" s="342">
        <f>生産増加の計算シート!K27+設備投資の計算シート!O27</f>
        <v>0</v>
      </c>
      <c r="L27" s="343">
        <f>生産増加の計算シート!L27+設備投資の計算シート!P27</f>
        <v>0</v>
      </c>
      <c r="M27" s="72"/>
      <c r="N27" s="345"/>
      <c r="O27" s="346"/>
      <c r="P27" s="342">
        <f>生産増加の計算シート!P27+設備投資の計算シート!T27</f>
        <v>0</v>
      </c>
      <c r="Q27" s="342">
        <f>生産増加の計算シート!Q27+設備投資の計算シート!U27</f>
        <v>0</v>
      </c>
      <c r="R27" s="342">
        <f>生産増加の計算シート!R27+設備投資の計算シート!V27</f>
        <v>0</v>
      </c>
      <c r="S27" s="342">
        <f>生産増加の計算シート!S27+設備投資の計算シート!W27</f>
        <v>0</v>
      </c>
      <c r="T27" s="343">
        <f>生産増加の計算シート!T27+設備投資の計算シート!X27</f>
        <v>0</v>
      </c>
      <c r="V27" s="348">
        <f>生産増加の計算シート!V27+設備投資の計算シート!Z27</f>
        <v>0</v>
      </c>
      <c r="W27" s="349">
        <f>生産増加の計算シート!W27+設備投資の計算シート!AA27</f>
        <v>0</v>
      </c>
      <c r="X27" s="349">
        <f>生産増加の計算シート!X27+設備投資の計算シート!AB27</f>
        <v>0</v>
      </c>
      <c r="Y27" s="350">
        <f>生産増加の計算シート!Y27+設備投資の計算シート!AC27</f>
        <v>0</v>
      </c>
      <c r="Z27" s="350">
        <f>生産増加の計算シート!Z27+設備投資の計算シート!AD27</f>
        <v>0</v>
      </c>
      <c r="AA27" s="351">
        <f>生産増加の計算シート!AA27+設備投資の計算シート!AE27</f>
        <v>0</v>
      </c>
      <c r="AB27" s="351">
        <f>生産増加の計算シート!AB27+設備投資の計算シート!AF27</f>
        <v>0</v>
      </c>
      <c r="AC27" s="352">
        <f>生産増加の計算シート!AC27+設備投資の計算シート!AG27</f>
        <v>0</v>
      </c>
      <c r="AE27" s="353">
        <f>生産増加の計算シート!AE27+設備投資の計算シート!AI27</f>
        <v>0</v>
      </c>
      <c r="AF27" s="354">
        <f>生産増加の計算シート!AF27+設備投資の計算シート!AJ27</f>
        <v>0</v>
      </c>
      <c r="AG27" s="355">
        <f>生産増加の計算シート!AG27+設備投資の計算シート!AK27</f>
        <v>0</v>
      </c>
      <c r="AH27" s="353">
        <f>生産増加の計算シート!AH27+設備投資の計算シート!AL27</f>
        <v>0</v>
      </c>
      <c r="AI27" s="356">
        <f>生産増加の計算シート!AI27+設備投資の計算シート!AM27</f>
        <v>0</v>
      </c>
      <c r="AJ27" s="357">
        <f t="shared" si="5"/>
        <v>1</v>
      </c>
      <c r="AL27" s="358">
        <v>20</v>
      </c>
      <c r="AM27" s="359" t="e">
        <f t="shared" si="0"/>
        <v>#N/A</v>
      </c>
      <c r="AN27" s="360" t="e">
        <f t="shared" si="1"/>
        <v>#N/A</v>
      </c>
      <c r="AO27" s="361" t="e">
        <f t="shared" si="2"/>
        <v>#N/A</v>
      </c>
      <c r="AP27" s="355" t="e">
        <f t="shared" si="3"/>
        <v>#N/A</v>
      </c>
      <c r="AQ27" s="362" t="e">
        <f>SUM($AN$8:AN27)/SUM($AN$8:$AN$44)</f>
        <v>#N/A</v>
      </c>
      <c r="AR27" s="353" t="e">
        <f t="shared" si="6"/>
        <v>#N/A</v>
      </c>
      <c r="AS27" s="355" t="e">
        <f t="shared" si="4"/>
        <v>#N/A</v>
      </c>
    </row>
    <row r="28" spans="2:45" ht="20.100000000000001" customHeight="1">
      <c r="B28" s="363" t="s">
        <v>238</v>
      </c>
      <c r="C28" s="364" t="s">
        <v>45</v>
      </c>
      <c r="D28" s="365">
        <f>生産増加の計算シート!D28+設備投資の計算シート!F28</f>
        <v>0</v>
      </c>
      <c r="E28" s="366">
        <f>生産増加の計算シート!E28+設備投資の計算シート!G28</f>
        <v>0</v>
      </c>
      <c r="F28" s="367">
        <f>生産増加の計算シート!F28+設備投資の計算シート!H28</f>
        <v>0</v>
      </c>
      <c r="G28" s="368">
        <f>生産増加の計算シート!G28+設備投資の計算シート!K28</f>
        <v>0</v>
      </c>
      <c r="H28" s="366">
        <f>生産増加の計算シート!H28+設備投資の計算シート!L28</f>
        <v>0</v>
      </c>
      <c r="I28" s="367">
        <f>生産増加の計算シート!I28+設備投資の計算シート!M28</f>
        <v>0</v>
      </c>
      <c r="J28" s="366">
        <f>生産増加の計算シート!J28+設備投資の計算シート!N28</f>
        <v>0</v>
      </c>
      <c r="K28" s="369">
        <f>生産増加の計算シート!K28+設備投資の計算シート!O28</f>
        <v>0</v>
      </c>
      <c r="L28" s="370">
        <f>生産増加の計算シート!L28+設備投資の計算シート!P28</f>
        <v>0</v>
      </c>
      <c r="M28" s="72"/>
      <c r="N28" s="372"/>
      <c r="O28" s="373"/>
      <c r="P28" s="369">
        <f>生産増加の計算シート!P28+設備投資の計算シート!T28</f>
        <v>0</v>
      </c>
      <c r="Q28" s="369">
        <f>生産増加の計算シート!Q28+設備投資の計算シート!U28</f>
        <v>0</v>
      </c>
      <c r="R28" s="369">
        <f>生産増加の計算シート!R28+設備投資の計算シート!V28</f>
        <v>0</v>
      </c>
      <c r="S28" s="369">
        <f>生産増加の計算シート!S28+設備投資の計算シート!W28</f>
        <v>0</v>
      </c>
      <c r="T28" s="370">
        <f>生産増加の計算シート!T28+設備投資の計算シート!X28</f>
        <v>0</v>
      </c>
      <c r="V28" s="375">
        <f>生産増加の計算シート!V28+設備投資の計算シート!Z28</f>
        <v>0</v>
      </c>
      <c r="W28" s="376">
        <f>生産増加の計算シート!W28+設備投資の計算シート!AA28</f>
        <v>0</v>
      </c>
      <c r="X28" s="376">
        <f>生産増加の計算シート!X28+設備投資の計算シート!AB28</f>
        <v>0</v>
      </c>
      <c r="Y28" s="377">
        <f>生産増加の計算シート!Y28+設備投資の計算シート!AC28</f>
        <v>0</v>
      </c>
      <c r="Z28" s="377">
        <f>生産増加の計算シート!Z28+設備投資の計算シート!AD28</f>
        <v>0</v>
      </c>
      <c r="AA28" s="378">
        <f>生産増加の計算シート!AA28+設備投資の計算シート!AE28</f>
        <v>0</v>
      </c>
      <c r="AB28" s="378">
        <f>生産増加の計算シート!AB28+設備投資の計算シート!AF28</f>
        <v>0</v>
      </c>
      <c r="AC28" s="379">
        <f>生産増加の計算シート!AC28+設備投資の計算シート!AG28</f>
        <v>0</v>
      </c>
      <c r="AE28" s="380">
        <f>生産増加の計算シート!AE28+設備投資の計算シート!AI28</f>
        <v>0</v>
      </c>
      <c r="AF28" s="381">
        <f>生産増加の計算シート!AF28+設備投資の計算シート!AJ28</f>
        <v>0</v>
      </c>
      <c r="AG28" s="382">
        <f>生産増加の計算シート!AG28+設備投資の計算シート!AK28</f>
        <v>0</v>
      </c>
      <c r="AH28" s="380">
        <f>生産増加の計算シート!AH28+設備投資の計算シート!AL28</f>
        <v>0</v>
      </c>
      <c r="AI28" s="383">
        <f>生産増加の計算シート!AI28+設備投資の計算シート!AM28</f>
        <v>0</v>
      </c>
      <c r="AJ28" s="384">
        <f t="shared" si="5"/>
        <v>1</v>
      </c>
      <c r="AL28" s="385">
        <v>21</v>
      </c>
      <c r="AM28" s="386" t="e">
        <f t="shared" si="0"/>
        <v>#N/A</v>
      </c>
      <c r="AN28" s="387" t="e">
        <f t="shared" si="1"/>
        <v>#N/A</v>
      </c>
      <c r="AO28" s="388" t="e">
        <f t="shared" si="2"/>
        <v>#N/A</v>
      </c>
      <c r="AP28" s="382" t="e">
        <f t="shared" si="3"/>
        <v>#N/A</v>
      </c>
      <c r="AQ28" s="389" t="e">
        <f>SUM($AN$8:AN28)/SUM($AN$8:$AN$44)</f>
        <v>#N/A</v>
      </c>
      <c r="AR28" s="380" t="e">
        <f t="shared" si="6"/>
        <v>#N/A</v>
      </c>
      <c r="AS28" s="382" t="e">
        <f t="shared" si="4"/>
        <v>#N/A</v>
      </c>
    </row>
    <row r="29" spans="2:45" ht="20.100000000000001" customHeight="1">
      <c r="B29" s="309" t="s">
        <v>239</v>
      </c>
      <c r="C29" s="310" t="s">
        <v>46</v>
      </c>
      <c r="D29" s="311">
        <f>生産増加の計算シート!D29+設備投資の計算シート!F29</f>
        <v>0</v>
      </c>
      <c r="E29" s="312">
        <f>生産増加の計算シート!E29+設備投資の計算シート!G29</f>
        <v>0</v>
      </c>
      <c r="F29" s="313">
        <f>生産増加の計算シート!F29+設備投資の計算シート!H29</f>
        <v>0</v>
      </c>
      <c r="G29" s="314">
        <f>生産増加の計算シート!G29+設備投資の計算シート!K29</f>
        <v>0</v>
      </c>
      <c r="H29" s="312">
        <f>生産増加の計算シート!H29+設備投資の計算シート!L29</f>
        <v>0</v>
      </c>
      <c r="I29" s="313">
        <f>生産増加の計算シート!I29+設備投資の計算シート!M29</f>
        <v>0</v>
      </c>
      <c r="J29" s="312">
        <f>生産増加の計算シート!J29+設備投資の計算シート!N29</f>
        <v>0</v>
      </c>
      <c r="K29" s="315">
        <f>生産増加の計算シート!K29+設備投資の計算シート!O29</f>
        <v>0</v>
      </c>
      <c r="L29" s="316">
        <f>生産増加の計算シート!L29+設備投資の計算シート!P29</f>
        <v>0</v>
      </c>
      <c r="M29" s="72"/>
      <c r="N29" s="318"/>
      <c r="O29" s="319"/>
      <c r="P29" s="315">
        <f>生産増加の計算シート!P29+設備投資の計算シート!T29</f>
        <v>0</v>
      </c>
      <c r="Q29" s="315">
        <f>生産増加の計算シート!Q29+設備投資の計算シート!U29</f>
        <v>0</v>
      </c>
      <c r="R29" s="315">
        <f>生産増加の計算シート!R29+設備投資の計算シート!V29</f>
        <v>0</v>
      </c>
      <c r="S29" s="315">
        <f>生産増加の計算シート!S29+設備投資の計算シート!W29</f>
        <v>0</v>
      </c>
      <c r="T29" s="316">
        <f>生産増加の計算シート!T29+設備投資の計算シート!X29</f>
        <v>0</v>
      </c>
      <c r="V29" s="321">
        <f>生産増加の計算シート!V29+設備投資の計算シート!Z29</f>
        <v>0</v>
      </c>
      <c r="W29" s="322">
        <f>生産増加の計算シート!W29+設備投資の計算シート!AA29</f>
        <v>0</v>
      </c>
      <c r="X29" s="322">
        <f>生産増加の計算シート!X29+設備投資の計算シート!AB29</f>
        <v>0</v>
      </c>
      <c r="Y29" s="323">
        <f>生産増加の計算シート!Y29+設備投資の計算シート!AC29</f>
        <v>0</v>
      </c>
      <c r="Z29" s="323">
        <f>生産増加の計算シート!Z29+設備投資の計算シート!AD29</f>
        <v>0</v>
      </c>
      <c r="AA29" s="324">
        <f>生産増加の計算シート!AA29+設備投資の計算シート!AE29</f>
        <v>0</v>
      </c>
      <c r="AB29" s="324">
        <f>生産増加の計算シート!AB29+設備投資の計算シート!AF29</f>
        <v>0</v>
      </c>
      <c r="AC29" s="325">
        <f>生産増加の計算シート!AC29+設備投資の計算シート!AG29</f>
        <v>0</v>
      </c>
      <c r="AE29" s="326">
        <f>生産増加の計算シート!AE29+設備投資の計算シート!AI29</f>
        <v>0</v>
      </c>
      <c r="AF29" s="327">
        <f>生産増加の計算シート!AF29+設備投資の計算シート!AJ29</f>
        <v>0</v>
      </c>
      <c r="AG29" s="328">
        <f>生産増加の計算シート!AG29+設備投資の計算シート!AK29</f>
        <v>0</v>
      </c>
      <c r="AH29" s="326">
        <f>生産増加の計算シート!AH29+設備投資の計算シート!AL29</f>
        <v>0</v>
      </c>
      <c r="AI29" s="329">
        <f>生産増加の計算シート!AI29+設備投資の計算シート!AM29</f>
        <v>0</v>
      </c>
      <c r="AJ29" s="330">
        <f t="shared" si="5"/>
        <v>1</v>
      </c>
      <c r="AL29" s="331">
        <v>22</v>
      </c>
      <c r="AM29" s="332" t="e">
        <f t="shared" si="0"/>
        <v>#N/A</v>
      </c>
      <c r="AN29" s="333" t="e">
        <f t="shared" si="1"/>
        <v>#N/A</v>
      </c>
      <c r="AO29" s="334" t="e">
        <f t="shared" si="2"/>
        <v>#N/A</v>
      </c>
      <c r="AP29" s="328" t="e">
        <f t="shared" si="3"/>
        <v>#N/A</v>
      </c>
      <c r="AQ29" s="335" t="e">
        <f>SUM($AN$8:AN29)/SUM($AN$8:$AN$44)</f>
        <v>#N/A</v>
      </c>
      <c r="AR29" s="326" t="e">
        <f t="shared" si="6"/>
        <v>#N/A</v>
      </c>
      <c r="AS29" s="328" t="e">
        <f t="shared" si="4"/>
        <v>#N/A</v>
      </c>
    </row>
    <row r="30" spans="2:45" ht="20.100000000000001" customHeight="1">
      <c r="B30" s="309" t="s">
        <v>240</v>
      </c>
      <c r="C30" s="310" t="s">
        <v>241</v>
      </c>
      <c r="D30" s="311">
        <f>生産増加の計算シート!D30+設備投資の計算シート!F30</f>
        <v>0</v>
      </c>
      <c r="E30" s="312">
        <f>生産増加の計算シート!E30+設備投資の計算シート!G30</f>
        <v>0</v>
      </c>
      <c r="F30" s="313">
        <f>生産増加の計算シート!F30+設備投資の計算シート!H30</f>
        <v>0</v>
      </c>
      <c r="G30" s="314">
        <f>生産増加の計算シート!G30+設備投資の計算シート!K30</f>
        <v>0</v>
      </c>
      <c r="H30" s="312">
        <f>生産増加の計算シート!H30+設備投資の計算シート!L30</f>
        <v>0</v>
      </c>
      <c r="I30" s="313">
        <f>生産増加の計算シート!I30+設備投資の計算シート!M30</f>
        <v>0</v>
      </c>
      <c r="J30" s="312">
        <f>生産増加の計算シート!J30+設備投資の計算シート!N30</f>
        <v>0</v>
      </c>
      <c r="K30" s="315">
        <f>生産増加の計算シート!K30+設備投資の計算シート!O30</f>
        <v>0</v>
      </c>
      <c r="L30" s="316">
        <f>生産増加の計算シート!L30+設備投資の計算シート!P30</f>
        <v>0</v>
      </c>
      <c r="M30" s="72"/>
      <c r="N30" s="318"/>
      <c r="O30" s="319"/>
      <c r="P30" s="315">
        <f>生産増加の計算シート!P30+設備投資の計算シート!T30</f>
        <v>0</v>
      </c>
      <c r="Q30" s="315">
        <f>生産増加の計算シート!Q30+設備投資の計算シート!U30</f>
        <v>0</v>
      </c>
      <c r="R30" s="315">
        <f>生産増加の計算シート!R30+設備投資の計算シート!V30</f>
        <v>0</v>
      </c>
      <c r="S30" s="315">
        <f>生産増加の計算シート!S30+設備投資の計算シート!W30</f>
        <v>0</v>
      </c>
      <c r="T30" s="316">
        <f>生産増加の計算シート!T30+設備投資の計算シート!X30</f>
        <v>0</v>
      </c>
      <c r="V30" s="321">
        <f>生産増加の計算シート!V30+設備投資の計算シート!Z30</f>
        <v>0</v>
      </c>
      <c r="W30" s="322">
        <f>生産増加の計算シート!W30+設備投資の計算シート!AA30</f>
        <v>0</v>
      </c>
      <c r="X30" s="322">
        <f>生産増加の計算シート!X30+設備投資の計算シート!AB30</f>
        <v>0</v>
      </c>
      <c r="Y30" s="323">
        <f>生産増加の計算シート!Y30+設備投資の計算シート!AC30</f>
        <v>0</v>
      </c>
      <c r="Z30" s="323">
        <f>生産増加の計算シート!Z30+設備投資の計算シート!AD30</f>
        <v>0</v>
      </c>
      <c r="AA30" s="324">
        <f>生産増加の計算シート!AA30+設備投資の計算シート!AE30</f>
        <v>0</v>
      </c>
      <c r="AB30" s="324">
        <f>生産増加の計算シート!AB30+設備投資の計算シート!AF30</f>
        <v>0</v>
      </c>
      <c r="AC30" s="325">
        <f>生産増加の計算シート!AC30+設備投資の計算シート!AG30</f>
        <v>0</v>
      </c>
      <c r="AE30" s="326">
        <f>生産増加の計算シート!AE30+設備投資の計算シート!AI30</f>
        <v>0</v>
      </c>
      <c r="AF30" s="327">
        <f>生産増加の計算シート!AF30+設備投資の計算シート!AJ30</f>
        <v>0</v>
      </c>
      <c r="AG30" s="328">
        <f>生産増加の計算シート!AG30+設備投資の計算シート!AK30</f>
        <v>0</v>
      </c>
      <c r="AH30" s="326">
        <f>生産増加の計算シート!AH30+設備投資の計算シート!AL30</f>
        <v>0</v>
      </c>
      <c r="AI30" s="329">
        <f>生産増加の計算シート!AI30+設備投資の計算シート!AM30</f>
        <v>0</v>
      </c>
      <c r="AJ30" s="330">
        <f t="shared" si="5"/>
        <v>1</v>
      </c>
      <c r="AL30" s="331">
        <v>23</v>
      </c>
      <c r="AM30" s="332" t="e">
        <f t="shared" si="0"/>
        <v>#N/A</v>
      </c>
      <c r="AN30" s="333" t="e">
        <f t="shared" si="1"/>
        <v>#N/A</v>
      </c>
      <c r="AO30" s="334" t="e">
        <f t="shared" si="2"/>
        <v>#N/A</v>
      </c>
      <c r="AP30" s="328" t="e">
        <f t="shared" si="3"/>
        <v>#N/A</v>
      </c>
      <c r="AQ30" s="335" t="e">
        <f>SUM($AN$8:AN30)/SUM($AN$8:$AN$44)</f>
        <v>#N/A</v>
      </c>
      <c r="AR30" s="326" t="e">
        <f t="shared" si="6"/>
        <v>#N/A</v>
      </c>
      <c r="AS30" s="328" t="e">
        <f t="shared" si="4"/>
        <v>#N/A</v>
      </c>
    </row>
    <row r="31" spans="2:45" ht="20.100000000000001" customHeight="1">
      <c r="B31" s="309" t="s">
        <v>242</v>
      </c>
      <c r="C31" s="310" t="s">
        <v>95</v>
      </c>
      <c r="D31" s="311">
        <f>生産増加の計算シート!D31+設備投資の計算シート!F31</f>
        <v>0</v>
      </c>
      <c r="E31" s="312">
        <f>生産増加の計算シート!E31+設備投資の計算シート!G31</f>
        <v>0</v>
      </c>
      <c r="F31" s="313">
        <f>生産増加の計算シート!F31+設備投資の計算シート!H31</f>
        <v>0</v>
      </c>
      <c r="G31" s="314">
        <f>生産増加の計算シート!G31+設備投資の計算シート!K31</f>
        <v>0</v>
      </c>
      <c r="H31" s="312">
        <f>生産増加の計算シート!H31+設備投資の計算シート!L31</f>
        <v>0</v>
      </c>
      <c r="I31" s="313">
        <f>生産増加の計算シート!I31+設備投資の計算シート!M31</f>
        <v>0</v>
      </c>
      <c r="J31" s="312">
        <f>生産増加の計算シート!J31+設備投資の計算シート!N31</f>
        <v>0</v>
      </c>
      <c r="K31" s="315">
        <f>生産増加の計算シート!K31+設備投資の計算シート!O31</f>
        <v>0</v>
      </c>
      <c r="L31" s="316">
        <f>生産増加の計算シート!L31+設備投資の計算シート!P31</f>
        <v>0</v>
      </c>
      <c r="M31" s="72"/>
      <c r="N31" s="318"/>
      <c r="O31" s="319"/>
      <c r="P31" s="315">
        <f>生産増加の計算シート!P31+設備投資の計算シート!T31</f>
        <v>0</v>
      </c>
      <c r="Q31" s="315">
        <f>生産増加の計算シート!Q31+設備投資の計算シート!U31</f>
        <v>0</v>
      </c>
      <c r="R31" s="315">
        <f>生産増加の計算シート!R31+設備投資の計算シート!V31</f>
        <v>0</v>
      </c>
      <c r="S31" s="315">
        <f>生産増加の計算シート!S31+設備投資の計算シート!W31</f>
        <v>0</v>
      </c>
      <c r="T31" s="316">
        <f>生産増加の計算シート!T31+設備投資の計算シート!X31</f>
        <v>0</v>
      </c>
      <c r="V31" s="321">
        <f>生産増加の計算シート!V31+設備投資の計算シート!Z31</f>
        <v>0</v>
      </c>
      <c r="W31" s="322">
        <f>生産増加の計算シート!W31+設備投資の計算シート!AA31</f>
        <v>0</v>
      </c>
      <c r="X31" s="322">
        <f>生産増加の計算シート!X31+設備投資の計算シート!AB31</f>
        <v>0</v>
      </c>
      <c r="Y31" s="323">
        <f>生産増加の計算シート!Y31+設備投資の計算シート!AC31</f>
        <v>0</v>
      </c>
      <c r="Z31" s="323">
        <f>生産増加の計算シート!Z31+設備投資の計算シート!AD31</f>
        <v>0</v>
      </c>
      <c r="AA31" s="324">
        <f>生産増加の計算シート!AA31+設備投資の計算シート!AE31</f>
        <v>0</v>
      </c>
      <c r="AB31" s="324">
        <f>生産増加の計算シート!AB31+設備投資の計算シート!AF31</f>
        <v>0</v>
      </c>
      <c r="AC31" s="325">
        <f>生産増加の計算シート!AC31+設備投資の計算シート!AG31</f>
        <v>0</v>
      </c>
      <c r="AE31" s="326">
        <f>生産増加の計算シート!AE31+設備投資の計算シート!AI31</f>
        <v>0</v>
      </c>
      <c r="AF31" s="327">
        <f>生産増加の計算シート!AF31+設備投資の計算シート!AJ31</f>
        <v>0</v>
      </c>
      <c r="AG31" s="328">
        <f>生産増加の計算シート!AG31+設備投資の計算シート!AK31</f>
        <v>0</v>
      </c>
      <c r="AH31" s="326">
        <f>生産増加の計算シート!AH31+設備投資の計算シート!AL31</f>
        <v>0</v>
      </c>
      <c r="AI31" s="329">
        <f>生産増加の計算シート!AI31+設備投資の計算シート!AM31</f>
        <v>0</v>
      </c>
      <c r="AJ31" s="330">
        <f t="shared" si="5"/>
        <v>1</v>
      </c>
      <c r="AL31" s="331">
        <v>24</v>
      </c>
      <c r="AM31" s="332" t="e">
        <f t="shared" si="0"/>
        <v>#N/A</v>
      </c>
      <c r="AN31" s="333" t="e">
        <f t="shared" si="1"/>
        <v>#N/A</v>
      </c>
      <c r="AO31" s="334" t="e">
        <f t="shared" si="2"/>
        <v>#N/A</v>
      </c>
      <c r="AP31" s="328" t="e">
        <f t="shared" si="3"/>
        <v>#N/A</v>
      </c>
      <c r="AQ31" s="335" t="e">
        <f>SUM($AN$8:AN31)/SUM($AN$8:$AN$44)</f>
        <v>#N/A</v>
      </c>
      <c r="AR31" s="326" t="e">
        <f t="shared" si="6"/>
        <v>#N/A</v>
      </c>
      <c r="AS31" s="328" t="e">
        <f t="shared" si="4"/>
        <v>#N/A</v>
      </c>
    </row>
    <row r="32" spans="2:45" ht="20.100000000000001" customHeight="1">
      <c r="B32" s="336" t="s">
        <v>243</v>
      </c>
      <c r="C32" s="337" t="s">
        <v>47</v>
      </c>
      <c r="D32" s="338">
        <f>生産増加の計算シート!D32+設備投資の計算シート!F32</f>
        <v>0</v>
      </c>
      <c r="E32" s="339">
        <f>生産増加の計算シート!E32+設備投資の計算シート!G32</f>
        <v>0</v>
      </c>
      <c r="F32" s="340">
        <f>生産増加の計算シート!F32+設備投資の計算シート!H32</f>
        <v>0</v>
      </c>
      <c r="G32" s="341">
        <f>生産増加の計算シート!G32+設備投資の計算シート!K32</f>
        <v>0</v>
      </c>
      <c r="H32" s="339">
        <f>生産増加の計算シート!H32+設備投資の計算シート!L32</f>
        <v>0</v>
      </c>
      <c r="I32" s="340">
        <f>生産増加の計算シート!I32+設備投資の計算シート!M32</f>
        <v>0</v>
      </c>
      <c r="J32" s="339">
        <f>生産増加の計算シート!J32+設備投資の計算シート!N32</f>
        <v>0</v>
      </c>
      <c r="K32" s="342">
        <f>生産増加の計算シート!K32+設備投資の計算シート!O32</f>
        <v>0</v>
      </c>
      <c r="L32" s="343">
        <f>生産増加の計算シート!L32+設備投資の計算シート!P32</f>
        <v>0</v>
      </c>
      <c r="M32" s="72"/>
      <c r="N32" s="345"/>
      <c r="O32" s="346"/>
      <c r="P32" s="342">
        <f>生産増加の計算シート!P32+設備投資の計算シート!T32</f>
        <v>0</v>
      </c>
      <c r="Q32" s="342">
        <f>生産増加の計算シート!Q32+設備投資の計算シート!U32</f>
        <v>0</v>
      </c>
      <c r="R32" s="342">
        <f>生産増加の計算シート!R32+設備投資の計算シート!V32</f>
        <v>0</v>
      </c>
      <c r="S32" s="342">
        <f>生産増加の計算シート!S32+設備投資の計算シート!W32</f>
        <v>0</v>
      </c>
      <c r="T32" s="343">
        <f>生産増加の計算シート!T32+設備投資の計算シート!X32</f>
        <v>0</v>
      </c>
      <c r="V32" s="348">
        <f>生産増加の計算シート!V32+設備投資の計算シート!Z32</f>
        <v>0</v>
      </c>
      <c r="W32" s="349">
        <f>生産増加の計算シート!W32+設備投資の計算シート!AA32</f>
        <v>0</v>
      </c>
      <c r="X32" s="349">
        <f>生産増加の計算シート!X32+設備投資の計算シート!AB32</f>
        <v>0</v>
      </c>
      <c r="Y32" s="350">
        <f>生産増加の計算シート!Y32+設備投資の計算シート!AC32</f>
        <v>0</v>
      </c>
      <c r="Z32" s="350">
        <f>生産増加の計算シート!Z32+設備投資の計算シート!AD32</f>
        <v>0</v>
      </c>
      <c r="AA32" s="351">
        <f>生産増加の計算シート!AA32+設備投資の計算シート!AE32</f>
        <v>0</v>
      </c>
      <c r="AB32" s="351">
        <f>生産増加の計算シート!AB32+設備投資の計算シート!AF32</f>
        <v>0</v>
      </c>
      <c r="AC32" s="352">
        <f>生産増加の計算シート!AC32+設備投資の計算シート!AG32</f>
        <v>0</v>
      </c>
      <c r="AE32" s="353">
        <f>生産増加の計算シート!AE32+設備投資の計算シート!AI32</f>
        <v>0</v>
      </c>
      <c r="AF32" s="354">
        <f>生産増加の計算シート!AF32+設備投資の計算シート!AJ32</f>
        <v>0</v>
      </c>
      <c r="AG32" s="355">
        <f>生産増加の計算シート!AG32+設備投資の計算シート!AK32</f>
        <v>0</v>
      </c>
      <c r="AH32" s="353">
        <f>生産増加の計算シート!AH32+設備投資の計算シート!AL32</f>
        <v>0</v>
      </c>
      <c r="AI32" s="356">
        <f>生産増加の計算シート!AI32+設備投資の計算シート!AM32</f>
        <v>0</v>
      </c>
      <c r="AJ32" s="357">
        <f t="shared" si="5"/>
        <v>1</v>
      </c>
      <c r="AL32" s="358">
        <v>25</v>
      </c>
      <c r="AM32" s="359" t="e">
        <f t="shared" si="0"/>
        <v>#N/A</v>
      </c>
      <c r="AN32" s="360" t="e">
        <f t="shared" si="1"/>
        <v>#N/A</v>
      </c>
      <c r="AO32" s="361" t="e">
        <f t="shared" si="2"/>
        <v>#N/A</v>
      </c>
      <c r="AP32" s="355" t="e">
        <f t="shared" si="3"/>
        <v>#N/A</v>
      </c>
      <c r="AQ32" s="362" t="e">
        <f>SUM($AN$8:AN32)/SUM($AN$8:$AN$44)</f>
        <v>#N/A</v>
      </c>
      <c r="AR32" s="353" t="e">
        <f t="shared" si="6"/>
        <v>#N/A</v>
      </c>
      <c r="AS32" s="355" t="e">
        <f t="shared" si="4"/>
        <v>#N/A</v>
      </c>
    </row>
    <row r="33" spans="2:45" ht="20.100000000000001" customHeight="1">
      <c r="B33" s="363" t="s">
        <v>244</v>
      </c>
      <c r="C33" s="364" t="s">
        <v>48</v>
      </c>
      <c r="D33" s="365">
        <f>生産増加の計算シート!D33+設備投資の計算シート!F33</f>
        <v>0</v>
      </c>
      <c r="E33" s="366">
        <f>生産増加の計算シート!E33+設備投資の計算シート!G33</f>
        <v>0</v>
      </c>
      <c r="F33" s="367">
        <f>生産増加の計算シート!F33+設備投資の計算シート!H33</f>
        <v>0</v>
      </c>
      <c r="G33" s="368">
        <f>生産増加の計算シート!G33+設備投資の計算シート!K33</f>
        <v>0</v>
      </c>
      <c r="H33" s="366">
        <f>生産増加の計算シート!H33+設備投資の計算シート!L33</f>
        <v>0</v>
      </c>
      <c r="I33" s="367">
        <f>生産増加の計算シート!I33+設備投資の計算シート!M33</f>
        <v>0</v>
      </c>
      <c r="J33" s="366">
        <f>生産増加の計算シート!J33+設備投資の計算シート!N33</f>
        <v>0</v>
      </c>
      <c r="K33" s="369">
        <f>生産増加の計算シート!K33+設備投資の計算シート!O33</f>
        <v>0</v>
      </c>
      <c r="L33" s="370">
        <f>生産増加の計算シート!L33+設備投資の計算シート!P33</f>
        <v>0</v>
      </c>
      <c r="M33" s="72"/>
      <c r="N33" s="372"/>
      <c r="O33" s="373"/>
      <c r="P33" s="369">
        <f>生産増加の計算シート!P33+設備投資の計算シート!T33</f>
        <v>0</v>
      </c>
      <c r="Q33" s="369">
        <f>生産増加の計算シート!Q33+設備投資の計算シート!U33</f>
        <v>0</v>
      </c>
      <c r="R33" s="369">
        <f>生産増加の計算シート!R33+設備投資の計算シート!V33</f>
        <v>0</v>
      </c>
      <c r="S33" s="369">
        <f>生産増加の計算シート!S33+設備投資の計算シート!W33</f>
        <v>0</v>
      </c>
      <c r="T33" s="370">
        <f>生産増加の計算シート!T33+設備投資の計算シート!X33</f>
        <v>0</v>
      </c>
      <c r="V33" s="375">
        <f>生産増加の計算シート!V33+設備投資の計算シート!Z33</f>
        <v>0</v>
      </c>
      <c r="W33" s="376">
        <f>生産増加の計算シート!W33+設備投資の計算シート!AA33</f>
        <v>0</v>
      </c>
      <c r="X33" s="376">
        <f>生産増加の計算シート!X33+設備投資の計算シート!AB33</f>
        <v>0</v>
      </c>
      <c r="Y33" s="377">
        <f>生産増加の計算シート!Y33+設備投資の計算シート!AC33</f>
        <v>0</v>
      </c>
      <c r="Z33" s="377">
        <f>生産増加の計算シート!Z33+設備投資の計算シート!AD33</f>
        <v>0</v>
      </c>
      <c r="AA33" s="378">
        <f>生産増加の計算シート!AA33+設備投資の計算シート!AE33</f>
        <v>0</v>
      </c>
      <c r="AB33" s="378">
        <f>生産増加の計算シート!AB33+設備投資の計算シート!AF33</f>
        <v>0</v>
      </c>
      <c r="AC33" s="379">
        <f>生産増加の計算シート!AC33+設備投資の計算シート!AG33</f>
        <v>0</v>
      </c>
      <c r="AE33" s="380">
        <f>生産増加の計算シート!AE33+設備投資の計算シート!AI33</f>
        <v>0</v>
      </c>
      <c r="AF33" s="381">
        <f>生産増加の計算シート!AF33+設備投資の計算シート!AJ33</f>
        <v>0</v>
      </c>
      <c r="AG33" s="382">
        <f>生産増加の計算シート!AG33+設備投資の計算シート!AK33</f>
        <v>0</v>
      </c>
      <c r="AH33" s="380">
        <f>生産増加の計算シート!AH33+設備投資の計算シート!AL33</f>
        <v>0</v>
      </c>
      <c r="AI33" s="383">
        <f>生産増加の計算シート!AI33+設備投資の計算シート!AM33</f>
        <v>0</v>
      </c>
      <c r="AJ33" s="384">
        <f t="shared" si="5"/>
        <v>1</v>
      </c>
      <c r="AL33" s="385">
        <v>26</v>
      </c>
      <c r="AM33" s="386" t="e">
        <f t="shared" si="0"/>
        <v>#N/A</v>
      </c>
      <c r="AN33" s="387" t="e">
        <f t="shared" si="1"/>
        <v>#N/A</v>
      </c>
      <c r="AO33" s="388" t="e">
        <f t="shared" si="2"/>
        <v>#N/A</v>
      </c>
      <c r="AP33" s="382" t="e">
        <f t="shared" si="3"/>
        <v>#N/A</v>
      </c>
      <c r="AQ33" s="389" t="e">
        <f>SUM($AN$8:AN33)/SUM($AN$8:$AN$44)</f>
        <v>#N/A</v>
      </c>
      <c r="AR33" s="380" t="e">
        <f t="shared" si="6"/>
        <v>#N/A</v>
      </c>
      <c r="AS33" s="382" t="e">
        <f t="shared" si="4"/>
        <v>#N/A</v>
      </c>
    </row>
    <row r="34" spans="2:45" ht="20.100000000000001" customHeight="1">
      <c r="B34" s="309" t="s">
        <v>245</v>
      </c>
      <c r="C34" s="310" t="s">
        <v>49</v>
      </c>
      <c r="D34" s="311">
        <f>生産増加の計算シート!D34+設備投資の計算シート!F34</f>
        <v>0</v>
      </c>
      <c r="E34" s="312">
        <f>生産増加の計算シート!E34+設備投資の計算シート!G34</f>
        <v>0</v>
      </c>
      <c r="F34" s="313">
        <f>生産増加の計算シート!F34+設備投資の計算シート!H34</f>
        <v>0</v>
      </c>
      <c r="G34" s="314">
        <f>生産増加の計算シート!G34+設備投資の計算シート!K34</f>
        <v>0</v>
      </c>
      <c r="H34" s="312">
        <f>生産増加の計算シート!H34+設備投資の計算シート!L34</f>
        <v>0</v>
      </c>
      <c r="I34" s="313">
        <f>生産増加の計算シート!I34+設備投資の計算シート!M34</f>
        <v>0</v>
      </c>
      <c r="J34" s="312">
        <f>生産増加の計算シート!J34+設備投資の計算シート!N34</f>
        <v>0</v>
      </c>
      <c r="K34" s="315">
        <f>生産増加の計算シート!K34+設備投資の計算シート!O34</f>
        <v>0</v>
      </c>
      <c r="L34" s="316">
        <f>生産増加の計算シート!L34+設備投資の計算シート!P34</f>
        <v>0</v>
      </c>
      <c r="M34" s="72"/>
      <c r="N34" s="318"/>
      <c r="O34" s="319"/>
      <c r="P34" s="315">
        <f>生産増加の計算シート!P34+設備投資の計算シート!T34</f>
        <v>0</v>
      </c>
      <c r="Q34" s="315">
        <f>生産増加の計算シート!Q34+設備投資の計算シート!U34</f>
        <v>0</v>
      </c>
      <c r="R34" s="315">
        <f>生産増加の計算シート!R34+設備投資の計算シート!V34</f>
        <v>0</v>
      </c>
      <c r="S34" s="315">
        <f>生産増加の計算シート!S34+設備投資の計算シート!W34</f>
        <v>0</v>
      </c>
      <c r="T34" s="316">
        <f>生産増加の計算シート!T34+設備投資の計算シート!X34</f>
        <v>0</v>
      </c>
      <c r="V34" s="321">
        <f>生産増加の計算シート!V34+設備投資の計算シート!Z34</f>
        <v>0</v>
      </c>
      <c r="W34" s="322">
        <f>生産増加の計算シート!W34+設備投資の計算シート!AA34</f>
        <v>0</v>
      </c>
      <c r="X34" s="322">
        <f>生産増加の計算シート!X34+設備投資の計算シート!AB34</f>
        <v>0</v>
      </c>
      <c r="Y34" s="323">
        <f>生産増加の計算シート!Y34+設備投資の計算シート!AC34</f>
        <v>0</v>
      </c>
      <c r="Z34" s="323">
        <f>生産増加の計算シート!Z34+設備投資の計算シート!AD34</f>
        <v>0</v>
      </c>
      <c r="AA34" s="324">
        <f>生産増加の計算シート!AA34+設備投資の計算シート!AE34</f>
        <v>0</v>
      </c>
      <c r="AB34" s="324">
        <f>生産増加の計算シート!AB34+設備投資の計算シート!AF34</f>
        <v>0</v>
      </c>
      <c r="AC34" s="325">
        <f>生産増加の計算シート!AC34+設備投資の計算シート!AG34</f>
        <v>0</v>
      </c>
      <c r="AE34" s="326">
        <f>生産増加の計算シート!AE34+設備投資の計算シート!AI34</f>
        <v>0</v>
      </c>
      <c r="AF34" s="327">
        <f>生産増加の計算シート!AF34+設備投資の計算シート!AJ34</f>
        <v>0</v>
      </c>
      <c r="AG34" s="328">
        <f>生産増加の計算シート!AG34+設備投資の計算シート!AK34</f>
        <v>0</v>
      </c>
      <c r="AH34" s="326">
        <f>生産増加の計算シート!AH34+設備投資の計算シート!AL34</f>
        <v>0</v>
      </c>
      <c r="AI34" s="329">
        <f>生産増加の計算シート!AI34+設備投資の計算シート!AM34</f>
        <v>0</v>
      </c>
      <c r="AJ34" s="330">
        <f t="shared" si="5"/>
        <v>1</v>
      </c>
      <c r="AL34" s="331">
        <v>27</v>
      </c>
      <c r="AM34" s="332" t="e">
        <f t="shared" si="0"/>
        <v>#N/A</v>
      </c>
      <c r="AN34" s="333" t="e">
        <f t="shared" si="1"/>
        <v>#N/A</v>
      </c>
      <c r="AO34" s="334" t="e">
        <f t="shared" si="2"/>
        <v>#N/A</v>
      </c>
      <c r="AP34" s="328" t="e">
        <f t="shared" si="3"/>
        <v>#N/A</v>
      </c>
      <c r="AQ34" s="335" t="e">
        <f>SUM($AN$8:AN34)/SUM($AN$8:$AN$44)</f>
        <v>#N/A</v>
      </c>
      <c r="AR34" s="326" t="e">
        <f t="shared" si="6"/>
        <v>#N/A</v>
      </c>
      <c r="AS34" s="328" t="e">
        <f t="shared" si="4"/>
        <v>#N/A</v>
      </c>
    </row>
    <row r="35" spans="2:45" ht="20.100000000000001" customHeight="1">
      <c r="B35" s="309" t="s">
        <v>246</v>
      </c>
      <c r="C35" s="310" t="s">
        <v>247</v>
      </c>
      <c r="D35" s="311">
        <f>生産増加の計算シート!D35+設備投資の計算シート!F35</f>
        <v>0</v>
      </c>
      <c r="E35" s="312">
        <f>生産増加の計算シート!E35+設備投資の計算シート!G35</f>
        <v>0</v>
      </c>
      <c r="F35" s="313">
        <f>生産増加の計算シート!F35+設備投資の計算シート!H35</f>
        <v>0</v>
      </c>
      <c r="G35" s="314">
        <f>生産増加の計算シート!G35+設備投資の計算シート!K35</f>
        <v>0</v>
      </c>
      <c r="H35" s="312">
        <f>生産増加の計算シート!H35+設備投資の計算シート!L35</f>
        <v>0</v>
      </c>
      <c r="I35" s="313">
        <f>生産増加の計算シート!I35+設備投資の計算シート!M35</f>
        <v>0</v>
      </c>
      <c r="J35" s="312">
        <f>生産増加の計算シート!J35+設備投資の計算シート!N35</f>
        <v>0</v>
      </c>
      <c r="K35" s="315">
        <f>生産増加の計算シート!K35+設備投資の計算シート!O35</f>
        <v>0</v>
      </c>
      <c r="L35" s="316">
        <f>生産増加の計算シート!L35+設備投資の計算シート!P35</f>
        <v>0</v>
      </c>
      <c r="M35" s="72"/>
      <c r="N35" s="318"/>
      <c r="O35" s="319"/>
      <c r="P35" s="315">
        <f>生産増加の計算シート!P35+設備投資の計算シート!T35</f>
        <v>0</v>
      </c>
      <c r="Q35" s="315">
        <f>生産増加の計算シート!Q35+設備投資の計算シート!U35</f>
        <v>0</v>
      </c>
      <c r="R35" s="315">
        <f>生産増加の計算シート!R35+設備投資の計算シート!V35</f>
        <v>0</v>
      </c>
      <c r="S35" s="315">
        <f>生産増加の計算シート!S35+設備投資の計算シート!W35</f>
        <v>0</v>
      </c>
      <c r="T35" s="316">
        <f>生産増加の計算シート!T35+設備投資の計算シート!X35</f>
        <v>0</v>
      </c>
      <c r="V35" s="321">
        <f>生産増加の計算シート!V35+設備投資の計算シート!Z35</f>
        <v>0</v>
      </c>
      <c r="W35" s="322">
        <f>生産増加の計算シート!W35+設備投資の計算シート!AA35</f>
        <v>0</v>
      </c>
      <c r="X35" s="322">
        <f>生産増加の計算シート!X35+設備投資の計算シート!AB35</f>
        <v>0</v>
      </c>
      <c r="Y35" s="323">
        <f>生産増加の計算シート!Y35+設備投資の計算シート!AC35</f>
        <v>0</v>
      </c>
      <c r="Z35" s="323">
        <f>生産増加の計算シート!Z35+設備投資の計算シート!AD35</f>
        <v>0</v>
      </c>
      <c r="AA35" s="324">
        <f>生産増加の計算シート!AA35+設備投資の計算シート!AE35</f>
        <v>0</v>
      </c>
      <c r="AB35" s="324">
        <f>生産増加の計算シート!AB35+設備投資の計算シート!AF35</f>
        <v>0</v>
      </c>
      <c r="AC35" s="325">
        <f>生産増加の計算シート!AC35+設備投資の計算シート!AG35</f>
        <v>0</v>
      </c>
      <c r="AE35" s="326">
        <f>生産増加の計算シート!AE35+設備投資の計算シート!AI35</f>
        <v>0</v>
      </c>
      <c r="AF35" s="327">
        <f>生産増加の計算シート!AF35+設備投資の計算シート!AJ35</f>
        <v>0</v>
      </c>
      <c r="AG35" s="328">
        <f>生産増加の計算シート!AG35+設備投資の計算シート!AK35</f>
        <v>0</v>
      </c>
      <c r="AH35" s="326">
        <f>生産増加の計算シート!AH35+設備投資の計算シート!AL35</f>
        <v>0</v>
      </c>
      <c r="AI35" s="329">
        <f>生産増加の計算シート!AI35+設備投資の計算シート!AM35</f>
        <v>0</v>
      </c>
      <c r="AJ35" s="330">
        <f t="shared" si="5"/>
        <v>1</v>
      </c>
      <c r="AL35" s="331">
        <v>28</v>
      </c>
      <c r="AM35" s="332" t="e">
        <f t="shared" si="0"/>
        <v>#N/A</v>
      </c>
      <c r="AN35" s="333" t="e">
        <f t="shared" si="1"/>
        <v>#N/A</v>
      </c>
      <c r="AO35" s="334" t="e">
        <f t="shared" si="2"/>
        <v>#N/A</v>
      </c>
      <c r="AP35" s="328" t="e">
        <f t="shared" si="3"/>
        <v>#N/A</v>
      </c>
      <c r="AQ35" s="335" t="e">
        <f>SUM($AN$8:AN35)/SUM($AN$8:$AN$44)</f>
        <v>#N/A</v>
      </c>
      <c r="AR35" s="326" t="e">
        <f t="shared" si="6"/>
        <v>#N/A</v>
      </c>
      <c r="AS35" s="328" t="e">
        <f t="shared" si="4"/>
        <v>#N/A</v>
      </c>
    </row>
    <row r="36" spans="2:45" ht="20.100000000000001" customHeight="1">
      <c r="B36" s="309" t="s">
        <v>248</v>
      </c>
      <c r="C36" s="310" t="s">
        <v>96</v>
      </c>
      <c r="D36" s="311">
        <f>生産増加の計算シート!D36+設備投資の計算シート!F36</f>
        <v>0</v>
      </c>
      <c r="E36" s="312">
        <f>生産増加の計算シート!E36+設備投資の計算シート!G36</f>
        <v>0</v>
      </c>
      <c r="F36" s="313">
        <f>生産増加の計算シート!F36+設備投資の計算シート!H36</f>
        <v>0</v>
      </c>
      <c r="G36" s="314">
        <f>生産増加の計算シート!G36+設備投資の計算シート!K36</f>
        <v>0</v>
      </c>
      <c r="H36" s="312">
        <f>生産増加の計算シート!H36+設備投資の計算シート!L36</f>
        <v>0</v>
      </c>
      <c r="I36" s="313">
        <f>生産増加の計算シート!I36+設備投資の計算シート!M36</f>
        <v>0</v>
      </c>
      <c r="J36" s="312">
        <f>生産増加の計算シート!J36+設備投資の計算シート!N36</f>
        <v>0</v>
      </c>
      <c r="K36" s="315">
        <f>生産増加の計算シート!K36+設備投資の計算シート!O36</f>
        <v>0</v>
      </c>
      <c r="L36" s="316">
        <f>生産増加の計算シート!L36+設備投資の計算シート!P36</f>
        <v>0</v>
      </c>
      <c r="M36" s="72"/>
      <c r="N36" s="318"/>
      <c r="O36" s="319"/>
      <c r="P36" s="315">
        <f>生産増加の計算シート!P36+設備投資の計算シート!T36</f>
        <v>0</v>
      </c>
      <c r="Q36" s="315">
        <f>生産増加の計算シート!Q36+設備投資の計算シート!U36</f>
        <v>0</v>
      </c>
      <c r="R36" s="315">
        <f>生産増加の計算シート!R36+設備投資の計算シート!V36</f>
        <v>0</v>
      </c>
      <c r="S36" s="315">
        <f>生産増加の計算シート!S36+設備投資の計算シート!W36</f>
        <v>0</v>
      </c>
      <c r="T36" s="316">
        <f>生産増加の計算シート!T36+設備投資の計算シート!X36</f>
        <v>0</v>
      </c>
      <c r="V36" s="321">
        <f>生産増加の計算シート!V36+設備投資の計算シート!Z36</f>
        <v>0</v>
      </c>
      <c r="W36" s="322">
        <f>生産増加の計算シート!W36+設備投資の計算シート!AA36</f>
        <v>0</v>
      </c>
      <c r="X36" s="322">
        <f>生産増加の計算シート!X36+設備投資の計算シート!AB36</f>
        <v>0</v>
      </c>
      <c r="Y36" s="323">
        <f>生産増加の計算シート!Y36+設備投資の計算シート!AC36</f>
        <v>0</v>
      </c>
      <c r="Z36" s="323">
        <f>生産増加の計算シート!Z36+設備投資の計算シート!AD36</f>
        <v>0</v>
      </c>
      <c r="AA36" s="324">
        <f>生産増加の計算シート!AA36+設備投資の計算シート!AE36</f>
        <v>0</v>
      </c>
      <c r="AB36" s="324">
        <f>生産増加の計算シート!AB36+設備投資の計算シート!AF36</f>
        <v>0</v>
      </c>
      <c r="AC36" s="325">
        <f>生産増加の計算シート!AC36+設備投資の計算シート!AG36</f>
        <v>0</v>
      </c>
      <c r="AE36" s="326">
        <f>生産増加の計算シート!AE36+設備投資の計算シート!AI36</f>
        <v>0</v>
      </c>
      <c r="AF36" s="327">
        <f>生産増加の計算シート!AF36+設備投資の計算シート!AJ36</f>
        <v>0</v>
      </c>
      <c r="AG36" s="328">
        <f>生産増加の計算シート!AG36+設備投資の計算シート!AK36</f>
        <v>0</v>
      </c>
      <c r="AH36" s="326">
        <f>生産増加の計算シート!AH36+設備投資の計算シート!AL36</f>
        <v>0</v>
      </c>
      <c r="AI36" s="329">
        <f>生産増加の計算シート!AI36+設備投資の計算シート!AM36</f>
        <v>0</v>
      </c>
      <c r="AJ36" s="330">
        <f t="shared" si="5"/>
        <v>1</v>
      </c>
      <c r="AL36" s="331">
        <v>29</v>
      </c>
      <c r="AM36" s="332" t="e">
        <f t="shared" si="0"/>
        <v>#N/A</v>
      </c>
      <c r="AN36" s="333" t="e">
        <f t="shared" si="1"/>
        <v>#N/A</v>
      </c>
      <c r="AO36" s="334" t="e">
        <f t="shared" si="2"/>
        <v>#N/A</v>
      </c>
      <c r="AP36" s="328" t="e">
        <f t="shared" si="3"/>
        <v>#N/A</v>
      </c>
      <c r="AQ36" s="335" t="e">
        <f>SUM($AN$8:AN36)/SUM($AN$8:$AN$44)</f>
        <v>#N/A</v>
      </c>
      <c r="AR36" s="326" t="e">
        <f t="shared" si="6"/>
        <v>#N/A</v>
      </c>
      <c r="AS36" s="328" t="e">
        <f t="shared" si="4"/>
        <v>#N/A</v>
      </c>
    </row>
    <row r="37" spans="2:45" ht="20.100000000000001" customHeight="1">
      <c r="B37" s="336" t="s">
        <v>249</v>
      </c>
      <c r="C37" s="337" t="s">
        <v>50</v>
      </c>
      <c r="D37" s="338">
        <f>生産増加の計算シート!D37+設備投資の計算シート!F37</f>
        <v>0</v>
      </c>
      <c r="E37" s="339">
        <f>生産増加の計算シート!E37+設備投資の計算シート!G37</f>
        <v>0</v>
      </c>
      <c r="F37" s="340">
        <f>生産増加の計算シート!F37+設備投資の計算シート!H37</f>
        <v>0</v>
      </c>
      <c r="G37" s="341">
        <f>生産増加の計算シート!G37+設備投資の計算シート!K37</f>
        <v>0</v>
      </c>
      <c r="H37" s="339">
        <f>生産増加の計算シート!H37+設備投資の計算シート!L37</f>
        <v>0</v>
      </c>
      <c r="I37" s="340">
        <f>生産増加の計算シート!I37+設備投資の計算シート!M37</f>
        <v>0</v>
      </c>
      <c r="J37" s="339">
        <f>生産増加の計算シート!J37+設備投資の計算シート!N37</f>
        <v>0</v>
      </c>
      <c r="K37" s="342">
        <f>生産増加の計算シート!K37+設備投資の計算シート!O37</f>
        <v>0</v>
      </c>
      <c r="L37" s="343">
        <f>生産増加の計算シート!L37+設備投資の計算シート!P37</f>
        <v>0</v>
      </c>
      <c r="M37" s="72"/>
      <c r="N37" s="345"/>
      <c r="O37" s="346"/>
      <c r="P37" s="342">
        <f>生産増加の計算シート!P37+設備投資の計算シート!T37</f>
        <v>0</v>
      </c>
      <c r="Q37" s="342">
        <f>生産増加の計算シート!Q37+設備投資の計算シート!U37</f>
        <v>0</v>
      </c>
      <c r="R37" s="342">
        <f>生産増加の計算シート!R37+設備投資の計算シート!V37</f>
        <v>0</v>
      </c>
      <c r="S37" s="342">
        <f>生産増加の計算シート!S37+設備投資の計算シート!W37</f>
        <v>0</v>
      </c>
      <c r="T37" s="343">
        <f>生産増加の計算シート!T37+設備投資の計算シート!X37</f>
        <v>0</v>
      </c>
      <c r="V37" s="348">
        <f>生産増加の計算シート!V37+設備投資の計算シート!Z37</f>
        <v>0</v>
      </c>
      <c r="W37" s="349">
        <f>生産増加の計算シート!W37+設備投資の計算シート!AA37</f>
        <v>0</v>
      </c>
      <c r="X37" s="349">
        <f>生産増加の計算シート!X37+設備投資の計算シート!AB37</f>
        <v>0</v>
      </c>
      <c r="Y37" s="350">
        <f>生産増加の計算シート!Y37+設備投資の計算シート!AC37</f>
        <v>0</v>
      </c>
      <c r="Z37" s="350">
        <f>生産増加の計算シート!Z37+設備投資の計算シート!AD37</f>
        <v>0</v>
      </c>
      <c r="AA37" s="351">
        <f>生産増加の計算シート!AA37+設備投資の計算シート!AE37</f>
        <v>0</v>
      </c>
      <c r="AB37" s="351">
        <f>生産増加の計算シート!AB37+設備投資の計算シート!AF37</f>
        <v>0</v>
      </c>
      <c r="AC37" s="352">
        <f>生産増加の計算シート!AC37+設備投資の計算シート!AG37</f>
        <v>0</v>
      </c>
      <c r="AE37" s="353">
        <f>生産増加の計算シート!AE37+設備投資の計算シート!AI37</f>
        <v>0</v>
      </c>
      <c r="AF37" s="354">
        <f>生産増加の計算シート!AF37+設備投資の計算シート!AJ37</f>
        <v>0</v>
      </c>
      <c r="AG37" s="355">
        <f>生産増加の計算シート!AG37+設備投資の計算シート!AK37</f>
        <v>0</v>
      </c>
      <c r="AH37" s="353">
        <f>生産増加の計算シート!AH37+設備投資の計算シート!AL37</f>
        <v>0</v>
      </c>
      <c r="AI37" s="356">
        <f>生産増加の計算シート!AI37+設備投資の計算シート!AM37</f>
        <v>0</v>
      </c>
      <c r="AJ37" s="357">
        <f t="shared" si="5"/>
        <v>1</v>
      </c>
      <c r="AL37" s="358">
        <v>30</v>
      </c>
      <c r="AM37" s="359" t="e">
        <f t="shared" si="0"/>
        <v>#N/A</v>
      </c>
      <c r="AN37" s="360" t="e">
        <f t="shared" si="1"/>
        <v>#N/A</v>
      </c>
      <c r="AO37" s="361" t="e">
        <f t="shared" si="2"/>
        <v>#N/A</v>
      </c>
      <c r="AP37" s="355" t="e">
        <f t="shared" si="3"/>
        <v>#N/A</v>
      </c>
      <c r="AQ37" s="362" t="e">
        <f>SUM($AN$8:AN37)/SUM($AN$8:$AN$44)</f>
        <v>#N/A</v>
      </c>
      <c r="AR37" s="353" t="e">
        <f t="shared" si="6"/>
        <v>#N/A</v>
      </c>
      <c r="AS37" s="355" t="e">
        <f t="shared" si="4"/>
        <v>#N/A</v>
      </c>
    </row>
    <row r="38" spans="2:45" ht="20.100000000000001" customHeight="1">
      <c r="B38" s="363" t="s">
        <v>250</v>
      </c>
      <c r="C38" s="364" t="s">
        <v>51</v>
      </c>
      <c r="D38" s="365">
        <f>生産増加の計算シート!D38+設備投資の計算シート!F38</f>
        <v>0</v>
      </c>
      <c r="E38" s="366">
        <f>生産増加の計算シート!E38+設備投資の計算シート!G38</f>
        <v>0</v>
      </c>
      <c r="F38" s="367">
        <f>生産増加の計算シート!F38+設備投資の計算シート!H38</f>
        <v>0</v>
      </c>
      <c r="G38" s="368">
        <f>生産増加の計算シート!G38+設備投資の計算シート!K38</f>
        <v>0</v>
      </c>
      <c r="H38" s="366">
        <f>生産増加の計算シート!H38+設備投資の計算シート!L38</f>
        <v>0</v>
      </c>
      <c r="I38" s="367">
        <f>生産増加の計算シート!I38+設備投資の計算シート!M38</f>
        <v>0</v>
      </c>
      <c r="J38" s="366">
        <f>生産増加の計算シート!J38+設備投資の計算シート!N38</f>
        <v>0</v>
      </c>
      <c r="K38" s="369">
        <f>生産増加の計算シート!K38+設備投資の計算シート!O38</f>
        <v>0</v>
      </c>
      <c r="L38" s="370">
        <f>生産増加の計算シート!L38+設備投資の計算シート!P38</f>
        <v>0</v>
      </c>
      <c r="M38" s="72"/>
      <c r="N38" s="372"/>
      <c r="O38" s="373"/>
      <c r="P38" s="369">
        <f>生産増加の計算シート!P38+設備投資の計算シート!T38</f>
        <v>0</v>
      </c>
      <c r="Q38" s="369">
        <f>生産増加の計算シート!Q38+設備投資の計算シート!U38</f>
        <v>0</v>
      </c>
      <c r="R38" s="369">
        <f>生産増加の計算シート!R38+設備投資の計算シート!V38</f>
        <v>0</v>
      </c>
      <c r="S38" s="369">
        <f>生産増加の計算シート!S38+設備投資の計算シート!W38</f>
        <v>0</v>
      </c>
      <c r="T38" s="370">
        <f>生産増加の計算シート!T38+設備投資の計算シート!X38</f>
        <v>0</v>
      </c>
      <c r="V38" s="375">
        <f>生産増加の計算シート!V38+設備投資の計算シート!Z38</f>
        <v>0</v>
      </c>
      <c r="W38" s="376">
        <f>生産増加の計算シート!W38+設備投資の計算シート!AA38</f>
        <v>0</v>
      </c>
      <c r="X38" s="376">
        <f>生産増加の計算シート!X38+設備投資の計算シート!AB38</f>
        <v>0</v>
      </c>
      <c r="Y38" s="377">
        <f>生産増加の計算シート!Y38+設備投資の計算シート!AC38</f>
        <v>0</v>
      </c>
      <c r="Z38" s="377">
        <f>生産増加の計算シート!Z38+設備投資の計算シート!AD38</f>
        <v>0</v>
      </c>
      <c r="AA38" s="378">
        <f>生産増加の計算シート!AA38+設備投資の計算シート!AE38</f>
        <v>0</v>
      </c>
      <c r="AB38" s="378">
        <f>生産増加の計算シート!AB38+設備投資の計算シート!AF38</f>
        <v>0</v>
      </c>
      <c r="AC38" s="379">
        <f>生産増加の計算シート!AC38+設備投資の計算シート!AG38</f>
        <v>0</v>
      </c>
      <c r="AE38" s="380">
        <f>生産増加の計算シート!AE38+設備投資の計算シート!AI38</f>
        <v>0</v>
      </c>
      <c r="AF38" s="381">
        <f>生産増加の計算シート!AF38+設備投資の計算シート!AJ38</f>
        <v>0</v>
      </c>
      <c r="AG38" s="382">
        <f>生産増加の計算シート!AG38+設備投資の計算シート!AK38</f>
        <v>0</v>
      </c>
      <c r="AH38" s="380">
        <f>生産増加の計算シート!AH38+設備投資の計算シート!AL38</f>
        <v>0</v>
      </c>
      <c r="AI38" s="383">
        <f>生産増加の計算シート!AI38+設備投資の計算シート!AM38</f>
        <v>0</v>
      </c>
      <c r="AJ38" s="384">
        <f t="shared" si="5"/>
        <v>1</v>
      </c>
      <c r="AL38" s="385">
        <v>31</v>
      </c>
      <c r="AM38" s="386" t="e">
        <f t="shared" si="0"/>
        <v>#N/A</v>
      </c>
      <c r="AN38" s="387" t="e">
        <f t="shared" si="1"/>
        <v>#N/A</v>
      </c>
      <c r="AO38" s="388" t="e">
        <f t="shared" si="2"/>
        <v>#N/A</v>
      </c>
      <c r="AP38" s="382" t="e">
        <f t="shared" si="3"/>
        <v>#N/A</v>
      </c>
      <c r="AQ38" s="389" t="e">
        <f>SUM($AN$8:AN38)/SUM($AN$8:$AN$44)</f>
        <v>#N/A</v>
      </c>
      <c r="AR38" s="380" t="e">
        <f t="shared" si="6"/>
        <v>#N/A</v>
      </c>
      <c r="AS38" s="382" t="e">
        <f t="shared" si="4"/>
        <v>#N/A</v>
      </c>
    </row>
    <row r="39" spans="2:45" ht="20.100000000000001" customHeight="1">
      <c r="B39" s="309" t="s">
        <v>251</v>
      </c>
      <c r="C39" s="310" t="s">
        <v>252</v>
      </c>
      <c r="D39" s="311">
        <f>生産増加の計算シート!D39+設備投資の計算シート!F39</f>
        <v>0</v>
      </c>
      <c r="E39" s="312">
        <f>生産増加の計算シート!E39+設備投資の計算シート!G39</f>
        <v>0</v>
      </c>
      <c r="F39" s="313">
        <f>生産増加の計算シート!F39+設備投資の計算シート!H39</f>
        <v>0</v>
      </c>
      <c r="G39" s="314">
        <f>生産増加の計算シート!G39+設備投資の計算シート!K39</f>
        <v>0</v>
      </c>
      <c r="H39" s="312">
        <f>生産増加の計算シート!H39+設備投資の計算シート!L39</f>
        <v>0</v>
      </c>
      <c r="I39" s="313">
        <f>生産増加の計算シート!I39+設備投資の計算シート!M39</f>
        <v>0</v>
      </c>
      <c r="J39" s="312">
        <f>生産増加の計算シート!J39+設備投資の計算シート!N39</f>
        <v>0</v>
      </c>
      <c r="K39" s="315">
        <f>生産増加の計算シート!K39+設備投資の計算シート!O39</f>
        <v>0</v>
      </c>
      <c r="L39" s="316">
        <f>生産増加の計算シート!L39+設備投資の計算シート!P39</f>
        <v>0</v>
      </c>
      <c r="M39" s="72"/>
      <c r="N39" s="318"/>
      <c r="O39" s="319"/>
      <c r="P39" s="315">
        <f>生産増加の計算シート!P39+設備投資の計算シート!T39</f>
        <v>0</v>
      </c>
      <c r="Q39" s="315">
        <f>生産増加の計算シート!Q39+設備投資の計算シート!U39</f>
        <v>0</v>
      </c>
      <c r="R39" s="315">
        <f>生産増加の計算シート!R39+設備投資の計算シート!V39</f>
        <v>0</v>
      </c>
      <c r="S39" s="315">
        <f>生産増加の計算シート!S39+設備投資の計算シート!W39</f>
        <v>0</v>
      </c>
      <c r="T39" s="316">
        <f>生産増加の計算シート!T39+設備投資の計算シート!X39</f>
        <v>0</v>
      </c>
      <c r="V39" s="321">
        <f>生産増加の計算シート!V39+設備投資の計算シート!Z39</f>
        <v>0</v>
      </c>
      <c r="W39" s="322">
        <f>生産増加の計算シート!W39+設備投資の計算シート!AA39</f>
        <v>0</v>
      </c>
      <c r="X39" s="322">
        <f>生産増加の計算シート!X39+設備投資の計算シート!AB39</f>
        <v>0</v>
      </c>
      <c r="Y39" s="323">
        <f>生産増加の計算シート!Y39+設備投資の計算シート!AC39</f>
        <v>0</v>
      </c>
      <c r="Z39" s="323">
        <f>生産増加の計算シート!Z39+設備投資の計算シート!AD39</f>
        <v>0</v>
      </c>
      <c r="AA39" s="324">
        <f>生産増加の計算シート!AA39+設備投資の計算シート!AE39</f>
        <v>0</v>
      </c>
      <c r="AB39" s="324">
        <f>生産増加の計算シート!AB39+設備投資の計算シート!AF39</f>
        <v>0</v>
      </c>
      <c r="AC39" s="325">
        <f>生産増加の計算シート!AC39+設備投資の計算シート!AG39</f>
        <v>0</v>
      </c>
      <c r="AE39" s="326">
        <f>生産増加の計算シート!AE39+設備投資の計算シート!AI39</f>
        <v>0</v>
      </c>
      <c r="AF39" s="327">
        <f>生産増加の計算シート!AF39+設備投資の計算シート!AJ39</f>
        <v>0</v>
      </c>
      <c r="AG39" s="328">
        <f>生産増加の計算シート!AG39+設備投資の計算シート!AK39</f>
        <v>0</v>
      </c>
      <c r="AH39" s="326">
        <f>生産増加の計算シート!AH39+設備投資の計算シート!AL39</f>
        <v>0</v>
      </c>
      <c r="AI39" s="329">
        <f>生産増加の計算シート!AI39+設備投資の計算シート!AM39</f>
        <v>0</v>
      </c>
      <c r="AJ39" s="330">
        <f t="shared" si="5"/>
        <v>1</v>
      </c>
      <c r="AL39" s="331">
        <v>32</v>
      </c>
      <c r="AM39" s="332" t="e">
        <f t="shared" si="0"/>
        <v>#N/A</v>
      </c>
      <c r="AN39" s="333" t="e">
        <f t="shared" si="1"/>
        <v>#N/A</v>
      </c>
      <c r="AO39" s="334" t="e">
        <f t="shared" si="2"/>
        <v>#N/A</v>
      </c>
      <c r="AP39" s="328" t="e">
        <f t="shared" si="3"/>
        <v>#N/A</v>
      </c>
      <c r="AQ39" s="335" t="e">
        <f>SUM($AN$8:AN39)/SUM($AN$8:$AN$44)</f>
        <v>#N/A</v>
      </c>
      <c r="AR39" s="326" t="e">
        <f t="shared" si="6"/>
        <v>#N/A</v>
      </c>
      <c r="AS39" s="328" t="e">
        <f t="shared" si="4"/>
        <v>#N/A</v>
      </c>
    </row>
    <row r="40" spans="2:45" ht="20.100000000000001" customHeight="1">
      <c r="B40" s="309" t="s">
        <v>253</v>
      </c>
      <c r="C40" s="310" t="s">
        <v>254</v>
      </c>
      <c r="D40" s="311">
        <f>生産増加の計算シート!D40+設備投資の計算シート!F40</f>
        <v>0</v>
      </c>
      <c r="E40" s="312">
        <f>生産増加の計算シート!E40+設備投資の計算シート!G40</f>
        <v>0</v>
      </c>
      <c r="F40" s="313">
        <f>生産増加の計算シート!F40+設備投資の計算シート!H40</f>
        <v>0</v>
      </c>
      <c r="G40" s="314">
        <f>生産増加の計算シート!G40+設備投資の計算シート!K40</f>
        <v>0</v>
      </c>
      <c r="H40" s="312">
        <f>生産増加の計算シート!H40+設備投資の計算シート!L40</f>
        <v>0</v>
      </c>
      <c r="I40" s="313">
        <f>生産増加の計算シート!I40+設備投資の計算シート!M40</f>
        <v>0</v>
      </c>
      <c r="J40" s="312">
        <f>生産増加の計算シート!J40+設備投資の計算シート!N40</f>
        <v>0</v>
      </c>
      <c r="K40" s="315">
        <f>生産増加の計算シート!K40+設備投資の計算シート!O40</f>
        <v>0</v>
      </c>
      <c r="L40" s="316">
        <f>生産増加の計算シート!L40+設備投資の計算シート!P40</f>
        <v>0</v>
      </c>
      <c r="M40" s="72"/>
      <c r="N40" s="318"/>
      <c r="O40" s="319"/>
      <c r="P40" s="315">
        <f>生産増加の計算シート!P40+設備投資の計算シート!T40</f>
        <v>0</v>
      </c>
      <c r="Q40" s="315">
        <f>生産増加の計算シート!Q40+設備投資の計算シート!U40</f>
        <v>0</v>
      </c>
      <c r="R40" s="315">
        <f>生産増加の計算シート!R40+設備投資の計算シート!V40</f>
        <v>0</v>
      </c>
      <c r="S40" s="315">
        <f>生産増加の計算シート!S40+設備投資の計算シート!W40</f>
        <v>0</v>
      </c>
      <c r="T40" s="316">
        <f>生産増加の計算シート!T40+設備投資の計算シート!X40</f>
        <v>0</v>
      </c>
      <c r="V40" s="321">
        <f>生産増加の計算シート!V40+設備投資の計算シート!Z40</f>
        <v>0</v>
      </c>
      <c r="W40" s="322">
        <f>生産増加の計算シート!W40+設備投資の計算シート!AA40</f>
        <v>0</v>
      </c>
      <c r="X40" s="322">
        <f>生産増加の計算シート!X40+設備投資の計算シート!AB40</f>
        <v>0</v>
      </c>
      <c r="Y40" s="323">
        <f>生産増加の計算シート!Y40+設備投資の計算シート!AC40</f>
        <v>0</v>
      </c>
      <c r="Z40" s="323">
        <f>生産増加の計算シート!Z40+設備投資の計算シート!AD40</f>
        <v>0</v>
      </c>
      <c r="AA40" s="324">
        <f>生産増加の計算シート!AA40+設備投資の計算シート!AE40</f>
        <v>0</v>
      </c>
      <c r="AB40" s="324">
        <f>生産増加の計算シート!AB40+設備投資の計算シート!AF40</f>
        <v>0</v>
      </c>
      <c r="AC40" s="325">
        <f>生産増加の計算シート!AC40+設備投資の計算シート!AG40</f>
        <v>0</v>
      </c>
      <c r="AE40" s="326">
        <f>生産増加の計算シート!AE40+設備投資の計算シート!AI40</f>
        <v>0</v>
      </c>
      <c r="AF40" s="327">
        <f>生産増加の計算シート!AF40+設備投資の計算シート!AJ40</f>
        <v>0</v>
      </c>
      <c r="AG40" s="328">
        <f>生産増加の計算シート!AG40+設備投資の計算シート!AK40</f>
        <v>0</v>
      </c>
      <c r="AH40" s="326">
        <f>生産増加の計算シート!AH40+設備投資の計算シート!AL40</f>
        <v>0</v>
      </c>
      <c r="AI40" s="329">
        <f>生産増加の計算シート!AI40+設備投資の計算シート!AM40</f>
        <v>0</v>
      </c>
      <c r="AJ40" s="330">
        <f t="shared" si="5"/>
        <v>1</v>
      </c>
      <c r="AL40" s="331">
        <v>33</v>
      </c>
      <c r="AM40" s="332" t="e">
        <f t="shared" si="0"/>
        <v>#N/A</v>
      </c>
      <c r="AN40" s="333" t="e">
        <f t="shared" si="1"/>
        <v>#N/A</v>
      </c>
      <c r="AO40" s="334" t="e">
        <f t="shared" si="2"/>
        <v>#N/A</v>
      </c>
      <c r="AP40" s="328" t="e">
        <f t="shared" si="3"/>
        <v>#N/A</v>
      </c>
      <c r="AQ40" s="335" t="e">
        <f>SUM($AN$8:AN40)/SUM($AN$8:$AN$44)</f>
        <v>#N/A</v>
      </c>
      <c r="AR40" s="326" t="e">
        <f t="shared" si="6"/>
        <v>#N/A</v>
      </c>
      <c r="AS40" s="328" t="e">
        <f t="shared" si="4"/>
        <v>#N/A</v>
      </c>
    </row>
    <row r="41" spans="2:45" ht="20.100000000000001" customHeight="1">
      <c r="B41" s="309" t="s">
        <v>255</v>
      </c>
      <c r="C41" s="310" t="s">
        <v>52</v>
      </c>
      <c r="D41" s="311">
        <f>生産増加の計算シート!D41+設備投資の計算シート!F41</f>
        <v>0</v>
      </c>
      <c r="E41" s="312">
        <f>生産増加の計算シート!E41+設備投資の計算シート!G41</f>
        <v>0</v>
      </c>
      <c r="F41" s="313">
        <f>生産増加の計算シート!F41+設備投資の計算シート!H41</f>
        <v>0</v>
      </c>
      <c r="G41" s="314">
        <f>生産増加の計算シート!G41+設備投資の計算シート!K41</f>
        <v>0</v>
      </c>
      <c r="H41" s="312">
        <f>生産増加の計算シート!H41+設備投資の計算シート!L41</f>
        <v>0</v>
      </c>
      <c r="I41" s="313">
        <f>生産増加の計算シート!I41+設備投資の計算シート!M41</f>
        <v>0</v>
      </c>
      <c r="J41" s="312">
        <f>生産増加の計算シート!J41+設備投資の計算シート!N41</f>
        <v>0</v>
      </c>
      <c r="K41" s="315">
        <f>生産増加の計算シート!K41+設備投資の計算シート!O41</f>
        <v>0</v>
      </c>
      <c r="L41" s="316">
        <f>生産増加の計算シート!L41+設備投資の計算シート!P41</f>
        <v>0</v>
      </c>
      <c r="M41" s="72"/>
      <c r="N41" s="318"/>
      <c r="O41" s="319"/>
      <c r="P41" s="315">
        <f>生産増加の計算シート!P41+設備投資の計算シート!T41</f>
        <v>0</v>
      </c>
      <c r="Q41" s="315">
        <f>生産増加の計算シート!Q41+設備投資の計算シート!U41</f>
        <v>0</v>
      </c>
      <c r="R41" s="315">
        <f>生産増加の計算シート!R41+設備投資の計算シート!V41</f>
        <v>0</v>
      </c>
      <c r="S41" s="315">
        <f>生産増加の計算シート!S41+設備投資の計算シート!W41</f>
        <v>0</v>
      </c>
      <c r="T41" s="316">
        <f>生産増加の計算シート!T41+設備投資の計算シート!X41</f>
        <v>0</v>
      </c>
      <c r="V41" s="321">
        <f>生産増加の計算シート!V41+設備投資の計算シート!Z41</f>
        <v>0</v>
      </c>
      <c r="W41" s="322">
        <f>生産増加の計算シート!W41+設備投資の計算シート!AA41</f>
        <v>0</v>
      </c>
      <c r="X41" s="322">
        <f>生産増加の計算シート!X41+設備投資の計算シート!AB41</f>
        <v>0</v>
      </c>
      <c r="Y41" s="323">
        <f>生産増加の計算シート!Y41+設備投資の計算シート!AC41</f>
        <v>0</v>
      </c>
      <c r="Z41" s="323">
        <f>生産増加の計算シート!Z41+設備投資の計算シート!AD41</f>
        <v>0</v>
      </c>
      <c r="AA41" s="324">
        <f>生産増加の計算シート!AA41+設備投資の計算シート!AE41</f>
        <v>0</v>
      </c>
      <c r="AB41" s="324">
        <f>生産増加の計算シート!AB41+設備投資の計算シート!AF41</f>
        <v>0</v>
      </c>
      <c r="AC41" s="325">
        <f>生産増加の計算シート!AC41+設備投資の計算シート!AG41</f>
        <v>0</v>
      </c>
      <c r="AE41" s="326">
        <f>生産増加の計算シート!AE41+設備投資の計算シート!AI41</f>
        <v>0</v>
      </c>
      <c r="AF41" s="327">
        <f>生産増加の計算シート!AF41+設備投資の計算シート!AJ41</f>
        <v>0</v>
      </c>
      <c r="AG41" s="328">
        <f>生産増加の計算シート!AG41+設備投資の計算シート!AK41</f>
        <v>0</v>
      </c>
      <c r="AH41" s="326">
        <f>生産増加の計算シート!AH41+設備投資の計算シート!AL41</f>
        <v>0</v>
      </c>
      <c r="AI41" s="329">
        <f>生産増加の計算シート!AI41+設備投資の計算シート!AM41</f>
        <v>0</v>
      </c>
      <c r="AJ41" s="330">
        <f t="shared" si="5"/>
        <v>1</v>
      </c>
      <c r="AL41" s="331">
        <v>34</v>
      </c>
      <c r="AM41" s="332" t="e">
        <f t="shared" si="0"/>
        <v>#N/A</v>
      </c>
      <c r="AN41" s="333" t="e">
        <f t="shared" si="1"/>
        <v>#N/A</v>
      </c>
      <c r="AO41" s="334" t="e">
        <f t="shared" si="2"/>
        <v>#N/A</v>
      </c>
      <c r="AP41" s="328" t="e">
        <f t="shared" si="3"/>
        <v>#N/A</v>
      </c>
      <c r="AQ41" s="335" t="e">
        <f>SUM($AN$8:AN41)/SUM($AN$8:$AN$44)</f>
        <v>#N/A</v>
      </c>
      <c r="AR41" s="326" t="e">
        <f t="shared" si="6"/>
        <v>#N/A</v>
      </c>
      <c r="AS41" s="328" t="e">
        <f t="shared" si="4"/>
        <v>#N/A</v>
      </c>
    </row>
    <row r="42" spans="2:45" ht="20.100000000000001" customHeight="1">
      <c r="B42" s="336" t="s">
        <v>256</v>
      </c>
      <c r="C42" s="337" t="s">
        <v>53</v>
      </c>
      <c r="D42" s="338">
        <f>生産増加の計算シート!D42+設備投資の計算シート!F42</f>
        <v>0</v>
      </c>
      <c r="E42" s="339">
        <f>生産増加の計算シート!E42+設備投資の計算シート!G42</f>
        <v>0</v>
      </c>
      <c r="F42" s="340">
        <f>生産増加の計算シート!F42+設備投資の計算シート!H42</f>
        <v>0</v>
      </c>
      <c r="G42" s="341">
        <f>生産増加の計算シート!G42+設備投資の計算シート!K42</f>
        <v>0</v>
      </c>
      <c r="H42" s="339">
        <f>生産増加の計算シート!H42+設備投資の計算シート!L42</f>
        <v>0</v>
      </c>
      <c r="I42" s="340">
        <f>生産増加の計算シート!I42+設備投資の計算シート!M42</f>
        <v>0</v>
      </c>
      <c r="J42" s="339">
        <f>生産増加の計算シート!J42+設備投資の計算シート!N42</f>
        <v>0</v>
      </c>
      <c r="K42" s="342">
        <f>生産増加の計算シート!K42+設備投資の計算シート!O42</f>
        <v>0</v>
      </c>
      <c r="L42" s="343">
        <f>生産増加の計算シート!L42+設備投資の計算シート!P42</f>
        <v>0</v>
      </c>
      <c r="M42" s="72"/>
      <c r="N42" s="345"/>
      <c r="O42" s="346"/>
      <c r="P42" s="342">
        <f>生産増加の計算シート!P42+設備投資の計算シート!T42</f>
        <v>0</v>
      </c>
      <c r="Q42" s="342">
        <f>生産増加の計算シート!Q42+設備投資の計算シート!U42</f>
        <v>0</v>
      </c>
      <c r="R42" s="342">
        <f>生産増加の計算シート!R42+設備投資の計算シート!V42</f>
        <v>0</v>
      </c>
      <c r="S42" s="342">
        <f>生産増加の計算シート!S42+設備投資の計算シート!W42</f>
        <v>0</v>
      </c>
      <c r="T42" s="343">
        <f>生産増加の計算シート!T42+設備投資の計算シート!X42</f>
        <v>0</v>
      </c>
      <c r="V42" s="348">
        <f>生産増加の計算シート!V42+設備投資の計算シート!Z42</f>
        <v>0</v>
      </c>
      <c r="W42" s="349">
        <f>生産増加の計算シート!W42+設備投資の計算シート!AA42</f>
        <v>0</v>
      </c>
      <c r="X42" s="349">
        <f>生産増加の計算シート!X42+設備投資の計算シート!AB42</f>
        <v>0</v>
      </c>
      <c r="Y42" s="350">
        <f>生産増加の計算シート!Y42+設備投資の計算シート!AC42</f>
        <v>0</v>
      </c>
      <c r="Z42" s="350">
        <f>生産増加の計算シート!Z42+設備投資の計算シート!AD42</f>
        <v>0</v>
      </c>
      <c r="AA42" s="351">
        <f>生産増加の計算シート!AA42+設備投資の計算シート!AE42</f>
        <v>0</v>
      </c>
      <c r="AB42" s="351">
        <f>生産増加の計算シート!AB42+設備投資の計算シート!AF42</f>
        <v>0</v>
      </c>
      <c r="AC42" s="352">
        <f>生産増加の計算シート!AC42+設備投資の計算シート!AG42</f>
        <v>0</v>
      </c>
      <c r="AE42" s="353">
        <f>生産増加の計算シート!AE42+設備投資の計算シート!AI42</f>
        <v>0</v>
      </c>
      <c r="AF42" s="354">
        <f>生産増加の計算シート!AF42+設備投資の計算シート!AJ42</f>
        <v>0</v>
      </c>
      <c r="AG42" s="355">
        <f>生産増加の計算シート!AG42+設備投資の計算シート!AK42</f>
        <v>0</v>
      </c>
      <c r="AH42" s="353">
        <f>生産増加の計算シート!AH42+設備投資の計算シート!AL42</f>
        <v>0</v>
      </c>
      <c r="AI42" s="356">
        <f>生産増加の計算シート!AI42+設備投資の計算シート!AM42</f>
        <v>0</v>
      </c>
      <c r="AJ42" s="357">
        <f t="shared" si="5"/>
        <v>1</v>
      </c>
      <c r="AL42" s="358">
        <v>35</v>
      </c>
      <c r="AM42" s="359" t="e">
        <f t="shared" si="0"/>
        <v>#N/A</v>
      </c>
      <c r="AN42" s="360" t="e">
        <f t="shared" si="1"/>
        <v>#N/A</v>
      </c>
      <c r="AO42" s="361" t="e">
        <f t="shared" si="2"/>
        <v>#N/A</v>
      </c>
      <c r="AP42" s="355" t="e">
        <f t="shared" si="3"/>
        <v>#N/A</v>
      </c>
      <c r="AQ42" s="362" t="e">
        <f>SUM($AN$8:AN42)/SUM($AN$8:$AN$44)</f>
        <v>#N/A</v>
      </c>
      <c r="AR42" s="353" t="e">
        <f t="shared" si="6"/>
        <v>#N/A</v>
      </c>
      <c r="AS42" s="355" t="e">
        <f t="shared" si="4"/>
        <v>#N/A</v>
      </c>
    </row>
    <row r="43" spans="2:45" ht="20.100000000000001" customHeight="1">
      <c r="B43" s="390" t="s">
        <v>257</v>
      </c>
      <c r="C43" s="364" t="s">
        <v>54</v>
      </c>
      <c r="D43" s="365">
        <f>生産増加の計算シート!D43+設備投資の計算シート!F43</f>
        <v>0</v>
      </c>
      <c r="E43" s="366">
        <f>生産増加の計算シート!E43+設備投資の計算シート!G43</f>
        <v>0</v>
      </c>
      <c r="F43" s="367">
        <f>生産増加の計算シート!F43+設備投資の計算シート!H43</f>
        <v>0</v>
      </c>
      <c r="G43" s="368">
        <f>生産増加の計算シート!G43+設備投資の計算シート!K43</f>
        <v>0</v>
      </c>
      <c r="H43" s="366">
        <f>生産増加の計算シート!H43+設備投資の計算シート!L43</f>
        <v>0</v>
      </c>
      <c r="I43" s="367">
        <f>生産増加の計算シート!I43+設備投資の計算シート!M43</f>
        <v>0</v>
      </c>
      <c r="J43" s="366">
        <f>生産増加の計算シート!J43+設備投資の計算シート!N43</f>
        <v>0</v>
      </c>
      <c r="K43" s="369">
        <f>生産増加の計算シート!K43+設備投資の計算シート!O43</f>
        <v>0</v>
      </c>
      <c r="L43" s="370">
        <f>生産増加の計算シート!L43+設備投資の計算シート!P43</f>
        <v>0</v>
      </c>
      <c r="M43" s="4"/>
      <c r="N43" s="372"/>
      <c r="O43" s="373"/>
      <c r="P43" s="369">
        <f>生産増加の計算シート!P43+設備投資の計算シート!T43</f>
        <v>0</v>
      </c>
      <c r="Q43" s="369">
        <f>生産増加の計算シート!Q43+設備投資の計算シート!U43</f>
        <v>0</v>
      </c>
      <c r="R43" s="369">
        <f>生産増加の計算シート!R43+設備投資の計算シート!V43</f>
        <v>0</v>
      </c>
      <c r="S43" s="369">
        <f>生産増加の計算シート!S43+設備投資の計算シート!W43</f>
        <v>0</v>
      </c>
      <c r="T43" s="370">
        <f>生産増加の計算シート!T43+設備投資の計算シート!X43</f>
        <v>0</v>
      </c>
      <c r="V43" s="375">
        <f>生産増加の計算シート!V43+設備投資の計算シート!Z43</f>
        <v>0</v>
      </c>
      <c r="W43" s="376">
        <f>生産増加の計算シート!W43+設備投資の計算シート!AA43</f>
        <v>0</v>
      </c>
      <c r="X43" s="376">
        <f>生産増加の計算シート!X43+設備投資の計算シート!AB43</f>
        <v>0</v>
      </c>
      <c r="Y43" s="377">
        <f>生産増加の計算シート!Y43+設備投資の計算シート!AC43</f>
        <v>0</v>
      </c>
      <c r="Z43" s="377">
        <f>生産増加の計算シート!Z43+設備投資の計算シート!AD43</f>
        <v>0</v>
      </c>
      <c r="AA43" s="378">
        <f>生産増加の計算シート!AA43+設備投資の計算シート!AE43</f>
        <v>0</v>
      </c>
      <c r="AB43" s="378">
        <f>生産増加の計算シート!AB43+設備投資の計算シート!AF43</f>
        <v>0</v>
      </c>
      <c r="AC43" s="379">
        <f>生産増加の計算シート!AC43+設備投資の計算シート!AG43</f>
        <v>0</v>
      </c>
      <c r="AE43" s="380">
        <f>生産増加の計算シート!AE43+設備投資の計算シート!AI43</f>
        <v>0</v>
      </c>
      <c r="AF43" s="381">
        <f>生産増加の計算シート!AF43+設備投資の計算シート!AJ43</f>
        <v>0</v>
      </c>
      <c r="AG43" s="382">
        <f>生産増加の計算シート!AG43+設備投資の計算シート!AK43</f>
        <v>0</v>
      </c>
      <c r="AH43" s="380">
        <f>生産増加の計算シート!AH43+設備投資の計算シート!AL43</f>
        <v>0</v>
      </c>
      <c r="AI43" s="383">
        <f>生産増加の計算シート!AI43+設備投資の計算シート!AM43</f>
        <v>0</v>
      </c>
      <c r="AJ43" s="384">
        <f t="shared" si="5"/>
        <v>1</v>
      </c>
      <c r="AL43" s="385">
        <v>36</v>
      </c>
      <c r="AM43" s="386" t="e">
        <f t="shared" si="0"/>
        <v>#N/A</v>
      </c>
      <c r="AN43" s="387" t="e">
        <f t="shared" si="1"/>
        <v>#N/A</v>
      </c>
      <c r="AO43" s="388" t="e">
        <f t="shared" si="2"/>
        <v>#N/A</v>
      </c>
      <c r="AP43" s="382" t="e">
        <f t="shared" si="3"/>
        <v>#N/A</v>
      </c>
      <c r="AQ43" s="389" t="e">
        <f>SUM($AN$8:AN43)/SUM($AN$8:$AN$44)</f>
        <v>#N/A</v>
      </c>
      <c r="AR43" s="380" t="e">
        <f t="shared" si="6"/>
        <v>#N/A</v>
      </c>
      <c r="AS43" s="382" t="e">
        <f t="shared" si="4"/>
        <v>#N/A</v>
      </c>
    </row>
    <row r="44" spans="2:45" ht="20.100000000000001" customHeight="1" thickBot="1">
      <c r="B44" s="392" t="s">
        <v>258</v>
      </c>
      <c r="C44" s="393" t="s">
        <v>55</v>
      </c>
      <c r="D44" s="394">
        <f>生産増加の計算シート!D44+設備投資の計算シート!F44</f>
        <v>0</v>
      </c>
      <c r="E44" s="395">
        <f>生産増加の計算シート!E44+設備投資の計算シート!G44</f>
        <v>0</v>
      </c>
      <c r="F44" s="396">
        <f>生産増加の計算シート!F44+設備投資の計算シート!H44</f>
        <v>0</v>
      </c>
      <c r="G44" s="397">
        <f>生産増加の計算シート!G44+設備投資の計算シート!K44</f>
        <v>0</v>
      </c>
      <c r="H44" s="395">
        <f>生産増加の計算シート!H44+設備投資の計算シート!L44</f>
        <v>0</v>
      </c>
      <c r="I44" s="396">
        <f>生産増加の計算シート!I44+設備投資の計算シート!M44</f>
        <v>0</v>
      </c>
      <c r="J44" s="395">
        <f>生産増加の計算シート!J44+設備投資の計算シート!N44</f>
        <v>0</v>
      </c>
      <c r="K44" s="398">
        <f>生産増加の計算シート!K44+設備投資の計算シート!O44</f>
        <v>0</v>
      </c>
      <c r="L44" s="399">
        <f>生産増加の計算シート!L44+設備投資の計算シート!P44</f>
        <v>0</v>
      </c>
      <c r="N44" s="401"/>
      <c r="O44" s="402"/>
      <c r="P44" s="398">
        <f>生産増加の計算シート!P44+設備投資の計算シート!T44</f>
        <v>0</v>
      </c>
      <c r="Q44" s="398">
        <f>生産増加の計算シート!Q44+設備投資の計算シート!U44</f>
        <v>0</v>
      </c>
      <c r="R44" s="398">
        <f>生産増加の計算シート!R44+設備投資の計算シート!V44</f>
        <v>0</v>
      </c>
      <c r="S44" s="398">
        <f>生産増加の計算シート!S44+設備投資の計算シート!W44</f>
        <v>0</v>
      </c>
      <c r="T44" s="399">
        <f>生産増加の計算シート!T44+設備投資の計算シート!X44</f>
        <v>0</v>
      </c>
      <c r="V44" s="403">
        <f>生産増加の計算シート!V44+設備投資の計算シート!Z44</f>
        <v>0</v>
      </c>
      <c r="W44" s="404">
        <f>生産増加の計算シート!W44+設備投資の計算シート!AA44</f>
        <v>0</v>
      </c>
      <c r="X44" s="404">
        <f>生産増加の計算シート!X44+設備投資の計算シート!AB44</f>
        <v>0</v>
      </c>
      <c r="Y44" s="405">
        <f>生産増加の計算シート!Y44+設備投資の計算シート!AC44</f>
        <v>0</v>
      </c>
      <c r="Z44" s="405">
        <f>生産増加の計算シート!Z44+設備投資の計算シート!AD44</f>
        <v>0</v>
      </c>
      <c r="AA44" s="406">
        <f>生産増加の計算シート!AA44+設備投資の計算シート!AE44</f>
        <v>0</v>
      </c>
      <c r="AB44" s="406">
        <f>生産増加の計算シート!AB44+設備投資の計算シート!AF44</f>
        <v>0</v>
      </c>
      <c r="AC44" s="407">
        <f>生産増加の計算シート!AC44+設備投資の計算シート!AG44</f>
        <v>0</v>
      </c>
      <c r="AE44" s="408">
        <f>生産増加の計算シート!AE44+設備投資の計算シート!AI44</f>
        <v>0</v>
      </c>
      <c r="AF44" s="409">
        <f>生産増加の計算シート!AF44+設備投資の計算シート!AJ44</f>
        <v>0</v>
      </c>
      <c r="AG44" s="410">
        <f>生産増加の計算シート!AG44+設備投資の計算シート!AK44</f>
        <v>0</v>
      </c>
      <c r="AH44" s="408">
        <f>生産増加の計算シート!AH44+設備投資の計算シート!AL44</f>
        <v>0</v>
      </c>
      <c r="AI44" s="411">
        <f>生産増加の計算シート!AI44+設備投資の計算シート!AM44</f>
        <v>0</v>
      </c>
      <c r="AJ44" s="412">
        <f t="shared" si="5"/>
        <v>1</v>
      </c>
      <c r="AL44" s="413">
        <v>37</v>
      </c>
      <c r="AM44" s="414" t="e">
        <f t="shared" si="0"/>
        <v>#N/A</v>
      </c>
      <c r="AN44" s="415" t="e">
        <f t="shared" si="1"/>
        <v>#N/A</v>
      </c>
      <c r="AO44" s="416" t="e">
        <f t="shared" si="2"/>
        <v>#N/A</v>
      </c>
      <c r="AP44" s="410" t="e">
        <f t="shared" si="3"/>
        <v>#N/A</v>
      </c>
      <c r="AQ44" s="417" t="e">
        <f>SUM($AN$8:AN44)/SUM($AN$8:$AN$44)</f>
        <v>#N/A</v>
      </c>
      <c r="AR44" s="408" t="e">
        <f t="shared" si="6"/>
        <v>#N/A</v>
      </c>
      <c r="AS44" s="410" t="e">
        <f t="shared" si="4"/>
        <v>#N/A</v>
      </c>
    </row>
    <row r="45" spans="2:45" ht="20.100000000000001" customHeight="1" thickBot="1">
      <c r="B45" s="37"/>
      <c r="C45" s="38" t="s">
        <v>56</v>
      </c>
      <c r="D45" s="47">
        <f>SUM(D8:D44)</f>
        <v>0</v>
      </c>
      <c r="E45" s="74">
        <f>SUM(E8:E44)</f>
        <v>0</v>
      </c>
      <c r="F45" s="123">
        <f>SUM(F8:F44)</f>
        <v>0</v>
      </c>
      <c r="G45" s="74">
        <f>SUM(G8:G44)</f>
        <v>0</v>
      </c>
      <c r="H45" s="74">
        <f t="shared" ref="H45" si="7">SUM(H8:H44)</f>
        <v>0</v>
      </c>
      <c r="I45" s="123">
        <f t="shared" ref="I45" si="8">SUM(I8:I44)</f>
        <v>0</v>
      </c>
      <c r="J45" s="74">
        <f>SUM(J8:J44)</f>
        <v>0</v>
      </c>
      <c r="K45" s="74">
        <f>SUM(K8:K44)</f>
        <v>0</v>
      </c>
      <c r="L45" s="75">
        <f>SUM(L8:L44)</f>
        <v>0</v>
      </c>
      <c r="N45" s="76">
        <f>関係係数シート!M4</f>
        <v>0.55742170177227612</v>
      </c>
      <c r="O45" s="77">
        <f>L45*N45</f>
        <v>0</v>
      </c>
      <c r="P45" s="78">
        <f>SUM(P8:P44)</f>
        <v>0</v>
      </c>
      <c r="Q45" s="78">
        <f>SUM(Q8:Q44)</f>
        <v>0</v>
      </c>
      <c r="R45" s="78">
        <f>SUM(R8:R44)</f>
        <v>0</v>
      </c>
      <c r="S45" s="78">
        <f>SUM(S8:S44)</f>
        <v>0</v>
      </c>
      <c r="T45" s="80">
        <f>SUM(T8:T44)</f>
        <v>0</v>
      </c>
      <c r="V45" s="40">
        <f>SUM(V8:V44)</f>
        <v>0</v>
      </c>
      <c r="W45" s="124">
        <f t="shared" ref="W45:AC45" si="9">SUM(W8:W44)</f>
        <v>0</v>
      </c>
      <c r="X45" s="124">
        <f t="shared" si="9"/>
        <v>0</v>
      </c>
      <c r="Y45" s="74">
        <f t="shared" si="9"/>
        <v>0</v>
      </c>
      <c r="Z45" s="74">
        <f t="shared" si="9"/>
        <v>0</v>
      </c>
      <c r="AA45" s="123">
        <f t="shared" si="9"/>
        <v>0</v>
      </c>
      <c r="AB45" s="123">
        <f t="shared" si="9"/>
        <v>0</v>
      </c>
      <c r="AC45" s="75">
        <f t="shared" si="9"/>
        <v>0</v>
      </c>
      <c r="AE45" s="127">
        <f>SUM(AE8:AE44)</f>
        <v>0</v>
      </c>
      <c r="AF45" s="128">
        <f t="shared" ref="AF45:AI45" si="10">SUM(AF8:AF44)</f>
        <v>0</v>
      </c>
      <c r="AG45" s="129">
        <f t="shared" si="10"/>
        <v>0</v>
      </c>
      <c r="AH45" s="127">
        <f t="shared" si="10"/>
        <v>0</v>
      </c>
      <c r="AI45" s="130">
        <f t="shared" si="10"/>
        <v>0</v>
      </c>
      <c r="AJ45" s="131"/>
      <c r="AL45" s="135"/>
      <c r="AM45" s="136"/>
      <c r="AN45" s="141" t="e">
        <f>SUM(AN8:AN44)</f>
        <v>#N/A</v>
      </c>
      <c r="AO45" s="138" t="e">
        <f t="shared" ref="AO45:AP45" si="11">SUM(AO8:AO44)</f>
        <v>#N/A</v>
      </c>
      <c r="AP45" s="129" t="e">
        <f t="shared" si="11"/>
        <v>#N/A</v>
      </c>
      <c r="AQ45" s="139"/>
      <c r="AR45" s="127" t="e">
        <f t="shared" ref="AR45" si="12">SUM(AR8:AR44)</f>
        <v>#N/A</v>
      </c>
      <c r="AS45" s="129" t="e">
        <f t="shared" ref="AS45" si="13">SUM(AS8:AS44)</f>
        <v>#N/A</v>
      </c>
    </row>
  </sheetData>
  <mergeCells count="47">
    <mergeCell ref="B4:C7"/>
    <mergeCell ref="D3:L3"/>
    <mergeCell ref="N3:T3"/>
    <mergeCell ref="N4:N7"/>
    <mergeCell ref="O4:O7"/>
    <mergeCell ref="P4:P7"/>
    <mergeCell ref="Q4:Q7"/>
    <mergeCell ref="V3:Y3"/>
    <mergeCell ref="Z3:AC3"/>
    <mergeCell ref="V4:X4"/>
    <mergeCell ref="Y4:Y7"/>
    <mergeCell ref="Z4:AB4"/>
    <mergeCell ref="AC4:AC7"/>
    <mergeCell ref="V5:V7"/>
    <mergeCell ref="W5:W7"/>
    <mergeCell ref="X5:X7"/>
    <mergeCell ref="Z5:Z7"/>
    <mergeCell ref="AA5:AA7"/>
    <mergeCell ref="AG6:AG7"/>
    <mergeCell ref="D4:F4"/>
    <mergeCell ref="D5:D7"/>
    <mergeCell ref="E6:E7"/>
    <mergeCell ref="G4:I4"/>
    <mergeCell ref="J4:L4"/>
    <mergeCell ref="G5:G7"/>
    <mergeCell ref="J5:J7"/>
    <mergeCell ref="H6:H7"/>
    <mergeCell ref="K6:K7"/>
    <mergeCell ref="R4:R7"/>
    <mergeCell ref="S5:S7"/>
    <mergeCell ref="T6:T7"/>
    <mergeCell ref="AP6:AP7"/>
    <mergeCell ref="AB5:AB7"/>
    <mergeCell ref="AE3:AJ3"/>
    <mergeCell ref="AL3:AS3"/>
    <mergeCell ref="AE4:AE7"/>
    <mergeCell ref="AH4:AH7"/>
    <mergeCell ref="AJ4:AJ7"/>
    <mergeCell ref="AL4:AL7"/>
    <mergeCell ref="AM4:AM7"/>
    <mergeCell ref="AN4:AN7"/>
    <mergeCell ref="AQ4:AQ7"/>
    <mergeCell ref="AR4:AR7"/>
    <mergeCell ref="AF5:AF7"/>
    <mergeCell ref="AI5:AI7"/>
    <mergeCell ref="AO5:AO7"/>
    <mergeCell ref="AS5:AS7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scale="56" fitToWidth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35"/>
  <sheetViews>
    <sheetView showGridLines="0" zoomScaleNormal="100" zoomScaleSheetLayoutView="7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1.88671875" defaultRowHeight="13.2"/>
  <cols>
    <col min="1" max="1" width="2.6640625" customWidth="1"/>
    <col min="2" max="2" width="4.6640625" customWidth="1"/>
    <col min="3" max="3" width="25.6640625" customWidth="1"/>
    <col min="4" max="12" width="15.6640625" customWidth="1"/>
    <col min="13" max="13" width="4.6640625" customWidth="1"/>
    <col min="14" max="20" width="15.6640625" customWidth="1"/>
    <col min="21" max="21" width="4.6640625" customWidth="1"/>
    <col min="22" max="29" width="15.6640625" customWidth="1"/>
    <col min="30" max="30" width="4.21875" customWidth="1"/>
    <col min="31" max="36" width="15.6640625" customWidth="1"/>
    <col min="37" max="37" width="3.77734375" customWidth="1"/>
    <col min="38" max="38" width="15.6640625" customWidth="1"/>
    <col min="39" max="39" width="24.21875" customWidth="1"/>
    <col min="40" max="45" width="15.6640625" customWidth="1"/>
    <col min="46" max="46" width="8.109375" customWidth="1"/>
  </cols>
  <sheetData>
    <row r="1" spans="2:46" ht="13.5" customHeight="1">
      <c r="AG1" s="125"/>
      <c r="AI1" s="125"/>
      <c r="AJ1" s="125"/>
      <c r="AK1" s="63"/>
      <c r="AL1" s="63"/>
      <c r="AM1" s="63"/>
      <c r="AN1" s="125"/>
      <c r="AO1" s="132"/>
      <c r="AP1" s="125"/>
      <c r="AQ1" s="132"/>
      <c r="AS1" s="132"/>
    </row>
    <row r="2" spans="2:46" s="1" customFormat="1" ht="13.5" customHeight="1">
      <c r="L2" s="95" t="s">
        <v>136</v>
      </c>
      <c r="T2" s="95" t="s">
        <v>136</v>
      </c>
      <c r="AC2" s="95" t="s">
        <v>137</v>
      </c>
      <c r="AD2" s="63"/>
      <c r="AE2"/>
      <c r="AF2"/>
      <c r="AG2" s="125" t="s">
        <v>90</v>
      </c>
      <c r="AH2"/>
      <c r="AI2" s="125" t="s">
        <v>153</v>
      </c>
      <c r="AJ2" s="125"/>
      <c r="AK2" s="63"/>
      <c r="AL2" s="63"/>
      <c r="AM2" s="63"/>
      <c r="AN2" s="125"/>
      <c r="AO2" s="132"/>
      <c r="AP2" s="125" t="s">
        <v>90</v>
      </c>
      <c r="AQ2" s="132" t="s">
        <v>159</v>
      </c>
      <c r="AR2"/>
      <c r="AS2" s="132" t="s">
        <v>153</v>
      </c>
    </row>
    <row r="3" spans="2:46" ht="13.5" customHeight="1" thickBot="1">
      <c r="B3" s="254"/>
      <c r="C3" s="255"/>
      <c r="D3" s="821" t="s">
        <v>62</v>
      </c>
      <c r="E3" s="822"/>
      <c r="F3" s="822"/>
      <c r="G3" s="822"/>
      <c r="H3" s="822"/>
      <c r="I3" s="822"/>
      <c r="J3" s="822"/>
      <c r="K3" s="822"/>
      <c r="L3" s="823"/>
      <c r="M3" s="36"/>
      <c r="N3" s="836" t="s">
        <v>63</v>
      </c>
      <c r="O3" s="837"/>
      <c r="P3" s="837"/>
      <c r="Q3" s="837"/>
      <c r="R3" s="837"/>
      <c r="S3" s="837"/>
      <c r="T3" s="838"/>
      <c r="V3" s="833" t="s">
        <v>78</v>
      </c>
      <c r="W3" s="834"/>
      <c r="X3" s="834"/>
      <c r="Y3" s="835"/>
      <c r="Z3" s="833" t="s">
        <v>79</v>
      </c>
      <c r="AA3" s="834"/>
      <c r="AB3" s="834"/>
      <c r="AC3" s="835"/>
      <c r="AE3" s="770" t="s">
        <v>56</v>
      </c>
      <c r="AF3" s="771"/>
      <c r="AG3" s="771"/>
      <c r="AH3" s="771"/>
      <c r="AI3" s="771"/>
      <c r="AJ3" s="772"/>
      <c r="AK3" s="133"/>
      <c r="AL3" s="770" t="s">
        <v>160</v>
      </c>
      <c r="AM3" s="771"/>
      <c r="AN3" s="771"/>
      <c r="AO3" s="771"/>
      <c r="AP3" s="771"/>
      <c r="AQ3" s="771"/>
      <c r="AR3" s="771"/>
      <c r="AS3" s="772"/>
      <c r="AT3" s="4"/>
    </row>
    <row r="4" spans="2:46" ht="13.5" customHeight="1">
      <c r="B4" s="815" t="s">
        <v>87</v>
      </c>
      <c r="C4" s="816"/>
      <c r="D4" s="788" t="s">
        <v>150</v>
      </c>
      <c r="E4" s="789"/>
      <c r="F4" s="789"/>
      <c r="G4" s="796" t="s">
        <v>151</v>
      </c>
      <c r="H4" s="789"/>
      <c r="I4" s="790"/>
      <c r="J4" s="796" t="s">
        <v>201</v>
      </c>
      <c r="K4" s="789"/>
      <c r="L4" s="797"/>
      <c r="M4" s="71"/>
      <c r="N4" s="824" t="s">
        <v>119</v>
      </c>
      <c r="O4" s="830" t="s">
        <v>64</v>
      </c>
      <c r="P4" s="811" t="s">
        <v>125</v>
      </c>
      <c r="Q4" s="811" t="s">
        <v>83</v>
      </c>
      <c r="R4" s="800" t="s">
        <v>84</v>
      </c>
      <c r="S4" s="168"/>
      <c r="T4" s="169"/>
      <c r="V4" s="809" t="s">
        <v>148</v>
      </c>
      <c r="W4" s="810"/>
      <c r="X4" s="810"/>
      <c r="Y4" s="811" t="s">
        <v>85</v>
      </c>
      <c r="Z4" s="809" t="s">
        <v>149</v>
      </c>
      <c r="AA4" s="810"/>
      <c r="AB4" s="810"/>
      <c r="AC4" s="812" t="s">
        <v>86</v>
      </c>
      <c r="AE4" s="658" t="s">
        <v>154</v>
      </c>
      <c r="AF4" s="154"/>
      <c r="AG4" s="155"/>
      <c r="AH4" s="658" t="s">
        <v>155</v>
      </c>
      <c r="AI4" s="126"/>
      <c r="AJ4" s="667" t="s">
        <v>156</v>
      </c>
      <c r="AK4" s="133"/>
      <c r="AL4" s="775" t="s">
        <v>161</v>
      </c>
      <c r="AM4" s="778" t="s">
        <v>162</v>
      </c>
      <c r="AN4" s="658" t="s">
        <v>154</v>
      </c>
      <c r="AO4" s="162"/>
      <c r="AP4" s="162"/>
      <c r="AQ4" s="781" t="s">
        <v>163</v>
      </c>
      <c r="AR4" s="658" t="s">
        <v>155</v>
      </c>
      <c r="AS4" s="126"/>
    </row>
    <row r="5" spans="2:46" ht="13.5" customHeight="1">
      <c r="B5" s="817"/>
      <c r="C5" s="818"/>
      <c r="D5" s="791" t="s">
        <v>200</v>
      </c>
      <c r="E5" s="171"/>
      <c r="F5" s="171"/>
      <c r="G5" s="798" t="s">
        <v>184</v>
      </c>
      <c r="H5" s="158"/>
      <c r="I5" s="161"/>
      <c r="J5" s="798" t="s">
        <v>82</v>
      </c>
      <c r="K5" s="158"/>
      <c r="L5" s="174"/>
      <c r="M5" s="71"/>
      <c r="N5" s="825"/>
      <c r="O5" s="831"/>
      <c r="P5" s="801"/>
      <c r="Q5" s="801"/>
      <c r="R5" s="801"/>
      <c r="S5" s="803" t="s">
        <v>126</v>
      </c>
      <c r="T5" s="170"/>
      <c r="V5" s="813" t="s">
        <v>150</v>
      </c>
      <c r="W5" s="768" t="s">
        <v>151</v>
      </c>
      <c r="X5" s="768" t="s">
        <v>152</v>
      </c>
      <c r="Y5" s="801"/>
      <c r="Z5" s="813" t="s">
        <v>150</v>
      </c>
      <c r="AA5" s="768" t="s">
        <v>151</v>
      </c>
      <c r="AB5" s="768" t="s">
        <v>152</v>
      </c>
      <c r="AC5" s="804"/>
      <c r="AE5" s="660"/>
      <c r="AF5" s="784" t="s">
        <v>157</v>
      </c>
      <c r="AG5" s="99"/>
      <c r="AH5" s="660"/>
      <c r="AI5" s="766" t="s">
        <v>74</v>
      </c>
      <c r="AJ5" s="773"/>
      <c r="AK5" s="133"/>
      <c r="AL5" s="776"/>
      <c r="AM5" s="779"/>
      <c r="AN5" s="660"/>
      <c r="AO5" s="784" t="s">
        <v>157</v>
      </c>
      <c r="AP5" s="99"/>
      <c r="AQ5" s="782"/>
      <c r="AR5" s="660"/>
      <c r="AS5" s="766" t="s">
        <v>74</v>
      </c>
    </row>
    <row r="6" spans="2:46" ht="13.5" customHeight="1">
      <c r="B6" s="817"/>
      <c r="C6" s="818"/>
      <c r="D6" s="792"/>
      <c r="E6" s="798" t="s">
        <v>173</v>
      </c>
      <c r="F6" s="159"/>
      <c r="G6" s="794"/>
      <c r="H6" s="798" t="s">
        <v>173</v>
      </c>
      <c r="I6" s="159"/>
      <c r="J6" s="794"/>
      <c r="K6" s="798" t="s">
        <v>132</v>
      </c>
      <c r="L6" s="175"/>
      <c r="M6" s="71"/>
      <c r="N6" s="825"/>
      <c r="O6" s="831"/>
      <c r="P6" s="801"/>
      <c r="Q6" s="801"/>
      <c r="R6" s="801"/>
      <c r="S6" s="801"/>
      <c r="T6" s="804" t="s">
        <v>127</v>
      </c>
      <c r="V6" s="813"/>
      <c r="W6" s="768"/>
      <c r="X6" s="768"/>
      <c r="Y6" s="801"/>
      <c r="Z6" s="813"/>
      <c r="AA6" s="768"/>
      <c r="AB6" s="768"/>
      <c r="AC6" s="804"/>
      <c r="AE6" s="660"/>
      <c r="AF6" s="785"/>
      <c r="AG6" s="766" t="s">
        <v>158</v>
      </c>
      <c r="AH6" s="660"/>
      <c r="AI6" s="787"/>
      <c r="AJ6" s="773"/>
      <c r="AK6" s="133"/>
      <c r="AL6" s="776"/>
      <c r="AM6" s="779"/>
      <c r="AN6" s="660"/>
      <c r="AO6" s="785"/>
      <c r="AP6" s="766" t="s">
        <v>158</v>
      </c>
      <c r="AQ6" s="782"/>
      <c r="AR6" s="660"/>
      <c r="AS6" s="787"/>
    </row>
    <row r="7" spans="2:46" s="3" customFormat="1" ht="24.75" customHeight="1" thickBot="1">
      <c r="B7" s="819"/>
      <c r="C7" s="820"/>
      <c r="D7" s="793"/>
      <c r="E7" s="799"/>
      <c r="F7" s="160" t="s">
        <v>174</v>
      </c>
      <c r="G7" s="799"/>
      <c r="H7" s="799"/>
      <c r="I7" s="160" t="s">
        <v>185</v>
      </c>
      <c r="J7" s="799"/>
      <c r="K7" s="799"/>
      <c r="L7" s="176" t="s">
        <v>187</v>
      </c>
      <c r="M7" s="71"/>
      <c r="N7" s="826"/>
      <c r="O7" s="832"/>
      <c r="P7" s="802"/>
      <c r="Q7" s="802"/>
      <c r="R7" s="802"/>
      <c r="S7" s="802"/>
      <c r="T7" s="805"/>
      <c r="U7" s="2"/>
      <c r="V7" s="814"/>
      <c r="W7" s="769"/>
      <c r="X7" s="769"/>
      <c r="Y7" s="802"/>
      <c r="Z7" s="814"/>
      <c r="AA7" s="769"/>
      <c r="AB7" s="769"/>
      <c r="AC7" s="805"/>
      <c r="AD7"/>
      <c r="AE7" s="662"/>
      <c r="AF7" s="786"/>
      <c r="AG7" s="767"/>
      <c r="AH7" s="662"/>
      <c r="AI7" s="767"/>
      <c r="AJ7" s="774"/>
      <c r="AK7" s="133"/>
      <c r="AL7" s="777"/>
      <c r="AM7" s="780"/>
      <c r="AN7" s="662"/>
      <c r="AO7" s="786"/>
      <c r="AP7" s="767"/>
      <c r="AQ7" s="783"/>
      <c r="AR7" s="662"/>
      <c r="AS7" s="767"/>
    </row>
    <row r="8" spans="2:46" ht="20.100000000000001" customHeight="1">
      <c r="B8" s="282" t="s">
        <v>0</v>
      </c>
      <c r="C8" s="283" t="s">
        <v>230</v>
      </c>
      <c r="D8" s="284">
        <f>生産増加の入力シート!D6</f>
        <v>0</v>
      </c>
      <c r="E8" s="285">
        <f>D8*関係係数シート!$E4</f>
        <v>0</v>
      </c>
      <c r="F8" s="286">
        <f>D8*関係係数シート!$F4</f>
        <v>0</v>
      </c>
      <c r="G8" s="419">
        <f t="array" ref="G8:G44">MMULT(関係係数シート!BI4:CS40,生産増加の計算シート!D8:D44)-D8:D44</f>
        <v>0</v>
      </c>
      <c r="H8" s="285">
        <f>G8*関係係数シート!$E4</f>
        <v>0</v>
      </c>
      <c r="I8" s="286">
        <f>G8*関係係数シート!$F4</f>
        <v>0</v>
      </c>
      <c r="J8" s="285">
        <f>D8+G8</f>
        <v>0</v>
      </c>
      <c r="K8" s="288">
        <f t="shared" ref="K8:K44" si="0">E8+H8</f>
        <v>0</v>
      </c>
      <c r="L8" s="289">
        <f t="shared" ref="L8:L44" si="1">F8+I8</f>
        <v>0</v>
      </c>
      <c r="M8" s="290"/>
      <c r="N8" s="291"/>
      <c r="O8" s="292"/>
      <c r="P8" s="288">
        <f>$O$45*関係係数シート!G4</f>
        <v>0</v>
      </c>
      <c r="Q8" s="288">
        <f>P8*関係係数シート!D4</f>
        <v>0</v>
      </c>
      <c r="R8" s="288">
        <f t="array" ref="R8:R44">MMULT(関係係数シート!U4:BE40,Q8:Q44)</f>
        <v>0</v>
      </c>
      <c r="S8" s="288">
        <f>R8*関係係数シート!E4</f>
        <v>0</v>
      </c>
      <c r="T8" s="289">
        <f>R8*関係係数シート!F4</f>
        <v>0</v>
      </c>
      <c r="U8" s="293"/>
      <c r="V8" s="294">
        <f>ROUND(D8*関係係数シート!$H4,0)</f>
        <v>0</v>
      </c>
      <c r="W8" s="295">
        <f>ROUND(G8*関係係数シート!$H4,0)</f>
        <v>0</v>
      </c>
      <c r="X8" s="295">
        <f>V8+W8</f>
        <v>0</v>
      </c>
      <c r="Y8" s="420">
        <f>ROUND(R8*関係係数シート!$H4,0)</f>
        <v>0</v>
      </c>
      <c r="Z8" s="295">
        <f>ROUND(D8*関係係数シート!$I4,0)</f>
        <v>0</v>
      </c>
      <c r="AA8" s="297">
        <f>ROUND(G8*関係係数シート!$I4,0)</f>
        <v>0</v>
      </c>
      <c r="AB8" s="297">
        <f>Z8+AA8</f>
        <v>0</v>
      </c>
      <c r="AC8" s="298">
        <f>ROUND(R8*関係係数シート!$I4,0)</f>
        <v>0</v>
      </c>
      <c r="AD8" s="293"/>
      <c r="AE8" s="299">
        <f t="shared" ref="AE8:AE44" si="2">J8+R8</f>
        <v>0</v>
      </c>
      <c r="AF8" s="300">
        <f t="shared" ref="AF8:AF44" si="3">K8+S8</f>
        <v>0</v>
      </c>
      <c r="AG8" s="301">
        <f>T8+L8</f>
        <v>0</v>
      </c>
      <c r="AH8" s="299">
        <f>X8+Y8</f>
        <v>0</v>
      </c>
      <c r="AI8" s="302">
        <f>AC8+AB8</f>
        <v>0</v>
      </c>
      <c r="AJ8" s="303">
        <f>RANK(AE8,$AE$8:$AE$44)</f>
        <v>1</v>
      </c>
      <c r="AK8" s="421"/>
      <c r="AL8" s="304">
        <v>1</v>
      </c>
      <c r="AM8" s="600" t="str">
        <f t="shared" ref="AM8:AM44" si="4">INDEX($C$8:$C$44,MATCH(AL8,$AJ$8:$AJ$44,0),1)</f>
        <v>農林漁業</v>
      </c>
      <c r="AN8" s="594">
        <f>INDEX(AE$8:AE$44,MATCH($AL8,$AJ$8:$AJ$44,0),1)</f>
        <v>0</v>
      </c>
      <c r="AO8" s="307">
        <f t="shared" ref="AO8:AO44" si="5">INDEX(AF$8:AF$44,MATCH($AL8,$AJ$8:$AJ$44,0),1)</f>
        <v>0</v>
      </c>
      <c r="AP8" s="301">
        <f t="shared" ref="AP8:AP44" si="6">INDEX(AG$8:AG$44,MATCH($AL8,$AJ$8:$AJ$44,0),1)</f>
        <v>0</v>
      </c>
      <c r="AQ8" s="308" t="e">
        <f>SUM(AN$8:AN8)/SUM($AN$8:$AN$44)</f>
        <v>#N/A</v>
      </c>
      <c r="AR8" s="299">
        <f>INDEX(AH$8:AH$44,MATCH($AL8,$AJ$8:$AJ$44,0),1)</f>
        <v>0</v>
      </c>
      <c r="AS8" s="301">
        <f t="shared" ref="AS8:AS44" si="7">INDEX(AI$8:AI$44,MATCH($AL8,$AJ$8:$AJ$44,0),1)</f>
        <v>0</v>
      </c>
    </row>
    <row r="9" spans="2:46" ht="20.100000000000001" customHeight="1">
      <c r="B9" s="309" t="s">
        <v>5</v>
      </c>
      <c r="C9" s="310" t="s">
        <v>33</v>
      </c>
      <c r="D9" s="311">
        <f>生産増加の入力シート!D7</f>
        <v>0</v>
      </c>
      <c r="E9" s="312">
        <f>D9*関係係数シート!$E5</f>
        <v>0</v>
      </c>
      <c r="F9" s="313">
        <f>D9*関係係数シート!$F5</f>
        <v>0</v>
      </c>
      <c r="G9" s="314">
        <v>0</v>
      </c>
      <c r="H9" s="312">
        <f>G9*関係係数シート!$E5</f>
        <v>0</v>
      </c>
      <c r="I9" s="313">
        <f>G9*関係係数シート!$F5</f>
        <v>0</v>
      </c>
      <c r="J9" s="312">
        <f t="shared" ref="J9:J44" si="8">D9+G9</f>
        <v>0</v>
      </c>
      <c r="K9" s="315">
        <f t="shared" si="0"/>
        <v>0</v>
      </c>
      <c r="L9" s="316">
        <f t="shared" si="1"/>
        <v>0</v>
      </c>
      <c r="M9" s="317"/>
      <c r="N9" s="318"/>
      <c r="O9" s="319"/>
      <c r="P9" s="315">
        <f>$O$45*関係係数シート!G5</f>
        <v>0</v>
      </c>
      <c r="Q9" s="315">
        <f>P9*関係係数シート!D5</f>
        <v>0</v>
      </c>
      <c r="R9" s="315">
        <v>0</v>
      </c>
      <c r="S9" s="315">
        <f>R9*関係係数シート!E5</f>
        <v>0</v>
      </c>
      <c r="T9" s="316">
        <f>R9*関係係数シート!F5</f>
        <v>0</v>
      </c>
      <c r="U9" s="320"/>
      <c r="V9" s="321">
        <f>ROUND(D9*関係係数シート!$H5,0)</f>
        <v>0</v>
      </c>
      <c r="W9" s="322">
        <f>ROUND(G9*関係係数シート!$H5,0)</f>
        <v>0</v>
      </c>
      <c r="X9" s="322">
        <f t="shared" ref="X9:X44" si="9">V9+W9</f>
        <v>0</v>
      </c>
      <c r="Y9" s="325">
        <f>ROUND(R9*関係係数シート!$H5,0)</f>
        <v>0</v>
      </c>
      <c r="Z9" s="322">
        <f>ROUND(D9*関係係数シート!$I5,0)</f>
        <v>0</v>
      </c>
      <c r="AA9" s="324">
        <f>ROUND(G9*関係係数シート!$I5,0)</f>
        <v>0</v>
      </c>
      <c r="AB9" s="324">
        <f t="shared" ref="AB9:AB44" si="10">Z9+AA9</f>
        <v>0</v>
      </c>
      <c r="AC9" s="325">
        <f>ROUND(R9*関係係数シート!$I5,0)</f>
        <v>0</v>
      </c>
      <c r="AD9" s="320"/>
      <c r="AE9" s="326">
        <f t="shared" si="2"/>
        <v>0</v>
      </c>
      <c r="AF9" s="327">
        <f t="shared" si="3"/>
        <v>0</v>
      </c>
      <c r="AG9" s="328">
        <f t="shared" ref="AG9:AG44" si="11">T9+L9</f>
        <v>0</v>
      </c>
      <c r="AH9" s="326">
        <f t="shared" ref="AH9:AH44" si="12">X9+Y9</f>
        <v>0</v>
      </c>
      <c r="AI9" s="329">
        <f t="shared" ref="AI9:AI44" si="13">AC9+AB9</f>
        <v>0</v>
      </c>
      <c r="AJ9" s="330">
        <f t="shared" ref="AJ9:AJ44" si="14">RANK(AE9,$AE$8:$AE$44)</f>
        <v>1</v>
      </c>
      <c r="AK9" s="422"/>
      <c r="AL9" s="331">
        <v>2</v>
      </c>
      <c r="AM9" s="601" t="e">
        <f t="shared" si="4"/>
        <v>#N/A</v>
      </c>
      <c r="AN9" s="595" t="e">
        <f t="shared" ref="AN9:AN44" si="15">INDEX(AE$8:AE$44,MATCH($AL9,$AJ$8:$AJ$44,0),1)</f>
        <v>#N/A</v>
      </c>
      <c r="AO9" s="334" t="e">
        <f t="shared" si="5"/>
        <v>#N/A</v>
      </c>
      <c r="AP9" s="328" t="e">
        <f t="shared" si="6"/>
        <v>#N/A</v>
      </c>
      <c r="AQ9" s="335" t="e">
        <f>SUM(AN$8:AN9)/SUM($AN$8:$AN$44)</f>
        <v>#N/A</v>
      </c>
      <c r="AR9" s="326" t="e">
        <f t="shared" ref="AR9:AR44" si="16">INDEX(AH$8:AH$44,MATCH($AL9,$AJ$8:$AJ$44,0),1)</f>
        <v>#N/A</v>
      </c>
      <c r="AS9" s="328" t="e">
        <f t="shared" si="7"/>
        <v>#N/A</v>
      </c>
    </row>
    <row r="10" spans="2:46" ht="20.100000000000001" customHeight="1">
      <c r="B10" s="309" t="s">
        <v>10</v>
      </c>
      <c r="C10" s="310" t="s">
        <v>91</v>
      </c>
      <c r="D10" s="311">
        <f>生産増加の入力シート!D8</f>
        <v>0</v>
      </c>
      <c r="E10" s="312">
        <f>D10*関係係数シート!$E6</f>
        <v>0</v>
      </c>
      <c r="F10" s="313">
        <f>D10*関係係数シート!$F6</f>
        <v>0</v>
      </c>
      <c r="G10" s="314">
        <v>0</v>
      </c>
      <c r="H10" s="312">
        <f>G10*関係係数シート!$E6</f>
        <v>0</v>
      </c>
      <c r="I10" s="313">
        <f>G10*関係係数シート!$F6</f>
        <v>0</v>
      </c>
      <c r="J10" s="312">
        <f t="shared" si="8"/>
        <v>0</v>
      </c>
      <c r="K10" s="315">
        <f t="shared" si="0"/>
        <v>0</v>
      </c>
      <c r="L10" s="316">
        <f t="shared" si="1"/>
        <v>0</v>
      </c>
      <c r="M10" s="317"/>
      <c r="N10" s="318"/>
      <c r="O10" s="319"/>
      <c r="P10" s="315">
        <f>$O$45*関係係数シート!G6</f>
        <v>0</v>
      </c>
      <c r="Q10" s="315">
        <f>P10*関係係数シート!D6</f>
        <v>0</v>
      </c>
      <c r="R10" s="315">
        <v>0</v>
      </c>
      <c r="S10" s="315">
        <f>R10*関係係数シート!E6</f>
        <v>0</v>
      </c>
      <c r="T10" s="316">
        <f>R10*関係係数シート!F6</f>
        <v>0</v>
      </c>
      <c r="U10" s="320"/>
      <c r="V10" s="321">
        <f>ROUND(D10*関係係数シート!$H6,0)</f>
        <v>0</v>
      </c>
      <c r="W10" s="322">
        <f>ROUND(G10*関係係数シート!$H6,0)</f>
        <v>0</v>
      </c>
      <c r="X10" s="322">
        <f t="shared" si="9"/>
        <v>0</v>
      </c>
      <c r="Y10" s="325">
        <f>ROUND(R10*関係係数シート!$H6,0)</f>
        <v>0</v>
      </c>
      <c r="Z10" s="322">
        <f>ROUND(D10*関係係数シート!$I6,0)</f>
        <v>0</v>
      </c>
      <c r="AA10" s="324">
        <f>ROUND(G10*関係係数シート!$I6,0)</f>
        <v>0</v>
      </c>
      <c r="AB10" s="324">
        <f t="shared" si="10"/>
        <v>0</v>
      </c>
      <c r="AC10" s="325">
        <f>ROUND(R10*関係係数シート!$I6,0)</f>
        <v>0</v>
      </c>
      <c r="AD10" s="320"/>
      <c r="AE10" s="326">
        <f t="shared" si="2"/>
        <v>0</v>
      </c>
      <c r="AF10" s="327">
        <f t="shared" si="3"/>
        <v>0</v>
      </c>
      <c r="AG10" s="328">
        <f t="shared" si="11"/>
        <v>0</v>
      </c>
      <c r="AH10" s="326">
        <f t="shared" si="12"/>
        <v>0</v>
      </c>
      <c r="AI10" s="329">
        <f t="shared" si="13"/>
        <v>0</v>
      </c>
      <c r="AJ10" s="330">
        <f t="shared" si="14"/>
        <v>1</v>
      </c>
      <c r="AK10" s="422"/>
      <c r="AL10" s="331">
        <v>3</v>
      </c>
      <c r="AM10" s="601" t="e">
        <f t="shared" si="4"/>
        <v>#N/A</v>
      </c>
      <c r="AN10" s="595" t="e">
        <f t="shared" si="15"/>
        <v>#N/A</v>
      </c>
      <c r="AO10" s="334" t="e">
        <f t="shared" si="5"/>
        <v>#N/A</v>
      </c>
      <c r="AP10" s="328" t="e">
        <f t="shared" si="6"/>
        <v>#N/A</v>
      </c>
      <c r="AQ10" s="335" t="e">
        <f>SUM(AN$8:AN10)/SUM($AN$8:$AN$44)</f>
        <v>#N/A</v>
      </c>
      <c r="AR10" s="326" t="e">
        <f t="shared" si="16"/>
        <v>#N/A</v>
      </c>
      <c r="AS10" s="328" t="e">
        <f t="shared" si="7"/>
        <v>#N/A</v>
      </c>
    </row>
    <row r="11" spans="2:46" ht="20.100000000000001" customHeight="1">
      <c r="B11" s="309" t="s">
        <v>14</v>
      </c>
      <c r="C11" s="310" t="s">
        <v>34</v>
      </c>
      <c r="D11" s="311">
        <f>生産増加の入力シート!D9</f>
        <v>0</v>
      </c>
      <c r="E11" s="312">
        <f>D11*関係係数シート!$E7</f>
        <v>0</v>
      </c>
      <c r="F11" s="313">
        <f>D11*関係係数シート!$F7</f>
        <v>0</v>
      </c>
      <c r="G11" s="314">
        <v>0</v>
      </c>
      <c r="H11" s="312">
        <f>G11*関係係数シート!$E7</f>
        <v>0</v>
      </c>
      <c r="I11" s="313">
        <f>G11*関係係数シート!$F7</f>
        <v>0</v>
      </c>
      <c r="J11" s="312">
        <f t="shared" si="8"/>
        <v>0</v>
      </c>
      <c r="K11" s="315">
        <f t="shared" si="0"/>
        <v>0</v>
      </c>
      <c r="L11" s="316">
        <f t="shared" si="1"/>
        <v>0</v>
      </c>
      <c r="M11" s="317"/>
      <c r="N11" s="318"/>
      <c r="O11" s="319"/>
      <c r="P11" s="315">
        <f>$O$45*関係係数シート!G7</f>
        <v>0</v>
      </c>
      <c r="Q11" s="315">
        <f>P11*関係係数シート!D7</f>
        <v>0</v>
      </c>
      <c r="R11" s="315">
        <v>0</v>
      </c>
      <c r="S11" s="315">
        <f>R11*関係係数シート!E7</f>
        <v>0</v>
      </c>
      <c r="T11" s="316">
        <f>R11*関係係数シート!F7</f>
        <v>0</v>
      </c>
      <c r="U11" s="320"/>
      <c r="V11" s="321">
        <f>ROUND(D11*関係係数シート!$H7,0)</f>
        <v>0</v>
      </c>
      <c r="W11" s="322">
        <f>ROUND(G11*関係係数シート!$H7,0)</f>
        <v>0</v>
      </c>
      <c r="X11" s="322">
        <f t="shared" si="9"/>
        <v>0</v>
      </c>
      <c r="Y11" s="325">
        <f>ROUND(R11*関係係数シート!$H7,0)</f>
        <v>0</v>
      </c>
      <c r="Z11" s="322">
        <f>ROUND(D11*関係係数シート!$I7,0)</f>
        <v>0</v>
      </c>
      <c r="AA11" s="324">
        <f>ROUND(G11*関係係数シート!$I7,0)</f>
        <v>0</v>
      </c>
      <c r="AB11" s="324">
        <f t="shared" si="10"/>
        <v>0</v>
      </c>
      <c r="AC11" s="325">
        <f>ROUND(R11*関係係数シート!$I7,0)</f>
        <v>0</v>
      </c>
      <c r="AD11" s="320"/>
      <c r="AE11" s="326">
        <f t="shared" si="2"/>
        <v>0</v>
      </c>
      <c r="AF11" s="327">
        <f t="shared" si="3"/>
        <v>0</v>
      </c>
      <c r="AG11" s="328">
        <f t="shared" si="11"/>
        <v>0</v>
      </c>
      <c r="AH11" s="326">
        <f t="shared" si="12"/>
        <v>0</v>
      </c>
      <c r="AI11" s="329">
        <f t="shared" si="13"/>
        <v>0</v>
      </c>
      <c r="AJ11" s="330">
        <f t="shared" si="14"/>
        <v>1</v>
      </c>
      <c r="AK11" s="422"/>
      <c r="AL11" s="331">
        <v>4</v>
      </c>
      <c r="AM11" s="601" t="e">
        <f t="shared" si="4"/>
        <v>#N/A</v>
      </c>
      <c r="AN11" s="595" t="e">
        <f t="shared" si="15"/>
        <v>#N/A</v>
      </c>
      <c r="AO11" s="334" t="e">
        <f t="shared" si="5"/>
        <v>#N/A</v>
      </c>
      <c r="AP11" s="328" t="e">
        <f t="shared" si="6"/>
        <v>#N/A</v>
      </c>
      <c r="AQ11" s="335" t="e">
        <f>SUM(AN$8:AN11)/SUM($AN$8:$AN$44)</f>
        <v>#N/A</v>
      </c>
      <c r="AR11" s="326" t="e">
        <f t="shared" si="16"/>
        <v>#N/A</v>
      </c>
      <c r="AS11" s="328" t="e">
        <f t="shared" si="7"/>
        <v>#N/A</v>
      </c>
    </row>
    <row r="12" spans="2:46" ht="20.100000000000001" customHeight="1">
      <c r="B12" s="336" t="s">
        <v>15</v>
      </c>
      <c r="C12" s="337" t="s">
        <v>35</v>
      </c>
      <c r="D12" s="338">
        <f>生産増加の入力シート!D10</f>
        <v>0</v>
      </c>
      <c r="E12" s="339">
        <f>D12*関係係数シート!$E8</f>
        <v>0</v>
      </c>
      <c r="F12" s="340">
        <f>D12*関係係数シート!$F8</f>
        <v>0</v>
      </c>
      <c r="G12" s="341">
        <v>0</v>
      </c>
      <c r="H12" s="339">
        <f>G12*関係係数シート!$E8</f>
        <v>0</v>
      </c>
      <c r="I12" s="340">
        <f>G12*関係係数シート!$F8</f>
        <v>0</v>
      </c>
      <c r="J12" s="339">
        <f t="shared" si="8"/>
        <v>0</v>
      </c>
      <c r="K12" s="342">
        <f t="shared" si="0"/>
        <v>0</v>
      </c>
      <c r="L12" s="343">
        <f t="shared" si="1"/>
        <v>0</v>
      </c>
      <c r="M12" s="344"/>
      <c r="N12" s="345"/>
      <c r="O12" s="346"/>
      <c r="P12" s="342">
        <f>$O$45*関係係数シート!G8</f>
        <v>0</v>
      </c>
      <c r="Q12" s="342">
        <f>P12*関係係数シート!D8</f>
        <v>0</v>
      </c>
      <c r="R12" s="342">
        <v>0</v>
      </c>
      <c r="S12" s="342">
        <f>R12*関係係数シート!E8</f>
        <v>0</v>
      </c>
      <c r="T12" s="343">
        <f>R12*関係係数シート!F8</f>
        <v>0</v>
      </c>
      <c r="U12" s="347"/>
      <c r="V12" s="348">
        <f>ROUND(D12*関係係数シート!$H8,0)</f>
        <v>0</v>
      </c>
      <c r="W12" s="349">
        <f>ROUND(G12*関係係数シート!$H8,0)</f>
        <v>0</v>
      </c>
      <c r="X12" s="349">
        <f t="shared" si="9"/>
        <v>0</v>
      </c>
      <c r="Y12" s="352">
        <f>ROUND(R12*関係係数シート!$H8,0)</f>
        <v>0</v>
      </c>
      <c r="Z12" s="349">
        <f>ROUND(D12*関係係数シート!$I8,0)</f>
        <v>0</v>
      </c>
      <c r="AA12" s="351">
        <f>ROUND(G12*関係係数シート!$I8,0)</f>
        <v>0</v>
      </c>
      <c r="AB12" s="351">
        <f t="shared" si="10"/>
        <v>0</v>
      </c>
      <c r="AC12" s="352">
        <f>ROUND(R12*関係係数シート!$I8,0)</f>
        <v>0</v>
      </c>
      <c r="AD12" s="347"/>
      <c r="AE12" s="353">
        <f t="shared" si="2"/>
        <v>0</v>
      </c>
      <c r="AF12" s="354">
        <f t="shared" si="3"/>
        <v>0</v>
      </c>
      <c r="AG12" s="355">
        <f t="shared" si="11"/>
        <v>0</v>
      </c>
      <c r="AH12" s="353">
        <f t="shared" si="12"/>
        <v>0</v>
      </c>
      <c r="AI12" s="356">
        <f t="shared" si="13"/>
        <v>0</v>
      </c>
      <c r="AJ12" s="357">
        <f t="shared" si="14"/>
        <v>1</v>
      </c>
      <c r="AK12" s="423"/>
      <c r="AL12" s="358">
        <v>5</v>
      </c>
      <c r="AM12" s="602" t="e">
        <f t="shared" si="4"/>
        <v>#N/A</v>
      </c>
      <c r="AN12" s="596" t="e">
        <f t="shared" si="15"/>
        <v>#N/A</v>
      </c>
      <c r="AO12" s="361" t="e">
        <f t="shared" si="5"/>
        <v>#N/A</v>
      </c>
      <c r="AP12" s="355" t="e">
        <f t="shared" si="6"/>
        <v>#N/A</v>
      </c>
      <c r="AQ12" s="362" t="e">
        <f>SUM(AN$8:AN12)/SUM($AN$8:$AN$44)</f>
        <v>#N/A</v>
      </c>
      <c r="AR12" s="353" t="e">
        <f t="shared" si="16"/>
        <v>#N/A</v>
      </c>
      <c r="AS12" s="355" t="e">
        <f t="shared" si="7"/>
        <v>#N/A</v>
      </c>
    </row>
    <row r="13" spans="2:46" ht="20.100000000000001" customHeight="1">
      <c r="B13" s="363" t="s">
        <v>19</v>
      </c>
      <c r="C13" s="364" t="s">
        <v>36</v>
      </c>
      <c r="D13" s="365">
        <f>生産増加の入力シート!D11</f>
        <v>0</v>
      </c>
      <c r="E13" s="366">
        <f>D13*関係係数シート!$E9</f>
        <v>0</v>
      </c>
      <c r="F13" s="367">
        <f>D13*関係係数シート!$F9</f>
        <v>0</v>
      </c>
      <c r="G13" s="368">
        <v>0</v>
      </c>
      <c r="H13" s="366">
        <f>G13*関係係数シート!$E9</f>
        <v>0</v>
      </c>
      <c r="I13" s="367">
        <f>G13*関係係数シート!$F9</f>
        <v>0</v>
      </c>
      <c r="J13" s="366">
        <f t="shared" si="8"/>
        <v>0</v>
      </c>
      <c r="K13" s="369">
        <f t="shared" si="0"/>
        <v>0</v>
      </c>
      <c r="L13" s="370">
        <f t="shared" si="1"/>
        <v>0</v>
      </c>
      <c r="M13" s="371"/>
      <c r="N13" s="372"/>
      <c r="O13" s="373"/>
      <c r="P13" s="369">
        <f>$O$45*関係係数シート!G9</f>
        <v>0</v>
      </c>
      <c r="Q13" s="369">
        <f>P13*関係係数シート!D9</f>
        <v>0</v>
      </c>
      <c r="R13" s="369">
        <v>0</v>
      </c>
      <c r="S13" s="369">
        <f>R13*関係係数シート!E9</f>
        <v>0</v>
      </c>
      <c r="T13" s="370">
        <f>R13*関係係数シート!F9</f>
        <v>0</v>
      </c>
      <c r="U13" s="374"/>
      <c r="V13" s="375">
        <f>ROUND(D13*関係係数シート!$H9,0)</f>
        <v>0</v>
      </c>
      <c r="W13" s="376">
        <f>ROUND(G13*関係係数シート!$H9,0)</f>
        <v>0</v>
      </c>
      <c r="X13" s="376">
        <f t="shared" si="9"/>
        <v>0</v>
      </c>
      <c r="Y13" s="379">
        <f>ROUND(R13*関係係数シート!$H9,0)</f>
        <v>0</v>
      </c>
      <c r="Z13" s="376">
        <f>ROUND(D13*関係係数シート!$I9,0)</f>
        <v>0</v>
      </c>
      <c r="AA13" s="378">
        <f>ROUND(G13*関係係数シート!$I9,0)</f>
        <v>0</v>
      </c>
      <c r="AB13" s="378">
        <f t="shared" si="10"/>
        <v>0</v>
      </c>
      <c r="AC13" s="379">
        <f>ROUND(R13*関係係数シート!$I9,0)</f>
        <v>0</v>
      </c>
      <c r="AD13" s="374"/>
      <c r="AE13" s="380">
        <f t="shared" si="2"/>
        <v>0</v>
      </c>
      <c r="AF13" s="381">
        <f t="shared" si="3"/>
        <v>0</v>
      </c>
      <c r="AG13" s="382">
        <f t="shared" si="11"/>
        <v>0</v>
      </c>
      <c r="AH13" s="380">
        <f t="shared" si="12"/>
        <v>0</v>
      </c>
      <c r="AI13" s="383">
        <f t="shared" si="13"/>
        <v>0</v>
      </c>
      <c r="AJ13" s="384">
        <f t="shared" si="14"/>
        <v>1</v>
      </c>
      <c r="AK13" s="424"/>
      <c r="AL13" s="385">
        <v>6</v>
      </c>
      <c r="AM13" s="603" t="e">
        <f t="shared" si="4"/>
        <v>#N/A</v>
      </c>
      <c r="AN13" s="597" t="e">
        <f t="shared" si="15"/>
        <v>#N/A</v>
      </c>
      <c r="AO13" s="388" t="e">
        <f t="shared" si="5"/>
        <v>#N/A</v>
      </c>
      <c r="AP13" s="382" t="e">
        <f t="shared" si="6"/>
        <v>#N/A</v>
      </c>
      <c r="AQ13" s="389" t="e">
        <f>SUM(AN$8:AN13)/SUM($AN$8:$AN$44)</f>
        <v>#N/A</v>
      </c>
      <c r="AR13" s="380" t="e">
        <f t="shared" si="16"/>
        <v>#N/A</v>
      </c>
      <c r="AS13" s="382" t="e">
        <f t="shared" si="7"/>
        <v>#N/A</v>
      </c>
    </row>
    <row r="14" spans="2:46" ht="20.100000000000001" customHeight="1">
      <c r="B14" s="309" t="s">
        <v>20</v>
      </c>
      <c r="C14" s="310" t="s">
        <v>37</v>
      </c>
      <c r="D14" s="311">
        <f>生産増加の入力シート!D12</f>
        <v>0</v>
      </c>
      <c r="E14" s="312">
        <f>D14*関係係数シート!$E10</f>
        <v>0</v>
      </c>
      <c r="F14" s="313">
        <f>D14*関係係数シート!$F10</f>
        <v>0</v>
      </c>
      <c r="G14" s="314">
        <v>0</v>
      </c>
      <c r="H14" s="312">
        <f>G14*関係係数シート!$E10</f>
        <v>0</v>
      </c>
      <c r="I14" s="313">
        <f>G14*関係係数シート!$F10</f>
        <v>0</v>
      </c>
      <c r="J14" s="312">
        <f t="shared" si="8"/>
        <v>0</v>
      </c>
      <c r="K14" s="315">
        <f t="shared" si="0"/>
        <v>0</v>
      </c>
      <c r="L14" s="316">
        <f t="shared" si="1"/>
        <v>0</v>
      </c>
      <c r="M14" s="317"/>
      <c r="N14" s="318"/>
      <c r="O14" s="319"/>
      <c r="P14" s="315">
        <f>$O$45*関係係数シート!G10</f>
        <v>0</v>
      </c>
      <c r="Q14" s="315">
        <f>P14*関係係数シート!D10</f>
        <v>0</v>
      </c>
      <c r="R14" s="315">
        <v>0</v>
      </c>
      <c r="S14" s="315">
        <f>R14*関係係数シート!E10</f>
        <v>0</v>
      </c>
      <c r="T14" s="316">
        <f>R14*関係係数シート!F10</f>
        <v>0</v>
      </c>
      <c r="U14" s="320"/>
      <c r="V14" s="321">
        <f>ROUND(D14*関係係数シート!$H10,0)</f>
        <v>0</v>
      </c>
      <c r="W14" s="322">
        <f>ROUND(G14*関係係数シート!$H10,0)</f>
        <v>0</v>
      </c>
      <c r="X14" s="322">
        <f t="shared" si="9"/>
        <v>0</v>
      </c>
      <c r="Y14" s="325">
        <f>ROUND(R14*関係係数シート!$H10,0)</f>
        <v>0</v>
      </c>
      <c r="Z14" s="322">
        <f>ROUND(D14*関係係数シート!$I10,0)</f>
        <v>0</v>
      </c>
      <c r="AA14" s="324">
        <f>ROUND(G14*関係係数シート!$I10,0)</f>
        <v>0</v>
      </c>
      <c r="AB14" s="324">
        <f t="shared" si="10"/>
        <v>0</v>
      </c>
      <c r="AC14" s="325">
        <f>ROUND(R14*関係係数シート!$I10,0)</f>
        <v>0</v>
      </c>
      <c r="AD14" s="320"/>
      <c r="AE14" s="326">
        <f t="shared" si="2"/>
        <v>0</v>
      </c>
      <c r="AF14" s="327">
        <f t="shared" si="3"/>
        <v>0</v>
      </c>
      <c r="AG14" s="328">
        <f t="shared" si="11"/>
        <v>0</v>
      </c>
      <c r="AH14" s="326">
        <f t="shared" si="12"/>
        <v>0</v>
      </c>
      <c r="AI14" s="329">
        <f t="shared" si="13"/>
        <v>0</v>
      </c>
      <c r="AJ14" s="330">
        <f t="shared" si="14"/>
        <v>1</v>
      </c>
      <c r="AK14" s="422"/>
      <c r="AL14" s="331">
        <v>7</v>
      </c>
      <c r="AM14" s="601" t="e">
        <f t="shared" si="4"/>
        <v>#N/A</v>
      </c>
      <c r="AN14" s="595" t="e">
        <f t="shared" si="15"/>
        <v>#N/A</v>
      </c>
      <c r="AO14" s="334" t="e">
        <f t="shared" si="5"/>
        <v>#N/A</v>
      </c>
      <c r="AP14" s="328" t="e">
        <f t="shared" si="6"/>
        <v>#N/A</v>
      </c>
      <c r="AQ14" s="335" t="e">
        <f>SUM(AN$8:AN14)/SUM($AN$8:$AN$44)</f>
        <v>#N/A</v>
      </c>
      <c r="AR14" s="326" t="e">
        <f t="shared" si="16"/>
        <v>#N/A</v>
      </c>
      <c r="AS14" s="328" t="e">
        <f t="shared" si="7"/>
        <v>#N/A</v>
      </c>
    </row>
    <row r="15" spans="2:46" ht="20.100000000000001" customHeight="1">
      <c r="B15" s="309" t="s">
        <v>21</v>
      </c>
      <c r="C15" s="310" t="s">
        <v>231</v>
      </c>
      <c r="D15" s="311">
        <f>生産増加の入力シート!D13</f>
        <v>0</v>
      </c>
      <c r="E15" s="312">
        <f>D15*関係係数シート!$E11</f>
        <v>0</v>
      </c>
      <c r="F15" s="313">
        <f>D15*関係係数シート!$F11</f>
        <v>0</v>
      </c>
      <c r="G15" s="314">
        <v>0</v>
      </c>
      <c r="H15" s="312">
        <f>G15*関係係数シート!$E11</f>
        <v>0</v>
      </c>
      <c r="I15" s="313">
        <f>G15*関係係数シート!$F11</f>
        <v>0</v>
      </c>
      <c r="J15" s="312">
        <f t="shared" si="8"/>
        <v>0</v>
      </c>
      <c r="K15" s="315">
        <f t="shared" si="0"/>
        <v>0</v>
      </c>
      <c r="L15" s="316">
        <f t="shared" si="1"/>
        <v>0</v>
      </c>
      <c r="M15" s="317"/>
      <c r="N15" s="318"/>
      <c r="O15" s="319"/>
      <c r="P15" s="315">
        <f>$O$45*関係係数シート!G11</f>
        <v>0</v>
      </c>
      <c r="Q15" s="315">
        <f>P15*関係係数シート!D11</f>
        <v>0</v>
      </c>
      <c r="R15" s="315">
        <v>0</v>
      </c>
      <c r="S15" s="315">
        <f>R15*関係係数シート!E11</f>
        <v>0</v>
      </c>
      <c r="T15" s="316">
        <f>R15*関係係数シート!F11</f>
        <v>0</v>
      </c>
      <c r="U15" s="320"/>
      <c r="V15" s="321">
        <f>ROUND(D15*関係係数シート!$H11,0)</f>
        <v>0</v>
      </c>
      <c r="W15" s="322">
        <f>ROUND(G15*関係係数シート!$H11,0)</f>
        <v>0</v>
      </c>
      <c r="X15" s="322">
        <f t="shared" si="9"/>
        <v>0</v>
      </c>
      <c r="Y15" s="325">
        <f>ROUND(R15*関係係数シート!$H11,0)</f>
        <v>0</v>
      </c>
      <c r="Z15" s="322">
        <f>ROUND(D15*関係係数シート!$I11,0)</f>
        <v>0</v>
      </c>
      <c r="AA15" s="324">
        <f>ROUND(G15*関係係数シート!$I11,0)</f>
        <v>0</v>
      </c>
      <c r="AB15" s="324">
        <f t="shared" si="10"/>
        <v>0</v>
      </c>
      <c r="AC15" s="325">
        <f>ROUND(R15*関係係数シート!$I11,0)</f>
        <v>0</v>
      </c>
      <c r="AD15" s="320"/>
      <c r="AE15" s="326">
        <f t="shared" si="2"/>
        <v>0</v>
      </c>
      <c r="AF15" s="327">
        <f t="shared" si="3"/>
        <v>0</v>
      </c>
      <c r="AG15" s="328">
        <f t="shared" si="11"/>
        <v>0</v>
      </c>
      <c r="AH15" s="326">
        <f t="shared" si="12"/>
        <v>0</v>
      </c>
      <c r="AI15" s="329">
        <f t="shared" si="13"/>
        <v>0</v>
      </c>
      <c r="AJ15" s="330">
        <f t="shared" si="14"/>
        <v>1</v>
      </c>
      <c r="AK15" s="422"/>
      <c r="AL15" s="331">
        <v>8</v>
      </c>
      <c r="AM15" s="601" t="e">
        <f t="shared" si="4"/>
        <v>#N/A</v>
      </c>
      <c r="AN15" s="595" t="e">
        <f t="shared" si="15"/>
        <v>#N/A</v>
      </c>
      <c r="AO15" s="334" t="e">
        <f t="shared" si="5"/>
        <v>#N/A</v>
      </c>
      <c r="AP15" s="328" t="e">
        <f t="shared" si="6"/>
        <v>#N/A</v>
      </c>
      <c r="AQ15" s="335" t="e">
        <f>SUM(AN$8:AN15)/SUM($AN$8:$AN$44)</f>
        <v>#N/A</v>
      </c>
      <c r="AR15" s="326" t="e">
        <f t="shared" si="16"/>
        <v>#N/A</v>
      </c>
      <c r="AS15" s="328" t="e">
        <f t="shared" si="7"/>
        <v>#N/A</v>
      </c>
    </row>
    <row r="16" spans="2:46" ht="20.100000000000001" customHeight="1">
      <c r="B16" s="309" t="s">
        <v>24</v>
      </c>
      <c r="C16" s="310" t="s">
        <v>38</v>
      </c>
      <c r="D16" s="311">
        <f>生産増加の入力シート!D14</f>
        <v>0</v>
      </c>
      <c r="E16" s="312">
        <f>D16*関係係数シート!$E12</f>
        <v>0</v>
      </c>
      <c r="F16" s="313">
        <f>D16*関係係数シート!$F12</f>
        <v>0</v>
      </c>
      <c r="G16" s="314">
        <v>0</v>
      </c>
      <c r="H16" s="312">
        <f>G16*関係係数シート!$E12</f>
        <v>0</v>
      </c>
      <c r="I16" s="313">
        <f>G16*関係係数シート!$F12</f>
        <v>0</v>
      </c>
      <c r="J16" s="312">
        <f t="shared" si="8"/>
        <v>0</v>
      </c>
      <c r="K16" s="315">
        <f t="shared" si="0"/>
        <v>0</v>
      </c>
      <c r="L16" s="316">
        <f t="shared" si="1"/>
        <v>0</v>
      </c>
      <c r="M16" s="317"/>
      <c r="N16" s="318"/>
      <c r="O16" s="319"/>
      <c r="P16" s="315">
        <f>$O$45*関係係数シート!G12</f>
        <v>0</v>
      </c>
      <c r="Q16" s="315">
        <f>P16*関係係数シート!D12</f>
        <v>0</v>
      </c>
      <c r="R16" s="315">
        <v>0</v>
      </c>
      <c r="S16" s="315">
        <f>R16*関係係数シート!E12</f>
        <v>0</v>
      </c>
      <c r="T16" s="316">
        <f>R16*関係係数シート!F12</f>
        <v>0</v>
      </c>
      <c r="U16" s="320"/>
      <c r="V16" s="321">
        <f>ROUND(D16*関係係数シート!$H12,0)</f>
        <v>0</v>
      </c>
      <c r="W16" s="322">
        <f>ROUND(G16*関係係数シート!$H12,0)</f>
        <v>0</v>
      </c>
      <c r="X16" s="322">
        <f t="shared" si="9"/>
        <v>0</v>
      </c>
      <c r="Y16" s="325">
        <f>ROUND(R16*関係係数シート!$H12,0)</f>
        <v>0</v>
      </c>
      <c r="Z16" s="322">
        <f>ROUND(D16*関係係数シート!$I12,0)</f>
        <v>0</v>
      </c>
      <c r="AA16" s="324">
        <f>ROUND(G16*関係係数シート!$I12,0)</f>
        <v>0</v>
      </c>
      <c r="AB16" s="324">
        <f t="shared" si="10"/>
        <v>0</v>
      </c>
      <c r="AC16" s="325">
        <f>ROUND(R16*関係係数シート!$I12,0)</f>
        <v>0</v>
      </c>
      <c r="AD16" s="320"/>
      <c r="AE16" s="326">
        <f t="shared" si="2"/>
        <v>0</v>
      </c>
      <c r="AF16" s="327">
        <f t="shared" si="3"/>
        <v>0</v>
      </c>
      <c r="AG16" s="328">
        <f t="shared" si="11"/>
        <v>0</v>
      </c>
      <c r="AH16" s="326">
        <f t="shared" si="12"/>
        <v>0</v>
      </c>
      <c r="AI16" s="329">
        <f t="shared" si="13"/>
        <v>0</v>
      </c>
      <c r="AJ16" s="330">
        <f t="shared" si="14"/>
        <v>1</v>
      </c>
      <c r="AK16" s="422"/>
      <c r="AL16" s="331">
        <v>9</v>
      </c>
      <c r="AM16" s="601" t="e">
        <f t="shared" si="4"/>
        <v>#N/A</v>
      </c>
      <c r="AN16" s="595" t="e">
        <f t="shared" si="15"/>
        <v>#N/A</v>
      </c>
      <c r="AO16" s="334" t="e">
        <f t="shared" si="5"/>
        <v>#N/A</v>
      </c>
      <c r="AP16" s="328" t="e">
        <f t="shared" si="6"/>
        <v>#N/A</v>
      </c>
      <c r="AQ16" s="335" t="e">
        <f>SUM(AN$8:AN16)/SUM($AN$8:$AN$44)</f>
        <v>#N/A</v>
      </c>
      <c r="AR16" s="326" t="e">
        <f t="shared" si="16"/>
        <v>#N/A</v>
      </c>
      <c r="AS16" s="328" t="e">
        <f t="shared" si="7"/>
        <v>#N/A</v>
      </c>
    </row>
    <row r="17" spans="2:45" ht="20.100000000000001" customHeight="1">
      <c r="B17" s="336" t="s">
        <v>25</v>
      </c>
      <c r="C17" s="337" t="s">
        <v>39</v>
      </c>
      <c r="D17" s="338">
        <f>生産増加の入力シート!D15</f>
        <v>0</v>
      </c>
      <c r="E17" s="339">
        <f>D17*関係係数シート!$E13</f>
        <v>0</v>
      </c>
      <c r="F17" s="340">
        <f>D17*関係係数シート!$F13</f>
        <v>0</v>
      </c>
      <c r="G17" s="341">
        <v>0</v>
      </c>
      <c r="H17" s="339">
        <f>G17*関係係数シート!$E13</f>
        <v>0</v>
      </c>
      <c r="I17" s="340">
        <f>G17*関係係数シート!$F13</f>
        <v>0</v>
      </c>
      <c r="J17" s="339">
        <f t="shared" si="8"/>
        <v>0</v>
      </c>
      <c r="K17" s="342">
        <f t="shared" si="0"/>
        <v>0</v>
      </c>
      <c r="L17" s="343">
        <f t="shared" si="1"/>
        <v>0</v>
      </c>
      <c r="M17" s="344"/>
      <c r="N17" s="345"/>
      <c r="O17" s="346"/>
      <c r="P17" s="342">
        <f>$O$45*関係係数シート!G13</f>
        <v>0</v>
      </c>
      <c r="Q17" s="342">
        <f>P17*関係係数シート!D13</f>
        <v>0</v>
      </c>
      <c r="R17" s="342">
        <v>0</v>
      </c>
      <c r="S17" s="342">
        <f>R17*関係係数シート!E13</f>
        <v>0</v>
      </c>
      <c r="T17" s="343">
        <f>R17*関係係数シート!F13</f>
        <v>0</v>
      </c>
      <c r="U17" s="347"/>
      <c r="V17" s="348">
        <f>ROUND(D17*関係係数シート!$H13,0)</f>
        <v>0</v>
      </c>
      <c r="W17" s="349">
        <f>ROUND(G17*関係係数シート!$H13,0)</f>
        <v>0</v>
      </c>
      <c r="X17" s="349">
        <f t="shared" si="9"/>
        <v>0</v>
      </c>
      <c r="Y17" s="352">
        <f>ROUND(R17*関係係数シート!$H13,0)</f>
        <v>0</v>
      </c>
      <c r="Z17" s="349">
        <f>ROUND(D17*関係係数シート!$I13,0)</f>
        <v>0</v>
      </c>
      <c r="AA17" s="351">
        <f>ROUND(G17*関係係数シート!$I13,0)</f>
        <v>0</v>
      </c>
      <c r="AB17" s="351">
        <f t="shared" si="10"/>
        <v>0</v>
      </c>
      <c r="AC17" s="352">
        <f>ROUND(R17*関係係数シート!$I13,0)</f>
        <v>0</v>
      </c>
      <c r="AD17" s="347"/>
      <c r="AE17" s="353">
        <f t="shared" si="2"/>
        <v>0</v>
      </c>
      <c r="AF17" s="354">
        <f t="shared" si="3"/>
        <v>0</v>
      </c>
      <c r="AG17" s="355">
        <f t="shared" si="11"/>
        <v>0</v>
      </c>
      <c r="AH17" s="353">
        <f t="shared" si="12"/>
        <v>0</v>
      </c>
      <c r="AI17" s="356">
        <f t="shared" si="13"/>
        <v>0</v>
      </c>
      <c r="AJ17" s="357">
        <f t="shared" si="14"/>
        <v>1</v>
      </c>
      <c r="AK17" s="423"/>
      <c r="AL17" s="358">
        <v>10</v>
      </c>
      <c r="AM17" s="602" t="e">
        <f t="shared" si="4"/>
        <v>#N/A</v>
      </c>
      <c r="AN17" s="596" t="e">
        <f t="shared" si="15"/>
        <v>#N/A</v>
      </c>
      <c r="AO17" s="361" t="e">
        <f t="shared" si="5"/>
        <v>#N/A</v>
      </c>
      <c r="AP17" s="355" t="e">
        <f t="shared" si="6"/>
        <v>#N/A</v>
      </c>
      <c r="AQ17" s="362" t="e">
        <f>SUM(AN$8:AN17)/SUM($AN$8:$AN$44)</f>
        <v>#N/A</v>
      </c>
      <c r="AR17" s="353" t="e">
        <f t="shared" si="16"/>
        <v>#N/A</v>
      </c>
      <c r="AS17" s="355" t="e">
        <f t="shared" si="7"/>
        <v>#N/A</v>
      </c>
    </row>
    <row r="18" spans="2:45" ht="20.100000000000001" customHeight="1">
      <c r="B18" s="363" t="s">
        <v>26</v>
      </c>
      <c r="C18" s="364" t="s">
        <v>40</v>
      </c>
      <c r="D18" s="365">
        <f>生産増加の入力シート!D16</f>
        <v>0</v>
      </c>
      <c r="E18" s="366">
        <f>D18*関係係数シート!$E14</f>
        <v>0</v>
      </c>
      <c r="F18" s="367">
        <f>D18*関係係数シート!$F14</f>
        <v>0</v>
      </c>
      <c r="G18" s="368">
        <v>0</v>
      </c>
      <c r="H18" s="366">
        <f>G18*関係係数シート!$E14</f>
        <v>0</v>
      </c>
      <c r="I18" s="367">
        <f>G18*関係係数シート!$F14</f>
        <v>0</v>
      </c>
      <c r="J18" s="366">
        <f t="shared" si="8"/>
        <v>0</v>
      </c>
      <c r="K18" s="369">
        <f t="shared" si="0"/>
        <v>0</v>
      </c>
      <c r="L18" s="370">
        <f t="shared" si="1"/>
        <v>0</v>
      </c>
      <c r="M18" s="371"/>
      <c r="N18" s="372"/>
      <c r="O18" s="373"/>
      <c r="P18" s="369">
        <f>$O$45*関係係数シート!G14</f>
        <v>0</v>
      </c>
      <c r="Q18" s="369">
        <f>P18*関係係数シート!D14</f>
        <v>0</v>
      </c>
      <c r="R18" s="369">
        <v>0</v>
      </c>
      <c r="S18" s="369">
        <f>R18*関係係数シート!E14</f>
        <v>0</v>
      </c>
      <c r="T18" s="370">
        <f>R18*関係係数シート!F14</f>
        <v>0</v>
      </c>
      <c r="U18" s="374"/>
      <c r="V18" s="375">
        <f>ROUND(D18*関係係数シート!$H14,0)</f>
        <v>0</v>
      </c>
      <c r="W18" s="376">
        <f>ROUND(G18*関係係数シート!$H14,0)</f>
        <v>0</v>
      </c>
      <c r="X18" s="376">
        <f t="shared" si="9"/>
        <v>0</v>
      </c>
      <c r="Y18" s="379">
        <f>ROUND(R18*関係係数シート!$H14,0)</f>
        <v>0</v>
      </c>
      <c r="Z18" s="376">
        <f>ROUND(D18*関係係数シート!$I14,0)</f>
        <v>0</v>
      </c>
      <c r="AA18" s="378">
        <f>ROUND(G18*関係係数シート!$I14,0)</f>
        <v>0</v>
      </c>
      <c r="AB18" s="378">
        <f t="shared" si="10"/>
        <v>0</v>
      </c>
      <c r="AC18" s="379">
        <f>ROUND(R18*関係係数シート!$I14,0)</f>
        <v>0</v>
      </c>
      <c r="AD18" s="374"/>
      <c r="AE18" s="380">
        <f t="shared" si="2"/>
        <v>0</v>
      </c>
      <c r="AF18" s="381">
        <f t="shared" si="3"/>
        <v>0</v>
      </c>
      <c r="AG18" s="382">
        <f t="shared" si="11"/>
        <v>0</v>
      </c>
      <c r="AH18" s="380">
        <f t="shared" si="12"/>
        <v>0</v>
      </c>
      <c r="AI18" s="383">
        <f t="shared" si="13"/>
        <v>0</v>
      </c>
      <c r="AJ18" s="384">
        <f t="shared" si="14"/>
        <v>1</v>
      </c>
      <c r="AK18" s="424"/>
      <c r="AL18" s="385">
        <v>11</v>
      </c>
      <c r="AM18" s="603" t="e">
        <f t="shared" si="4"/>
        <v>#N/A</v>
      </c>
      <c r="AN18" s="597" t="e">
        <f t="shared" si="15"/>
        <v>#N/A</v>
      </c>
      <c r="AO18" s="388" t="e">
        <f t="shared" si="5"/>
        <v>#N/A</v>
      </c>
      <c r="AP18" s="382" t="e">
        <f t="shared" si="6"/>
        <v>#N/A</v>
      </c>
      <c r="AQ18" s="389" t="e">
        <f>SUM(AN$8:AN18)/SUM($AN$8:$AN$44)</f>
        <v>#N/A</v>
      </c>
      <c r="AR18" s="380" t="e">
        <f t="shared" si="16"/>
        <v>#N/A</v>
      </c>
      <c r="AS18" s="382" t="e">
        <f t="shared" si="7"/>
        <v>#N/A</v>
      </c>
    </row>
    <row r="19" spans="2:45" ht="20.100000000000001" customHeight="1">
      <c r="B19" s="309" t="s">
        <v>27</v>
      </c>
      <c r="C19" s="310" t="s">
        <v>41</v>
      </c>
      <c r="D19" s="311">
        <f>生産増加の入力シート!D17</f>
        <v>0</v>
      </c>
      <c r="E19" s="312">
        <f>D19*関係係数シート!$E15</f>
        <v>0</v>
      </c>
      <c r="F19" s="313">
        <f>D19*関係係数シート!$F15</f>
        <v>0</v>
      </c>
      <c r="G19" s="314">
        <v>0</v>
      </c>
      <c r="H19" s="312">
        <f>G19*関係係数シート!$E15</f>
        <v>0</v>
      </c>
      <c r="I19" s="313">
        <f>G19*関係係数シート!$F15</f>
        <v>0</v>
      </c>
      <c r="J19" s="312">
        <f t="shared" si="8"/>
        <v>0</v>
      </c>
      <c r="K19" s="315">
        <f t="shared" si="0"/>
        <v>0</v>
      </c>
      <c r="L19" s="316">
        <f t="shared" si="1"/>
        <v>0</v>
      </c>
      <c r="M19" s="317"/>
      <c r="N19" s="318"/>
      <c r="O19" s="319"/>
      <c r="P19" s="315">
        <f>$O$45*関係係数シート!G15</f>
        <v>0</v>
      </c>
      <c r="Q19" s="315">
        <f>P19*関係係数シート!D15</f>
        <v>0</v>
      </c>
      <c r="R19" s="315">
        <v>0</v>
      </c>
      <c r="S19" s="315">
        <f>R19*関係係数シート!E15</f>
        <v>0</v>
      </c>
      <c r="T19" s="316">
        <f>R19*関係係数シート!F15</f>
        <v>0</v>
      </c>
      <c r="U19" s="320"/>
      <c r="V19" s="321">
        <f>ROUND(D19*関係係数シート!$H15,0)</f>
        <v>0</v>
      </c>
      <c r="W19" s="322">
        <f>ROUND(G19*関係係数シート!$H15,0)</f>
        <v>0</v>
      </c>
      <c r="X19" s="322">
        <f t="shared" si="9"/>
        <v>0</v>
      </c>
      <c r="Y19" s="325">
        <f>ROUND(R19*関係係数シート!$H15,0)</f>
        <v>0</v>
      </c>
      <c r="Z19" s="322">
        <f>ROUND(D19*関係係数シート!$I15,0)</f>
        <v>0</v>
      </c>
      <c r="AA19" s="324">
        <f>ROUND(G19*関係係数シート!$I15,0)</f>
        <v>0</v>
      </c>
      <c r="AB19" s="324">
        <f t="shared" si="10"/>
        <v>0</v>
      </c>
      <c r="AC19" s="325">
        <f>ROUND(R19*関係係数シート!$I15,0)</f>
        <v>0</v>
      </c>
      <c r="AD19" s="320"/>
      <c r="AE19" s="326">
        <f t="shared" si="2"/>
        <v>0</v>
      </c>
      <c r="AF19" s="327">
        <f t="shared" si="3"/>
        <v>0</v>
      </c>
      <c r="AG19" s="328">
        <f t="shared" si="11"/>
        <v>0</v>
      </c>
      <c r="AH19" s="326">
        <f t="shared" si="12"/>
        <v>0</v>
      </c>
      <c r="AI19" s="329">
        <f t="shared" si="13"/>
        <v>0</v>
      </c>
      <c r="AJ19" s="330">
        <f t="shared" si="14"/>
        <v>1</v>
      </c>
      <c r="AK19" s="422"/>
      <c r="AL19" s="331">
        <v>12</v>
      </c>
      <c r="AM19" s="601" t="e">
        <f t="shared" si="4"/>
        <v>#N/A</v>
      </c>
      <c r="AN19" s="595" t="e">
        <f t="shared" si="15"/>
        <v>#N/A</v>
      </c>
      <c r="AO19" s="334" t="e">
        <f t="shared" si="5"/>
        <v>#N/A</v>
      </c>
      <c r="AP19" s="328" t="e">
        <f t="shared" si="6"/>
        <v>#N/A</v>
      </c>
      <c r="AQ19" s="335" t="e">
        <f>SUM(AN$8:AN19)/SUM($AN$8:$AN$44)</f>
        <v>#N/A</v>
      </c>
      <c r="AR19" s="326" t="e">
        <f t="shared" si="16"/>
        <v>#N/A</v>
      </c>
      <c r="AS19" s="328" t="e">
        <f t="shared" si="7"/>
        <v>#N/A</v>
      </c>
    </row>
    <row r="20" spans="2:45" ht="20.100000000000001" customHeight="1">
      <c r="B20" s="309" t="s">
        <v>28</v>
      </c>
      <c r="C20" s="310" t="s">
        <v>232</v>
      </c>
      <c r="D20" s="311">
        <f>生産増加の入力シート!D18</f>
        <v>0</v>
      </c>
      <c r="E20" s="312">
        <f>D20*関係係数シート!$E16</f>
        <v>0</v>
      </c>
      <c r="F20" s="313">
        <f>D20*関係係数シート!$F16</f>
        <v>0</v>
      </c>
      <c r="G20" s="314">
        <v>0</v>
      </c>
      <c r="H20" s="312">
        <f>G20*関係係数シート!$E16</f>
        <v>0</v>
      </c>
      <c r="I20" s="313">
        <f>G20*関係係数シート!$F16</f>
        <v>0</v>
      </c>
      <c r="J20" s="312">
        <f t="shared" si="8"/>
        <v>0</v>
      </c>
      <c r="K20" s="315">
        <f t="shared" si="0"/>
        <v>0</v>
      </c>
      <c r="L20" s="316">
        <f t="shared" si="1"/>
        <v>0</v>
      </c>
      <c r="M20" s="317"/>
      <c r="N20" s="318"/>
      <c r="O20" s="319"/>
      <c r="P20" s="315">
        <f>$O$45*関係係数シート!G16</f>
        <v>0</v>
      </c>
      <c r="Q20" s="315">
        <f>P20*関係係数シート!D16</f>
        <v>0</v>
      </c>
      <c r="R20" s="315">
        <v>0</v>
      </c>
      <c r="S20" s="315">
        <f>R20*関係係数シート!E16</f>
        <v>0</v>
      </c>
      <c r="T20" s="316">
        <f>R20*関係係数シート!F16</f>
        <v>0</v>
      </c>
      <c r="U20" s="320"/>
      <c r="V20" s="321">
        <f>ROUND(D20*関係係数シート!$H16,0)</f>
        <v>0</v>
      </c>
      <c r="W20" s="322">
        <f>ROUND(G20*関係係数シート!$H16,0)</f>
        <v>0</v>
      </c>
      <c r="X20" s="322">
        <f t="shared" si="9"/>
        <v>0</v>
      </c>
      <c r="Y20" s="325">
        <f>ROUND(R20*関係係数シート!$H16,0)</f>
        <v>0</v>
      </c>
      <c r="Z20" s="322">
        <f>ROUND(D20*関係係数シート!$I16,0)</f>
        <v>0</v>
      </c>
      <c r="AA20" s="324">
        <f>ROUND(G20*関係係数シート!$I16,0)</f>
        <v>0</v>
      </c>
      <c r="AB20" s="324">
        <f t="shared" si="10"/>
        <v>0</v>
      </c>
      <c r="AC20" s="325">
        <f>ROUND(R20*関係係数シート!$I16,0)</f>
        <v>0</v>
      </c>
      <c r="AD20" s="320"/>
      <c r="AE20" s="326">
        <f t="shared" si="2"/>
        <v>0</v>
      </c>
      <c r="AF20" s="327">
        <f t="shared" si="3"/>
        <v>0</v>
      </c>
      <c r="AG20" s="328">
        <f t="shared" si="11"/>
        <v>0</v>
      </c>
      <c r="AH20" s="326">
        <f t="shared" si="12"/>
        <v>0</v>
      </c>
      <c r="AI20" s="329">
        <f t="shared" si="13"/>
        <v>0</v>
      </c>
      <c r="AJ20" s="330">
        <f t="shared" si="14"/>
        <v>1</v>
      </c>
      <c r="AK20" s="422"/>
      <c r="AL20" s="331">
        <v>13</v>
      </c>
      <c r="AM20" s="601" t="e">
        <f t="shared" si="4"/>
        <v>#N/A</v>
      </c>
      <c r="AN20" s="595" t="e">
        <f t="shared" si="15"/>
        <v>#N/A</v>
      </c>
      <c r="AO20" s="334" t="e">
        <f t="shared" si="5"/>
        <v>#N/A</v>
      </c>
      <c r="AP20" s="328" t="e">
        <f t="shared" si="6"/>
        <v>#N/A</v>
      </c>
      <c r="AQ20" s="335" t="e">
        <f>SUM(AN$8:AN20)/SUM($AN$8:$AN$44)</f>
        <v>#N/A</v>
      </c>
      <c r="AR20" s="326" t="e">
        <f t="shared" si="16"/>
        <v>#N/A</v>
      </c>
      <c r="AS20" s="328" t="e">
        <f t="shared" si="7"/>
        <v>#N/A</v>
      </c>
    </row>
    <row r="21" spans="2:45" ht="20.100000000000001" customHeight="1">
      <c r="B21" s="309" t="s">
        <v>29</v>
      </c>
      <c r="C21" s="310" t="s">
        <v>233</v>
      </c>
      <c r="D21" s="311">
        <f>生産増加の入力シート!D19</f>
        <v>0</v>
      </c>
      <c r="E21" s="312">
        <f>D21*関係係数シート!$E17</f>
        <v>0</v>
      </c>
      <c r="F21" s="313">
        <f>D21*関係係数シート!$F17</f>
        <v>0</v>
      </c>
      <c r="G21" s="314">
        <v>0</v>
      </c>
      <c r="H21" s="312">
        <f>G21*関係係数シート!$E17</f>
        <v>0</v>
      </c>
      <c r="I21" s="313">
        <f>G21*関係係数シート!$F17</f>
        <v>0</v>
      </c>
      <c r="J21" s="312">
        <f t="shared" si="8"/>
        <v>0</v>
      </c>
      <c r="K21" s="315">
        <f t="shared" si="0"/>
        <v>0</v>
      </c>
      <c r="L21" s="316">
        <f t="shared" si="1"/>
        <v>0</v>
      </c>
      <c r="M21" s="317"/>
      <c r="N21" s="318"/>
      <c r="O21" s="319"/>
      <c r="P21" s="315">
        <f>$O$45*関係係数シート!G17</f>
        <v>0</v>
      </c>
      <c r="Q21" s="315">
        <f>P21*関係係数シート!D17</f>
        <v>0</v>
      </c>
      <c r="R21" s="315">
        <v>0</v>
      </c>
      <c r="S21" s="315">
        <f>R21*関係係数シート!E17</f>
        <v>0</v>
      </c>
      <c r="T21" s="316">
        <f>R21*関係係数シート!F17</f>
        <v>0</v>
      </c>
      <c r="U21" s="320"/>
      <c r="V21" s="321">
        <f>ROUND(D21*関係係数シート!$H17,0)</f>
        <v>0</v>
      </c>
      <c r="W21" s="322">
        <f>ROUND(G21*関係係数シート!$H17,0)</f>
        <v>0</v>
      </c>
      <c r="X21" s="322">
        <f t="shared" si="9"/>
        <v>0</v>
      </c>
      <c r="Y21" s="325">
        <f>ROUND(R21*関係係数シート!$H17,0)</f>
        <v>0</v>
      </c>
      <c r="Z21" s="322">
        <f>ROUND(D21*関係係数シート!$I17,0)</f>
        <v>0</v>
      </c>
      <c r="AA21" s="324">
        <f>ROUND(G21*関係係数シート!$I17,0)</f>
        <v>0</v>
      </c>
      <c r="AB21" s="324">
        <f t="shared" si="10"/>
        <v>0</v>
      </c>
      <c r="AC21" s="325">
        <f>ROUND(R21*関係係数シート!$I17,0)</f>
        <v>0</v>
      </c>
      <c r="AD21" s="320"/>
      <c r="AE21" s="326">
        <f t="shared" si="2"/>
        <v>0</v>
      </c>
      <c r="AF21" s="327">
        <f t="shared" si="3"/>
        <v>0</v>
      </c>
      <c r="AG21" s="328">
        <f t="shared" si="11"/>
        <v>0</v>
      </c>
      <c r="AH21" s="326">
        <f t="shared" si="12"/>
        <v>0</v>
      </c>
      <c r="AI21" s="329">
        <f t="shared" si="13"/>
        <v>0</v>
      </c>
      <c r="AJ21" s="330">
        <f t="shared" si="14"/>
        <v>1</v>
      </c>
      <c r="AK21" s="422"/>
      <c r="AL21" s="331">
        <v>14</v>
      </c>
      <c r="AM21" s="601" t="e">
        <f t="shared" si="4"/>
        <v>#N/A</v>
      </c>
      <c r="AN21" s="595" t="e">
        <f t="shared" si="15"/>
        <v>#N/A</v>
      </c>
      <c r="AO21" s="334" t="e">
        <f t="shared" si="5"/>
        <v>#N/A</v>
      </c>
      <c r="AP21" s="328" t="e">
        <f t="shared" si="6"/>
        <v>#N/A</v>
      </c>
      <c r="AQ21" s="335" t="e">
        <f>SUM(AN$8:AN21)/SUM($AN$8:$AN$44)</f>
        <v>#N/A</v>
      </c>
      <c r="AR21" s="326" t="e">
        <f t="shared" si="16"/>
        <v>#N/A</v>
      </c>
      <c r="AS21" s="328" t="e">
        <f t="shared" si="7"/>
        <v>#N/A</v>
      </c>
    </row>
    <row r="22" spans="2:45" ht="20.100000000000001" customHeight="1">
      <c r="B22" s="336" t="s">
        <v>30</v>
      </c>
      <c r="C22" s="337" t="s">
        <v>234</v>
      </c>
      <c r="D22" s="338">
        <f>生産増加の入力シート!D20</f>
        <v>0</v>
      </c>
      <c r="E22" s="339">
        <f>D22*関係係数シート!$E18</f>
        <v>0</v>
      </c>
      <c r="F22" s="340">
        <f>D22*関係係数シート!$F18</f>
        <v>0</v>
      </c>
      <c r="G22" s="341">
        <v>0</v>
      </c>
      <c r="H22" s="339">
        <f>G22*関係係数シート!$E18</f>
        <v>0</v>
      </c>
      <c r="I22" s="340">
        <f>G22*関係係数シート!$F18</f>
        <v>0</v>
      </c>
      <c r="J22" s="339">
        <f t="shared" si="8"/>
        <v>0</v>
      </c>
      <c r="K22" s="342">
        <f t="shared" si="0"/>
        <v>0</v>
      </c>
      <c r="L22" s="343">
        <f t="shared" si="1"/>
        <v>0</v>
      </c>
      <c r="M22" s="344"/>
      <c r="N22" s="345"/>
      <c r="O22" s="346"/>
      <c r="P22" s="342">
        <f>$O$45*関係係数シート!G18</f>
        <v>0</v>
      </c>
      <c r="Q22" s="342">
        <f>P22*関係係数シート!D18</f>
        <v>0</v>
      </c>
      <c r="R22" s="342">
        <v>0</v>
      </c>
      <c r="S22" s="342">
        <f>R22*関係係数シート!E18</f>
        <v>0</v>
      </c>
      <c r="T22" s="343">
        <f>R22*関係係数シート!F18</f>
        <v>0</v>
      </c>
      <c r="U22" s="347"/>
      <c r="V22" s="348">
        <f>ROUND(D22*関係係数シート!$H18,0)</f>
        <v>0</v>
      </c>
      <c r="W22" s="349">
        <f>ROUND(G22*関係係数シート!$H18,0)</f>
        <v>0</v>
      </c>
      <c r="X22" s="349">
        <f t="shared" si="9"/>
        <v>0</v>
      </c>
      <c r="Y22" s="352">
        <f>ROUND(R22*関係係数シート!$H18,0)</f>
        <v>0</v>
      </c>
      <c r="Z22" s="349">
        <f>ROUND(D22*関係係数シート!$I18,0)</f>
        <v>0</v>
      </c>
      <c r="AA22" s="351">
        <f>ROUND(G22*関係係数シート!$I18,0)</f>
        <v>0</v>
      </c>
      <c r="AB22" s="351">
        <f t="shared" si="10"/>
        <v>0</v>
      </c>
      <c r="AC22" s="352">
        <f>ROUND(R22*関係係数シート!$I18,0)</f>
        <v>0</v>
      </c>
      <c r="AD22" s="347"/>
      <c r="AE22" s="353">
        <f t="shared" si="2"/>
        <v>0</v>
      </c>
      <c r="AF22" s="354">
        <f t="shared" si="3"/>
        <v>0</v>
      </c>
      <c r="AG22" s="355">
        <f t="shared" si="11"/>
        <v>0</v>
      </c>
      <c r="AH22" s="353">
        <f t="shared" si="12"/>
        <v>0</v>
      </c>
      <c r="AI22" s="356">
        <f t="shared" si="13"/>
        <v>0</v>
      </c>
      <c r="AJ22" s="357">
        <f t="shared" si="14"/>
        <v>1</v>
      </c>
      <c r="AK22" s="423"/>
      <c r="AL22" s="358">
        <v>15</v>
      </c>
      <c r="AM22" s="602" t="e">
        <f t="shared" si="4"/>
        <v>#N/A</v>
      </c>
      <c r="AN22" s="596" t="e">
        <f t="shared" si="15"/>
        <v>#N/A</v>
      </c>
      <c r="AO22" s="361" t="e">
        <f t="shared" si="5"/>
        <v>#N/A</v>
      </c>
      <c r="AP22" s="355" t="e">
        <f t="shared" si="6"/>
        <v>#N/A</v>
      </c>
      <c r="AQ22" s="362" t="e">
        <f>SUM(AN$8:AN22)/SUM($AN$8:$AN$44)</f>
        <v>#N/A</v>
      </c>
      <c r="AR22" s="353" t="e">
        <f t="shared" si="16"/>
        <v>#N/A</v>
      </c>
      <c r="AS22" s="355" t="e">
        <f t="shared" si="7"/>
        <v>#N/A</v>
      </c>
    </row>
    <row r="23" spans="2:45" ht="20.100000000000001" customHeight="1">
      <c r="B23" s="363" t="s">
        <v>31</v>
      </c>
      <c r="C23" s="364" t="s">
        <v>93</v>
      </c>
      <c r="D23" s="365">
        <f>生産増加の入力シート!D21</f>
        <v>0</v>
      </c>
      <c r="E23" s="366">
        <f>D23*関係係数シート!$E19</f>
        <v>0</v>
      </c>
      <c r="F23" s="367">
        <f>D23*関係係数シート!$F19</f>
        <v>0</v>
      </c>
      <c r="G23" s="368">
        <v>0</v>
      </c>
      <c r="H23" s="366">
        <f>G23*関係係数シート!$E19</f>
        <v>0</v>
      </c>
      <c r="I23" s="367">
        <f>G23*関係係数シート!$F19</f>
        <v>0</v>
      </c>
      <c r="J23" s="366">
        <f t="shared" si="8"/>
        <v>0</v>
      </c>
      <c r="K23" s="369">
        <f t="shared" si="0"/>
        <v>0</v>
      </c>
      <c r="L23" s="370">
        <f t="shared" si="1"/>
        <v>0</v>
      </c>
      <c r="M23" s="371"/>
      <c r="N23" s="372"/>
      <c r="O23" s="373"/>
      <c r="P23" s="369">
        <f>$O$45*関係係数シート!G19</f>
        <v>0</v>
      </c>
      <c r="Q23" s="369">
        <f>P23*関係係数シート!D19</f>
        <v>0</v>
      </c>
      <c r="R23" s="369">
        <v>0</v>
      </c>
      <c r="S23" s="369">
        <f>R23*関係係数シート!E19</f>
        <v>0</v>
      </c>
      <c r="T23" s="370">
        <f>R23*関係係数シート!F19</f>
        <v>0</v>
      </c>
      <c r="U23" s="374"/>
      <c r="V23" s="375">
        <f>ROUND(D23*関係係数シート!$H19,0)</f>
        <v>0</v>
      </c>
      <c r="W23" s="376">
        <f>ROUND(G23*関係係数シート!$H19,0)</f>
        <v>0</v>
      </c>
      <c r="X23" s="376">
        <f t="shared" si="9"/>
        <v>0</v>
      </c>
      <c r="Y23" s="379">
        <f>ROUND(R23*関係係数シート!$H19,0)</f>
        <v>0</v>
      </c>
      <c r="Z23" s="376">
        <f>ROUND(D23*関係係数シート!$I19,0)</f>
        <v>0</v>
      </c>
      <c r="AA23" s="378">
        <f>ROUND(G23*関係係数シート!$I19,0)</f>
        <v>0</v>
      </c>
      <c r="AB23" s="378">
        <f t="shared" si="10"/>
        <v>0</v>
      </c>
      <c r="AC23" s="379">
        <f>ROUND(R23*関係係数シート!$I19,0)</f>
        <v>0</v>
      </c>
      <c r="AD23" s="374"/>
      <c r="AE23" s="380">
        <f t="shared" si="2"/>
        <v>0</v>
      </c>
      <c r="AF23" s="381">
        <f t="shared" si="3"/>
        <v>0</v>
      </c>
      <c r="AG23" s="382">
        <f t="shared" si="11"/>
        <v>0</v>
      </c>
      <c r="AH23" s="380">
        <f t="shared" si="12"/>
        <v>0</v>
      </c>
      <c r="AI23" s="383">
        <f t="shared" si="13"/>
        <v>0</v>
      </c>
      <c r="AJ23" s="384">
        <f t="shared" si="14"/>
        <v>1</v>
      </c>
      <c r="AK23" s="424"/>
      <c r="AL23" s="385">
        <v>16</v>
      </c>
      <c r="AM23" s="603" t="e">
        <f t="shared" si="4"/>
        <v>#N/A</v>
      </c>
      <c r="AN23" s="597" t="e">
        <f t="shared" si="15"/>
        <v>#N/A</v>
      </c>
      <c r="AO23" s="388" t="e">
        <f t="shared" si="5"/>
        <v>#N/A</v>
      </c>
      <c r="AP23" s="382" t="e">
        <f t="shared" si="6"/>
        <v>#N/A</v>
      </c>
      <c r="AQ23" s="389" t="e">
        <f>SUM(AN$8:AN23)/SUM($AN$8:$AN$44)</f>
        <v>#N/A</v>
      </c>
      <c r="AR23" s="380" t="e">
        <f t="shared" si="16"/>
        <v>#N/A</v>
      </c>
      <c r="AS23" s="382" t="e">
        <f t="shared" si="7"/>
        <v>#N/A</v>
      </c>
    </row>
    <row r="24" spans="2:45" ht="20.100000000000001" customHeight="1">
      <c r="B24" s="309" t="s">
        <v>88</v>
      </c>
      <c r="C24" s="310" t="s">
        <v>235</v>
      </c>
      <c r="D24" s="311">
        <f>生産増加の入力シート!D22</f>
        <v>0</v>
      </c>
      <c r="E24" s="312">
        <f>D24*関係係数シート!$E20</f>
        <v>0</v>
      </c>
      <c r="F24" s="313">
        <f>D24*関係係数シート!$F20</f>
        <v>0</v>
      </c>
      <c r="G24" s="314">
        <v>0</v>
      </c>
      <c r="H24" s="312">
        <f>G24*関係係数シート!$E20</f>
        <v>0</v>
      </c>
      <c r="I24" s="313">
        <f>G24*関係係数シート!$F20</f>
        <v>0</v>
      </c>
      <c r="J24" s="312">
        <f t="shared" si="8"/>
        <v>0</v>
      </c>
      <c r="K24" s="315">
        <f t="shared" si="0"/>
        <v>0</v>
      </c>
      <c r="L24" s="316">
        <f t="shared" si="1"/>
        <v>0</v>
      </c>
      <c r="M24" s="317"/>
      <c r="N24" s="318"/>
      <c r="O24" s="319"/>
      <c r="P24" s="315">
        <f>$O$45*関係係数シート!G20</f>
        <v>0</v>
      </c>
      <c r="Q24" s="315">
        <f>P24*関係係数シート!D20</f>
        <v>0</v>
      </c>
      <c r="R24" s="315">
        <v>0</v>
      </c>
      <c r="S24" s="315">
        <f>R24*関係係数シート!E20</f>
        <v>0</v>
      </c>
      <c r="T24" s="316">
        <f>R24*関係係数シート!F20</f>
        <v>0</v>
      </c>
      <c r="U24" s="320"/>
      <c r="V24" s="321">
        <f>ROUND(D24*関係係数シート!$H20,0)</f>
        <v>0</v>
      </c>
      <c r="W24" s="322">
        <f>ROUND(G24*関係係数シート!$H20,0)</f>
        <v>0</v>
      </c>
      <c r="X24" s="322">
        <f t="shared" si="9"/>
        <v>0</v>
      </c>
      <c r="Y24" s="325">
        <f>ROUND(R24*関係係数シート!$H20,0)</f>
        <v>0</v>
      </c>
      <c r="Z24" s="322">
        <f>ROUND(D24*関係係数シート!$I20,0)</f>
        <v>0</v>
      </c>
      <c r="AA24" s="324">
        <f>ROUND(G24*関係係数シート!$I20,0)</f>
        <v>0</v>
      </c>
      <c r="AB24" s="324">
        <f t="shared" si="10"/>
        <v>0</v>
      </c>
      <c r="AC24" s="325">
        <f>ROUND(R24*関係係数シート!$I20,0)</f>
        <v>0</v>
      </c>
      <c r="AD24" s="320"/>
      <c r="AE24" s="326">
        <f t="shared" si="2"/>
        <v>0</v>
      </c>
      <c r="AF24" s="327">
        <f t="shared" si="3"/>
        <v>0</v>
      </c>
      <c r="AG24" s="328">
        <f t="shared" si="11"/>
        <v>0</v>
      </c>
      <c r="AH24" s="326">
        <f t="shared" si="12"/>
        <v>0</v>
      </c>
      <c r="AI24" s="329">
        <f t="shared" si="13"/>
        <v>0</v>
      </c>
      <c r="AJ24" s="330">
        <f t="shared" si="14"/>
        <v>1</v>
      </c>
      <c r="AK24" s="422"/>
      <c r="AL24" s="331">
        <v>17</v>
      </c>
      <c r="AM24" s="601" t="e">
        <f t="shared" si="4"/>
        <v>#N/A</v>
      </c>
      <c r="AN24" s="595" t="e">
        <f t="shared" si="15"/>
        <v>#N/A</v>
      </c>
      <c r="AO24" s="334" t="e">
        <f t="shared" si="5"/>
        <v>#N/A</v>
      </c>
      <c r="AP24" s="328" t="e">
        <f t="shared" si="6"/>
        <v>#N/A</v>
      </c>
      <c r="AQ24" s="335" t="e">
        <f>SUM(AN$8:AN24)/SUM($AN$8:$AN$44)</f>
        <v>#N/A</v>
      </c>
      <c r="AR24" s="326" t="e">
        <f t="shared" si="16"/>
        <v>#N/A</v>
      </c>
      <c r="AS24" s="328" t="e">
        <f t="shared" si="7"/>
        <v>#N/A</v>
      </c>
    </row>
    <row r="25" spans="2:45" ht="20.100000000000001" customHeight="1">
      <c r="B25" s="309" t="s">
        <v>89</v>
      </c>
      <c r="C25" s="310" t="s">
        <v>236</v>
      </c>
      <c r="D25" s="311">
        <f>生産増加の入力シート!D23</f>
        <v>0</v>
      </c>
      <c r="E25" s="312">
        <f>D25*関係係数シート!$E21</f>
        <v>0</v>
      </c>
      <c r="F25" s="313">
        <f>D25*関係係数シート!$F21</f>
        <v>0</v>
      </c>
      <c r="G25" s="314">
        <v>0</v>
      </c>
      <c r="H25" s="312">
        <f>G25*関係係数シート!$E21</f>
        <v>0</v>
      </c>
      <c r="I25" s="313">
        <f>G25*関係係数シート!$F21</f>
        <v>0</v>
      </c>
      <c r="J25" s="312">
        <f t="shared" si="8"/>
        <v>0</v>
      </c>
      <c r="K25" s="315">
        <f t="shared" si="0"/>
        <v>0</v>
      </c>
      <c r="L25" s="316">
        <f t="shared" si="1"/>
        <v>0</v>
      </c>
      <c r="M25" s="317"/>
      <c r="N25" s="318"/>
      <c r="O25" s="319"/>
      <c r="P25" s="315">
        <f>$O$45*関係係数シート!G21</f>
        <v>0</v>
      </c>
      <c r="Q25" s="315">
        <f>P25*関係係数シート!D21</f>
        <v>0</v>
      </c>
      <c r="R25" s="315">
        <v>0</v>
      </c>
      <c r="S25" s="315">
        <f>R25*関係係数シート!E21</f>
        <v>0</v>
      </c>
      <c r="T25" s="316">
        <f>R25*関係係数シート!F21</f>
        <v>0</v>
      </c>
      <c r="U25" s="320"/>
      <c r="V25" s="321">
        <f>ROUND(D25*関係係数シート!$H21,0)</f>
        <v>0</v>
      </c>
      <c r="W25" s="322">
        <f>ROUND(G25*関係係数シート!$H21,0)</f>
        <v>0</v>
      </c>
      <c r="X25" s="322">
        <f t="shared" si="9"/>
        <v>0</v>
      </c>
      <c r="Y25" s="325">
        <f>ROUND(R25*関係係数シート!$H21,0)</f>
        <v>0</v>
      </c>
      <c r="Z25" s="322">
        <f>ROUND(D25*関係係数シート!$I21,0)</f>
        <v>0</v>
      </c>
      <c r="AA25" s="324">
        <f>ROUND(G25*関係係数シート!$I21,0)</f>
        <v>0</v>
      </c>
      <c r="AB25" s="324">
        <f t="shared" si="10"/>
        <v>0</v>
      </c>
      <c r="AC25" s="325">
        <f>ROUND(R25*関係係数シート!$I21,0)</f>
        <v>0</v>
      </c>
      <c r="AD25" s="320"/>
      <c r="AE25" s="326">
        <f t="shared" si="2"/>
        <v>0</v>
      </c>
      <c r="AF25" s="327">
        <f t="shared" si="3"/>
        <v>0</v>
      </c>
      <c r="AG25" s="328">
        <f t="shared" si="11"/>
        <v>0</v>
      </c>
      <c r="AH25" s="326">
        <f t="shared" si="12"/>
        <v>0</v>
      </c>
      <c r="AI25" s="329">
        <f t="shared" si="13"/>
        <v>0</v>
      </c>
      <c r="AJ25" s="330">
        <f t="shared" si="14"/>
        <v>1</v>
      </c>
      <c r="AK25" s="422"/>
      <c r="AL25" s="331">
        <v>18</v>
      </c>
      <c r="AM25" s="601" t="e">
        <f t="shared" si="4"/>
        <v>#N/A</v>
      </c>
      <c r="AN25" s="595" t="e">
        <f t="shared" si="15"/>
        <v>#N/A</v>
      </c>
      <c r="AO25" s="334" t="e">
        <f t="shared" si="5"/>
        <v>#N/A</v>
      </c>
      <c r="AP25" s="328" t="e">
        <f t="shared" si="6"/>
        <v>#N/A</v>
      </c>
      <c r="AQ25" s="335" t="e">
        <f>SUM(AN$8:AN25)/SUM($AN$8:$AN$44)</f>
        <v>#N/A</v>
      </c>
      <c r="AR25" s="326" t="e">
        <f t="shared" si="16"/>
        <v>#N/A</v>
      </c>
      <c r="AS25" s="328" t="e">
        <f t="shared" si="7"/>
        <v>#N/A</v>
      </c>
    </row>
    <row r="26" spans="2:45" ht="20.100000000000001" customHeight="1">
      <c r="B26" s="309" t="s">
        <v>97</v>
      </c>
      <c r="C26" s="310" t="s">
        <v>43</v>
      </c>
      <c r="D26" s="311">
        <f>生産増加の入力シート!D24</f>
        <v>0</v>
      </c>
      <c r="E26" s="312">
        <f>D26*関係係数シート!$E22</f>
        <v>0</v>
      </c>
      <c r="F26" s="313">
        <f>D26*関係係数シート!$F22</f>
        <v>0</v>
      </c>
      <c r="G26" s="314">
        <v>0</v>
      </c>
      <c r="H26" s="312">
        <f>G26*関係係数シート!$E22</f>
        <v>0</v>
      </c>
      <c r="I26" s="313">
        <f>G26*関係係数シート!$F22</f>
        <v>0</v>
      </c>
      <c r="J26" s="312">
        <f t="shared" si="8"/>
        <v>0</v>
      </c>
      <c r="K26" s="315">
        <f t="shared" si="0"/>
        <v>0</v>
      </c>
      <c r="L26" s="316">
        <f t="shared" si="1"/>
        <v>0</v>
      </c>
      <c r="M26" s="317"/>
      <c r="N26" s="318"/>
      <c r="O26" s="319"/>
      <c r="P26" s="315">
        <f>$O$45*関係係数シート!G22</f>
        <v>0</v>
      </c>
      <c r="Q26" s="315">
        <f>P26*関係係数シート!D22</f>
        <v>0</v>
      </c>
      <c r="R26" s="315">
        <v>0</v>
      </c>
      <c r="S26" s="315">
        <f>R26*関係係数シート!E22</f>
        <v>0</v>
      </c>
      <c r="T26" s="316">
        <f>R26*関係係数シート!F22</f>
        <v>0</v>
      </c>
      <c r="U26" s="320"/>
      <c r="V26" s="321">
        <f>ROUND(D26*関係係数シート!$H22,0)</f>
        <v>0</v>
      </c>
      <c r="W26" s="322">
        <f>ROUND(G26*関係係数シート!$H22,0)</f>
        <v>0</v>
      </c>
      <c r="X26" s="322">
        <f t="shared" si="9"/>
        <v>0</v>
      </c>
      <c r="Y26" s="325">
        <f>ROUND(R26*関係係数シート!$H22,0)</f>
        <v>0</v>
      </c>
      <c r="Z26" s="322">
        <f>ROUND(D26*関係係数シート!$I22,0)</f>
        <v>0</v>
      </c>
      <c r="AA26" s="324">
        <f>ROUND(G26*関係係数シート!$I22,0)</f>
        <v>0</v>
      </c>
      <c r="AB26" s="324">
        <f t="shared" si="10"/>
        <v>0</v>
      </c>
      <c r="AC26" s="325">
        <f>ROUND(R26*関係係数シート!$I22,0)</f>
        <v>0</v>
      </c>
      <c r="AD26" s="320"/>
      <c r="AE26" s="326">
        <f t="shared" si="2"/>
        <v>0</v>
      </c>
      <c r="AF26" s="327">
        <f t="shared" si="3"/>
        <v>0</v>
      </c>
      <c r="AG26" s="328">
        <f t="shared" si="11"/>
        <v>0</v>
      </c>
      <c r="AH26" s="326">
        <f t="shared" si="12"/>
        <v>0</v>
      </c>
      <c r="AI26" s="329">
        <f t="shared" si="13"/>
        <v>0</v>
      </c>
      <c r="AJ26" s="330">
        <f t="shared" si="14"/>
        <v>1</v>
      </c>
      <c r="AK26" s="422"/>
      <c r="AL26" s="331">
        <v>19</v>
      </c>
      <c r="AM26" s="601" t="e">
        <f t="shared" si="4"/>
        <v>#N/A</v>
      </c>
      <c r="AN26" s="595" t="e">
        <f t="shared" si="15"/>
        <v>#N/A</v>
      </c>
      <c r="AO26" s="334" t="e">
        <f t="shared" si="5"/>
        <v>#N/A</v>
      </c>
      <c r="AP26" s="328" t="e">
        <f t="shared" si="6"/>
        <v>#N/A</v>
      </c>
      <c r="AQ26" s="335" t="e">
        <f>SUM(AN$8:AN26)/SUM($AN$8:$AN$44)</f>
        <v>#N/A</v>
      </c>
      <c r="AR26" s="326" t="e">
        <f t="shared" si="16"/>
        <v>#N/A</v>
      </c>
      <c r="AS26" s="328" t="e">
        <f t="shared" si="7"/>
        <v>#N/A</v>
      </c>
    </row>
    <row r="27" spans="2:45" ht="20.100000000000001" customHeight="1">
      <c r="B27" s="336" t="s">
        <v>237</v>
      </c>
      <c r="C27" s="337" t="s">
        <v>44</v>
      </c>
      <c r="D27" s="338">
        <f>生産増加の入力シート!D25</f>
        <v>0</v>
      </c>
      <c r="E27" s="339">
        <f>D27*関係係数シート!$E23</f>
        <v>0</v>
      </c>
      <c r="F27" s="340">
        <f>D27*関係係数シート!$F23</f>
        <v>0</v>
      </c>
      <c r="G27" s="341">
        <v>0</v>
      </c>
      <c r="H27" s="339">
        <f>G27*関係係数シート!$E23</f>
        <v>0</v>
      </c>
      <c r="I27" s="340">
        <f>G27*関係係数シート!$F23</f>
        <v>0</v>
      </c>
      <c r="J27" s="339">
        <f t="shared" si="8"/>
        <v>0</v>
      </c>
      <c r="K27" s="342">
        <f t="shared" si="0"/>
        <v>0</v>
      </c>
      <c r="L27" s="343">
        <f t="shared" si="1"/>
        <v>0</v>
      </c>
      <c r="M27" s="344"/>
      <c r="N27" s="345"/>
      <c r="O27" s="346"/>
      <c r="P27" s="342">
        <f>$O$45*関係係数シート!G23</f>
        <v>0</v>
      </c>
      <c r="Q27" s="342">
        <f>P27*関係係数シート!D23</f>
        <v>0</v>
      </c>
      <c r="R27" s="342">
        <v>0</v>
      </c>
      <c r="S27" s="342">
        <f>R27*関係係数シート!E23</f>
        <v>0</v>
      </c>
      <c r="T27" s="343">
        <f>R27*関係係数シート!F23</f>
        <v>0</v>
      </c>
      <c r="U27" s="347"/>
      <c r="V27" s="348">
        <f>ROUND(D27*関係係数シート!$H23,0)</f>
        <v>0</v>
      </c>
      <c r="W27" s="349">
        <f>ROUND(G27*関係係数シート!$H23,0)</f>
        <v>0</v>
      </c>
      <c r="X27" s="349">
        <f t="shared" si="9"/>
        <v>0</v>
      </c>
      <c r="Y27" s="352">
        <f>ROUND(R27*関係係数シート!$H23,0)</f>
        <v>0</v>
      </c>
      <c r="Z27" s="349">
        <f>ROUND(D27*関係係数シート!$I23,0)</f>
        <v>0</v>
      </c>
      <c r="AA27" s="351">
        <f>ROUND(G27*関係係数シート!$I23,0)</f>
        <v>0</v>
      </c>
      <c r="AB27" s="351">
        <f t="shared" si="10"/>
        <v>0</v>
      </c>
      <c r="AC27" s="352">
        <f>ROUND(R27*関係係数シート!$I23,0)</f>
        <v>0</v>
      </c>
      <c r="AD27" s="347"/>
      <c r="AE27" s="353">
        <f t="shared" si="2"/>
        <v>0</v>
      </c>
      <c r="AF27" s="354">
        <f t="shared" si="3"/>
        <v>0</v>
      </c>
      <c r="AG27" s="355">
        <f t="shared" si="11"/>
        <v>0</v>
      </c>
      <c r="AH27" s="353">
        <f t="shared" si="12"/>
        <v>0</v>
      </c>
      <c r="AI27" s="356">
        <f t="shared" si="13"/>
        <v>0</v>
      </c>
      <c r="AJ27" s="357">
        <f t="shared" si="14"/>
        <v>1</v>
      </c>
      <c r="AK27" s="423"/>
      <c r="AL27" s="358">
        <v>20</v>
      </c>
      <c r="AM27" s="602" t="e">
        <f t="shared" si="4"/>
        <v>#N/A</v>
      </c>
      <c r="AN27" s="596" t="e">
        <f t="shared" si="15"/>
        <v>#N/A</v>
      </c>
      <c r="AO27" s="361" t="e">
        <f t="shared" si="5"/>
        <v>#N/A</v>
      </c>
      <c r="AP27" s="355" t="e">
        <f t="shared" si="6"/>
        <v>#N/A</v>
      </c>
      <c r="AQ27" s="362" t="e">
        <f>SUM(AN$8:AN27)/SUM($AN$8:$AN$44)</f>
        <v>#N/A</v>
      </c>
      <c r="AR27" s="353" t="e">
        <f t="shared" si="16"/>
        <v>#N/A</v>
      </c>
      <c r="AS27" s="355" t="e">
        <f t="shared" si="7"/>
        <v>#N/A</v>
      </c>
    </row>
    <row r="28" spans="2:45" ht="20.100000000000001" customHeight="1">
      <c r="B28" s="363" t="s">
        <v>238</v>
      </c>
      <c r="C28" s="364" t="s">
        <v>45</v>
      </c>
      <c r="D28" s="365">
        <f>生産増加の入力シート!D26</f>
        <v>0</v>
      </c>
      <c r="E28" s="366">
        <f>D28*関係係数シート!$E24</f>
        <v>0</v>
      </c>
      <c r="F28" s="367">
        <f>D28*関係係数シート!$F24</f>
        <v>0</v>
      </c>
      <c r="G28" s="368">
        <v>0</v>
      </c>
      <c r="H28" s="366">
        <f>G28*関係係数シート!$E24</f>
        <v>0</v>
      </c>
      <c r="I28" s="367">
        <f>G28*関係係数シート!$F24</f>
        <v>0</v>
      </c>
      <c r="J28" s="366">
        <f t="shared" si="8"/>
        <v>0</v>
      </c>
      <c r="K28" s="369">
        <f t="shared" si="0"/>
        <v>0</v>
      </c>
      <c r="L28" s="370">
        <f t="shared" si="1"/>
        <v>0</v>
      </c>
      <c r="M28" s="371"/>
      <c r="N28" s="372"/>
      <c r="O28" s="373"/>
      <c r="P28" s="369">
        <f>$O$45*関係係数シート!G24</f>
        <v>0</v>
      </c>
      <c r="Q28" s="369">
        <f>P28*関係係数シート!D24</f>
        <v>0</v>
      </c>
      <c r="R28" s="369">
        <v>0</v>
      </c>
      <c r="S28" s="369">
        <f>R28*関係係数シート!E24</f>
        <v>0</v>
      </c>
      <c r="T28" s="370">
        <f>R28*関係係数シート!F24</f>
        <v>0</v>
      </c>
      <c r="U28" s="374"/>
      <c r="V28" s="375">
        <f>ROUND(D28*関係係数シート!$H24,0)</f>
        <v>0</v>
      </c>
      <c r="W28" s="376">
        <f>ROUND(G28*関係係数シート!$H24,0)</f>
        <v>0</v>
      </c>
      <c r="X28" s="376">
        <f t="shared" si="9"/>
        <v>0</v>
      </c>
      <c r="Y28" s="379">
        <f>ROUND(R28*関係係数シート!$H24,0)</f>
        <v>0</v>
      </c>
      <c r="Z28" s="376">
        <f>ROUND(D28*関係係数シート!$I24,0)</f>
        <v>0</v>
      </c>
      <c r="AA28" s="378">
        <f>ROUND(G28*関係係数シート!$I24,0)</f>
        <v>0</v>
      </c>
      <c r="AB28" s="378">
        <f t="shared" si="10"/>
        <v>0</v>
      </c>
      <c r="AC28" s="379">
        <f>ROUND(R28*関係係数シート!$I24,0)</f>
        <v>0</v>
      </c>
      <c r="AD28" s="374"/>
      <c r="AE28" s="380">
        <f t="shared" si="2"/>
        <v>0</v>
      </c>
      <c r="AF28" s="381">
        <f t="shared" si="3"/>
        <v>0</v>
      </c>
      <c r="AG28" s="382">
        <f t="shared" si="11"/>
        <v>0</v>
      </c>
      <c r="AH28" s="380">
        <f t="shared" si="12"/>
        <v>0</v>
      </c>
      <c r="AI28" s="383">
        <f t="shared" si="13"/>
        <v>0</v>
      </c>
      <c r="AJ28" s="384">
        <f t="shared" si="14"/>
        <v>1</v>
      </c>
      <c r="AK28" s="424"/>
      <c r="AL28" s="385">
        <v>21</v>
      </c>
      <c r="AM28" s="603" t="e">
        <f t="shared" si="4"/>
        <v>#N/A</v>
      </c>
      <c r="AN28" s="597" t="e">
        <f t="shared" si="15"/>
        <v>#N/A</v>
      </c>
      <c r="AO28" s="388" t="e">
        <f t="shared" si="5"/>
        <v>#N/A</v>
      </c>
      <c r="AP28" s="382" t="e">
        <f t="shared" si="6"/>
        <v>#N/A</v>
      </c>
      <c r="AQ28" s="389" t="e">
        <f>SUM(AN$8:AN28)/SUM($AN$8:$AN$44)</f>
        <v>#N/A</v>
      </c>
      <c r="AR28" s="380" t="e">
        <f t="shared" si="16"/>
        <v>#N/A</v>
      </c>
      <c r="AS28" s="382" t="e">
        <f t="shared" si="7"/>
        <v>#N/A</v>
      </c>
    </row>
    <row r="29" spans="2:45" ht="20.100000000000001" customHeight="1">
      <c r="B29" s="309" t="s">
        <v>239</v>
      </c>
      <c r="C29" s="310" t="s">
        <v>46</v>
      </c>
      <c r="D29" s="311">
        <f>生産増加の入力シート!D27</f>
        <v>0</v>
      </c>
      <c r="E29" s="312">
        <f>D29*関係係数シート!$E25</f>
        <v>0</v>
      </c>
      <c r="F29" s="313">
        <f>D29*関係係数シート!$F25</f>
        <v>0</v>
      </c>
      <c r="G29" s="314">
        <v>0</v>
      </c>
      <c r="H29" s="312">
        <f>G29*関係係数シート!$E25</f>
        <v>0</v>
      </c>
      <c r="I29" s="313">
        <f>G29*関係係数シート!$F25</f>
        <v>0</v>
      </c>
      <c r="J29" s="312">
        <f t="shared" si="8"/>
        <v>0</v>
      </c>
      <c r="K29" s="315">
        <f t="shared" si="0"/>
        <v>0</v>
      </c>
      <c r="L29" s="316">
        <f t="shared" si="1"/>
        <v>0</v>
      </c>
      <c r="M29" s="317"/>
      <c r="N29" s="318"/>
      <c r="O29" s="319"/>
      <c r="P29" s="315">
        <f>$O$45*関係係数シート!G25</f>
        <v>0</v>
      </c>
      <c r="Q29" s="315">
        <f>P29*関係係数シート!D25</f>
        <v>0</v>
      </c>
      <c r="R29" s="315">
        <v>0</v>
      </c>
      <c r="S29" s="315">
        <f>R29*関係係数シート!E25</f>
        <v>0</v>
      </c>
      <c r="T29" s="316">
        <f>R29*関係係数シート!F25</f>
        <v>0</v>
      </c>
      <c r="U29" s="320"/>
      <c r="V29" s="321">
        <f>ROUND(D29*関係係数シート!$H25,0)</f>
        <v>0</v>
      </c>
      <c r="W29" s="322">
        <f>ROUND(G29*関係係数シート!$H25,0)</f>
        <v>0</v>
      </c>
      <c r="X29" s="322">
        <f t="shared" si="9"/>
        <v>0</v>
      </c>
      <c r="Y29" s="325">
        <f>ROUND(R29*関係係数シート!$H25,0)</f>
        <v>0</v>
      </c>
      <c r="Z29" s="322">
        <f>ROUND(D29*関係係数シート!$I25,0)</f>
        <v>0</v>
      </c>
      <c r="AA29" s="324">
        <f>ROUND(G29*関係係数シート!$I25,0)</f>
        <v>0</v>
      </c>
      <c r="AB29" s="324">
        <f t="shared" si="10"/>
        <v>0</v>
      </c>
      <c r="AC29" s="325">
        <f>ROUND(R29*関係係数シート!$I25,0)</f>
        <v>0</v>
      </c>
      <c r="AD29" s="320"/>
      <c r="AE29" s="326">
        <f t="shared" si="2"/>
        <v>0</v>
      </c>
      <c r="AF29" s="327">
        <f t="shared" si="3"/>
        <v>0</v>
      </c>
      <c r="AG29" s="328">
        <f t="shared" si="11"/>
        <v>0</v>
      </c>
      <c r="AH29" s="326">
        <f t="shared" si="12"/>
        <v>0</v>
      </c>
      <c r="AI29" s="329">
        <f t="shared" si="13"/>
        <v>0</v>
      </c>
      <c r="AJ29" s="330">
        <f t="shared" si="14"/>
        <v>1</v>
      </c>
      <c r="AK29" s="422"/>
      <c r="AL29" s="331">
        <v>22</v>
      </c>
      <c r="AM29" s="601" t="e">
        <f t="shared" si="4"/>
        <v>#N/A</v>
      </c>
      <c r="AN29" s="595" t="e">
        <f t="shared" si="15"/>
        <v>#N/A</v>
      </c>
      <c r="AO29" s="334" t="e">
        <f t="shared" si="5"/>
        <v>#N/A</v>
      </c>
      <c r="AP29" s="328" t="e">
        <f t="shared" si="6"/>
        <v>#N/A</v>
      </c>
      <c r="AQ29" s="335" t="e">
        <f>SUM(AN$8:AN29)/SUM($AN$8:$AN$44)</f>
        <v>#N/A</v>
      </c>
      <c r="AR29" s="326" t="e">
        <f t="shared" si="16"/>
        <v>#N/A</v>
      </c>
      <c r="AS29" s="328" t="e">
        <f t="shared" si="7"/>
        <v>#N/A</v>
      </c>
    </row>
    <row r="30" spans="2:45" ht="20.100000000000001" customHeight="1">
      <c r="B30" s="309" t="s">
        <v>240</v>
      </c>
      <c r="C30" s="310" t="s">
        <v>241</v>
      </c>
      <c r="D30" s="311">
        <f>生産増加の入力シート!D28</f>
        <v>0</v>
      </c>
      <c r="E30" s="312">
        <f>D30*関係係数シート!$E26</f>
        <v>0</v>
      </c>
      <c r="F30" s="313">
        <f>D30*関係係数シート!$F26</f>
        <v>0</v>
      </c>
      <c r="G30" s="314">
        <v>0</v>
      </c>
      <c r="H30" s="312">
        <f>G30*関係係数シート!$E26</f>
        <v>0</v>
      </c>
      <c r="I30" s="313">
        <f>G30*関係係数シート!$F26</f>
        <v>0</v>
      </c>
      <c r="J30" s="312">
        <f t="shared" si="8"/>
        <v>0</v>
      </c>
      <c r="K30" s="315">
        <f t="shared" si="0"/>
        <v>0</v>
      </c>
      <c r="L30" s="316">
        <f t="shared" si="1"/>
        <v>0</v>
      </c>
      <c r="M30" s="317"/>
      <c r="N30" s="318"/>
      <c r="O30" s="319"/>
      <c r="P30" s="315">
        <f>$O$45*関係係数シート!G26</f>
        <v>0</v>
      </c>
      <c r="Q30" s="315">
        <f>P30*関係係数シート!D26</f>
        <v>0</v>
      </c>
      <c r="R30" s="315">
        <v>0</v>
      </c>
      <c r="S30" s="315">
        <f>R30*関係係数シート!E26</f>
        <v>0</v>
      </c>
      <c r="T30" s="316">
        <f>R30*関係係数シート!F26</f>
        <v>0</v>
      </c>
      <c r="U30" s="320"/>
      <c r="V30" s="321">
        <f>ROUND(D30*関係係数シート!$H26,0)</f>
        <v>0</v>
      </c>
      <c r="W30" s="322">
        <f>ROUND(G30*関係係数シート!$H26,0)</f>
        <v>0</v>
      </c>
      <c r="X30" s="322">
        <f t="shared" si="9"/>
        <v>0</v>
      </c>
      <c r="Y30" s="325">
        <f>ROUND(R30*関係係数シート!$H26,0)</f>
        <v>0</v>
      </c>
      <c r="Z30" s="322">
        <f>ROUND(D30*関係係数シート!$I26,0)</f>
        <v>0</v>
      </c>
      <c r="AA30" s="324">
        <f>ROUND(G30*関係係数シート!$I26,0)</f>
        <v>0</v>
      </c>
      <c r="AB30" s="324">
        <f t="shared" si="10"/>
        <v>0</v>
      </c>
      <c r="AC30" s="325">
        <f>ROUND(R30*関係係数シート!$I26,0)</f>
        <v>0</v>
      </c>
      <c r="AD30" s="320"/>
      <c r="AE30" s="326">
        <f t="shared" si="2"/>
        <v>0</v>
      </c>
      <c r="AF30" s="327">
        <f t="shared" si="3"/>
        <v>0</v>
      </c>
      <c r="AG30" s="328">
        <f t="shared" si="11"/>
        <v>0</v>
      </c>
      <c r="AH30" s="326">
        <f t="shared" si="12"/>
        <v>0</v>
      </c>
      <c r="AI30" s="329">
        <f t="shared" si="13"/>
        <v>0</v>
      </c>
      <c r="AJ30" s="330">
        <f t="shared" si="14"/>
        <v>1</v>
      </c>
      <c r="AK30" s="422"/>
      <c r="AL30" s="331">
        <v>23</v>
      </c>
      <c r="AM30" s="601" t="e">
        <f t="shared" si="4"/>
        <v>#N/A</v>
      </c>
      <c r="AN30" s="595" t="e">
        <f t="shared" si="15"/>
        <v>#N/A</v>
      </c>
      <c r="AO30" s="334" t="e">
        <f t="shared" si="5"/>
        <v>#N/A</v>
      </c>
      <c r="AP30" s="328" t="e">
        <f t="shared" si="6"/>
        <v>#N/A</v>
      </c>
      <c r="AQ30" s="335" t="e">
        <f>SUM(AN$8:AN30)/SUM($AN$8:$AN$44)</f>
        <v>#N/A</v>
      </c>
      <c r="AR30" s="326" t="e">
        <f t="shared" si="16"/>
        <v>#N/A</v>
      </c>
      <c r="AS30" s="328" t="e">
        <f t="shared" si="7"/>
        <v>#N/A</v>
      </c>
    </row>
    <row r="31" spans="2:45" ht="20.100000000000001" customHeight="1">
      <c r="B31" s="309" t="s">
        <v>242</v>
      </c>
      <c r="C31" s="310" t="s">
        <v>95</v>
      </c>
      <c r="D31" s="311">
        <f>生産増加の入力シート!D29</f>
        <v>0</v>
      </c>
      <c r="E31" s="312">
        <f>D31*関係係数シート!$E27</f>
        <v>0</v>
      </c>
      <c r="F31" s="313">
        <f>D31*関係係数シート!$F27</f>
        <v>0</v>
      </c>
      <c r="G31" s="314">
        <v>0</v>
      </c>
      <c r="H31" s="312">
        <f>G31*関係係数シート!$E27</f>
        <v>0</v>
      </c>
      <c r="I31" s="313">
        <f>G31*関係係数シート!$F27</f>
        <v>0</v>
      </c>
      <c r="J31" s="312">
        <f t="shared" si="8"/>
        <v>0</v>
      </c>
      <c r="K31" s="315">
        <f t="shared" si="0"/>
        <v>0</v>
      </c>
      <c r="L31" s="316">
        <f t="shared" si="1"/>
        <v>0</v>
      </c>
      <c r="M31" s="317"/>
      <c r="N31" s="318"/>
      <c r="O31" s="319"/>
      <c r="P31" s="315">
        <f>$O$45*関係係数シート!G27</f>
        <v>0</v>
      </c>
      <c r="Q31" s="315">
        <f>P31*関係係数シート!D27</f>
        <v>0</v>
      </c>
      <c r="R31" s="315">
        <v>0</v>
      </c>
      <c r="S31" s="315">
        <f>R31*関係係数シート!E27</f>
        <v>0</v>
      </c>
      <c r="T31" s="316">
        <f>R31*関係係数シート!F27</f>
        <v>0</v>
      </c>
      <c r="U31" s="320"/>
      <c r="V31" s="321">
        <f>ROUND(D31*関係係数シート!$H27,0)</f>
        <v>0</v>
      </c>
      <c r="W31" s="322">
        <f>ROUND(G31*関係係数シート!$H27,0)</f>
        <v>0</v>
      </c>
      <c r="X31" s="322">
        <f t="shared" si="9"/>
        <v>0</v>
      </c>
      <c r="Y31" s="325">
        <f>ROUND(R31*関係係数シート!$H27,0)</f>
        <v>0</v>
      </c>
      <c r="Z31" s="322">
        <f>ROUND(D31*関係係数シート!$I27,0)</f>
        <v>0</v>
      </c>
      <c r="AA31" s="324">
        <f>ROUND(G31*関係係数シート!$I27,0)</f>
        <v>0</v>
      </c>
      <c r="AB31" s="324">
        <f t="shared" si="10"/>
        <v>0</v>
      </c>
      <c r="AC31" s="325">
        <f>ROUND(R31*関係係数シート!$I27,0)</f>
        <v>0</v>
      </c>
      <c r="AD31" s="320"/>
      <c r="AE31" s="326">
        <f t="shared" si="2"/>
        <v>0</v>
      </c>
      <c r="AF31" s="327">
        <f t="shared" si="3"/>
        <v>0</v>
      </c>
      <c r="AG31" s="328">
        <f t="shared" si="11"/>
        <v>0</v>
      </c>
      <c r="AH31" s="326">
        <f t="shared" si="12"/>
        <v>0</v>
      </c>
      <c r="AI31" s="329">
        <f t="shared" si="13"/>
        <v>0</v>
      </c>
      <c r="AJ31" s="330">
        <f t="shared" si="14"/>
        <v>1</v>
      </c>
      <c r="AK31" s="422"/>
      <c r="AL31" s="331">
        <v>24</v>
      </c>
      <c r="AM31" s="601" t="e">
        <f t="shared" si="4"/>
        <v>#N/A</v>
      </c>
      <c r="AN31" s="595" t="e">
        <f t="shared" si="15"/>
        <v>#N/A</v>
      </c>
      <c r="AO31" s="334" t="e">
        <f t="shared" si="5"/>
        <v>#N/A</v>
      </c>
      <c r="AP31" s="328" t="e">
        <f t="shared" si="6"/>
        <v>#N/A</v>
      </c>
      <c r="AQ31" s="335" t="e">
        <f>SUM(AN$8:AN31)/SUM($AN$8:$AN$44)</f>
        <v>#N/A</v>
      </c>
      <c r="AR31" s="326" t="e">
        <f t="shared" si="16"/>
        <v>#N/A</v>
      </c>
      <c r="AS31" s="328" t="e">
        <f t="shared" si="7"/>
        <v>#N/A</v>
      </c>
    </row>
    <row r="32" spans="2:45" ht="20.100000000000001" customHeight="1">
      <c r="B32" s="336" t="s">
        <v>243</v>
      </c>
      <c r="C32" s="337" t="s">
        <v>47</v>
      </c>
      <c r="D32" s="338">
        <f>生産増加の入力シート!D30</f>
        <v>0</v>
      </c>
      <c r="E32" s="339">
        <f>D32*関係係数シート!$E28</f>
        <v>0</v>
      </c>
      <c r="F32" s="340">
        <f>D32*関係係数シート!$F28</f>
        <v>0</v>
      </c>
      <c r="G32" s="341">
        <v>0</v>
      </c>
      <c r="H32" s="339">
        <f>G32*関係係数シート!$E28</f>
        <v>0</v>
      </c>
      <c r="I32" s="340">
        <f>G32*関係係数シート!$F28</f>
        <v>0</v>
      </c>
      <c r="J32" s="339">
        <f t="shared" si="8"/>
        <v>0</v>
      </c>
      <c r="K32" s="342">
        <f t="shared" si="0"/>
        <v>0</v>
      </c>
      <c r="L32" s="343">
        <f t="shared" si="1"/>
        <v>0</v>
      </c>
      <c r="M32" s="344"/>
      <c r="N32" s="345"/>
      <c r="O32" s="346"/>
      <c r="P32" s="342">
        <f>$O$45*関係係数シート!G28</f>
        <v>0</v>
      </c>
      <c r="Q32" s="342">
        <f>P32*関係係数シート!D28</f>
        <v>0</v>
      </c>
      <c r="R32" s="342">
        <v>0</v>
      </c>
      <c r="S32" s="342">
        <f>R32*関係係数シート!E28</f>
        <v>0</v>
      </c>
      <c r="T32" s="343">
        <f>R32*関係係数シート!F28</f>
        <v>0</v>
      </c>
      <c r="U32" s="347"/>
      <c r="V32" s="348">
        <f>ROUND(D32*関係係数シート!$H28,0)</f>
        <v>0</v>
      </c>
      <c r="W32" s="349">
        <f>ROUND(G32*関係係数シート!$H28,0)</f>
        <v>0</v>
      </c>
      <c r="X32" s="349">
        <f t="shared" si="9"/>
        <v>0</v>
      </c>
      <c r="Y32" s="352">
        <f>ROUND(R32*関係係数シート!$H28,0)</f>
        <v>0</v>
      </c>
      <c r="Z32" s="349">
        <f>ROUND(D32*関係係数シート!$I28,0)</f>
        <v>0</v>
      </c>
      <c r="AA32" s="351">
        <f>ROUND(G32*関係係数シート!$I28,0)</f>
        <v>0</v>
      </c>
      <c r="AB32" s="351">
        <f t="shared" si="10"/>
        <v>0</v>
      </c>
      <c r="AC32" s="352">
        <f>ROUND(R32*関係係数シート!$I28,0)</f>
        <v>0</v>
      </c>
      <c r="AD32" s="347"/>
      <c r="AE32" s="353">
        <f t="shared" si="2"/>
        <v>0</v>
      </c>
      <c r="AF32" s="354">
        <f t="shared" si="3"/>
        <v>0</v>
      </c>
      <c r="AG32" s="355">
        <f t="shared" si="11"/>
        <v>0</v>
      </c>
      <c r="AH32" s="353">
        <f t="shared" si="12"/>
        <v>0</v>
      </c>
      <c r="AI32" s="356">
        <f t="shared" si="13"/>
        <v>0</v>
      </c>
      <c r="AJ32" s="357">
        <f t="shared" si="14"/>
        <v>1</v>
      </c>
      <c r="AK32" s="423"/>
      <c r="AL32" s="358">
        <v>25</v>
      </c>
      <c r="AM32" s="602" t="e">
        <f t="shared" si="4"/>
        <v>#N/A</v>
      </c>
      <c r="AN32" s="596" t="e">
        <f t="shared" si="15"/>
        <v>#N/A</v>
      </c>
      <c r="AO32" s="361" t="e">
        <f t="shared" si="5"/>
        <v>#N/A</v>
      </c>
      <c r="AP32" s="355" t="e">
        <f t="shared" si="6"/>
        <v>#N/A</v>
      </c>
      <c r="AQ32" s="362" t="e">
        <f>SUM(AN$8:AN32)/SUM($AN$8:$AN$44)</f>
        <v>#N/A</v>
      </c>
      <c r="AR32" s="353" t="e">
        <f t="shared" si="16"/>
        <v>#N/A</v>
      </c>
      <c r="AS32" s="355" t="e">
        <f t="shared" si="7"/>
        <v>#N/A</v>
      </c>
    </row>
    <row r="33" spans="2:45" ht="20.100000000000001" customHeight="1">
      <c r="B33" s="363" t="s">
        <v>244</v>
      </c>
      <c r="C33" s="364" t="s">
        <v>48</v>
      </c>
      <c r="D33" s="365">
        <f>生産増加の入力シート!D31</f>
        <v>0</v>
      </c>
      <c r="E33" s="366">
        <f>D33*関係係数シート!$E29</f>
        <v>0</v>
      </c>
      <c r="F33" s="367">
        <f>D33*関係係数シート!$F29</f>
        <v>0</v>
      </c>
      <c r="G33" s="368">
        <v>0</v>
      </c>
      <c r="H33" s="366">
        <f>G33*関係係数シート!$E29</f>
        <v>0</v>
      </c>
      <c r="I33" s="367">
        <f>G33*関係係数シート!$F29</f>
        <v>0</v>
      </c>
      <c r="J33" s="366">
        <f t="shared" si="8"/>
        <v>0</v>
      </c>
      <c r="K33" s="369">
        <f t="shared" si="0"/>
        <v>0</v>
      </c>
      <c r="L33" s="370">
        <f t="shared" si="1"/>
        <v>0</v>
      </c>
      <c r="M33" s="371"/>
      <c r="N33" s="372"/>
      <c r="O33" s="373"/>
      <c r="P33" s="369">
        <f>$O$45*関係係数シート!G29</f>
        <v>0</v>
      </c>
      <c r="Q33" s="369">
        <f>P33*関係係数シート!D29</f>
        <v>0</v>
      </c>
      <c r="R33" s="369">
        <v>0</v>
      </c>
      <c r="S33" s="369">
        <f>R33*関係係数シート!E29</f>
        <v>0</v>
      </c>
      <c r="T33" s="370">
        <f>R33*関係係数シート!F29</f>
        <v>0</v>
      </c>
      <c r="U33" s="374"/>
      <c r="V33" s="375">
        <f>ROUND(D33*関係係数シート!$H29,0)</f>
        <v>0</v>
      </c>
      <c r="W33" s="376">
        <f>ROUND(G33*関係係数シート!$H29,0)</f>
        <v>0</v>
      </c>
      <c r="X33" s="376">
        <f t="shared" si="9"/>
        <v>0</v>
      </c>
      <c r="Y33" s="379">
        <f>ROUND(R33*関係係数シート!$H29,0)</f>
        <v>0</v>
      </c>
      <c r="Z33" s="376">
        <f>ROUND(D33*関係係数シート!$I29,0)</f>
        <v>0</v>
      </c>
      <c r="AA33" s="378">
        <f>ROUND(G33*関係係数シート!$I29,0)</f>
        <v>0</v>
      </c>
      <c r="AB33" s="378">
        <f t="shared" si="10"/>
        <v>0</v>
      </c>
      <c r="AC33" s="379">
        <f>ROUND(R33*関係係数シート!$I29,0)</f>
        <v>0</v>
      </c>
      <c r="AD33" s="374"/>
      <c r="AE33" s="380">
        <f t="shared" si="2"/>
        <v>0</v>
      </c>
      <c r="AF33" s="381">
        <f t="shared" si="3"/>
        <v>0</v>
      </c>
      <c r="AG33" s="382">
        <f t="shared" si="11"/>
        <v>0</v>
      </c>
      <c r="AH33" s="380">
        <f t="shared" si="12"/>
        <v>0</v>
      </c>
      <c r="AI33" s="383">
        <f t="shared" si="13"/>
        <v>0</v>
      </c>
      <c r="AJ33" s="384">
        <f t="shared" si="14"/>
        <v>1</v>
      </c>
      <c r="AK33" s="424"/>
      <c r="AL33" s="385">
        <v>26</v>
      </c>
      <c r="AM33" s="603" t="e">
        <f t="shared" si="4"/>
        <v>#N/A</v>
      </c>
      <c r="AN33" s="597" t="e">
        <f t="shared" si="15"/>
        <v>#N/A</v>
      </c>
      <c r="AO33" s="388" t="e">
        <f t="shared" si="5"/>
        <v>#N/A</v>
      </c>
      <c r="AP33" s="382" t="e">
        <f t="shared" si="6"/>
        <v>#N/A</v>
      </c>
      <c r="AQ33" s="389" t="e">
        <f>SUM(AN$8:AN33)/SUM($AN$8:$AN$44)</f>
        <v>#N/A</v>
      </c>
      <c r="AR33" s="380" t="e">
        <f t="shared" si="16"/>
        <v>#N/A</v>
      </c>
      <c r="AS33" s="382" t="e">
        <f t="shared" si="7"/>
        <v>#N/A</v>
      </c>
    </row>
    <row r="34" spans="2:45" ht="20.100000000000001" customHeight="1">
      <c r="B34" s="309" t="s">
        <v>245</v>
      </c>
      <c r="C34" s="310" t="s">
        <v>49</v>
      </c>
      <c r="D34" s="311">
        <f>生産増加の入力シート!D32</f>
        <v>0</v>
      </c>
      <c r="E34" s="312">
        <f>D34*関係係数シート!$E30</f>
        <v>0</v>
      </c>
      <c r="F34" s="313">
        <f>D34*関係係数シート!$F30</f>
        <v>0</v>
      </c>
      <c r="G34" s="314">
        <v>0</v>
      </c>
      <c r="H34" s="312">
        <f>G34*関係係数シート!$E30</f>
        <v>0</v>
      </c>
      <c r="I34" s="313">
        <f>G34*関係係数シート!$F30</f>
        <v>0</v>
      </c>
      <c r="J34" s="312">
        <f t="shared" si="8"/>
        <v>0</v>
      </c>
      <c r="K34" s="315">
        <f t="shared" si="0"/>
        <v>0</v>
      </c>
      <c r="L34" s="316">
        <f t="shared" si="1"/>
        <v>0</v>
      </c>
      <c r="M34" s="317"/>
      <c r="N34" s="318"/>
      <c r="O34" s="319"/>
      <c r="P34" s="315">
        <f>$O$45*関係係数シート!G30</f>
        <v>0</v>
      </c>
      <c r="Q34" s="315">
        <f>P34*関係係数シート!D30</f>
        <v>0</v>
      </c>
      <c r="R34" s="315">
        <v>0</v>
      </c>
      <c r="S34" s="315">
        <f>R34*関係係数シート!E30</f>
        <v>0</v>
      </c>
      <c r="T34" s="316">
        <f>R34*関係係数シート!F30</f>
        <v>0</v>
      </c>
      <c r="U34" s="320"/>
      <c r="V34" s="321">
        <f>ROUND(D34*関係係数シート!$H30,0)</f>
        <v>0</v>
      </c>
      <c r="W34" s="322">
        <f>ROUND(G34*関係係数シート!$H30,0)</f>
        <v>0</v>
      </c>
      <c r="X34" s="322">
        <f t="shared" si="9"/>
        <v>0</v>
      </c>
      <c r="Y34" s="325">
        <f>ROUND(R34*関係係数シート!$H30,0)</f>
        <v>0</v>
      </c>
      <c r="Z34" s="322">
        <f>ROUND(D34*関係係数シート!$I30,0)</f>
        <v>0</v>
      </c>
      <c r="AA34" s="324">
        <f>ROUND(G34*関係係数シート!$I30,0)</f>
        <v>0</v>
      </c>
      <c r="AB34" s="324">
        <f t="shared" si="10"/>
        <v>0</v>
      </c>
      <c r="AC34" s="325">
        <f>ROUND(R34*関係係数シート!$I30,0)</f>
        <v>0</v>
      </c>
      <c r="AD34" s="320"/>
      <c r="AE34" s="326">
        <f t="shared" si="2"/>
        <v>0</v>
      </c>
      <c r="AF34" s="327">
        <f t="shared" si="3"/>
        <v>0</v>
      </c>
      <c r="AG34" s="328">
        <f t="shared" si="11"/>
        <v>0</v>
      </c>
      <c r="AH34" s="326">
        <f t="shared" si="12"/>
        <v>0</v>
      </c>
      <c r="AI34" s="329">
        <f t="shared" si="13"/>
        <v>0</v>
      </c>
      <c r="AJ34" s="330">
        <f t="shared" si="14"/>
        <v>1</v>
      </c>
      <c r="AK34" s="422"/>
      <c r="AL34" s="331">
        <v>27</v>
      </c>
      <c r="AM34" s="601" t="e">
        <f t="shared" si="4"/>
        <v>#N/A</v>
      </c>
      <c r="AN34" s="595" t="e">
        <f t="shared" si="15"/>
        <v>#N/A</v>
      </c>
      <c r="AO34" s="334" t="e">
        <f t="shared" si="5"/>
        <v>#N/A</v>
      </c>
      <c r="AP34" s="328" t="e">
        <f t="shared" si="6"/>
        <v>#N/A</v>
      </c>
      <c r="AQ34" s="335" t="e">
        <f>SUM(AN$8:AN34)/SUM($AN$8:$AN$44)</f>
        <v>#N/A</v>
      </c>
      <c r="AR34" s="326" t="e">
        <f t="shared" si="16"/>
        <v>#N/A</v>
      </c>
      <c r="AS34" s="328" t="e">
        <f t="shared" si="7"/>
        <v>#N/A</v>
      </c>
    </row>
    <row r="35" spans="2:45" ht="20.100000000000001" customHeight="1">
      <c r="B35" s="309" t="s">
        <v>246</v>
      </c>
      <c r="C35" s="310" t="s">
        <v>247</v>
      </c>
      <c r="D35" s="311">
        <f>生産増加の入力シート!D33</f>
        <v>0</v>
      </c>
      <c r="E35" s="312">
        <f>D35*関係係数シート!$E31</f>
        <v>0</v>
      </c>
      <c r="F35" s="313">
        <f>D35*関係係数シート!$F31</f>
        <v>0</v>
      </c>
      <c r="G35" s="314">
        <v>0</v>
      </c>
      <c r="H35" s="312">
        <f>G35*関係係数シート!$E31</f>
        <v>0</v>
      </c>
      <c r="I35" s="313">
        <f>G35*関係係数シート!$F31</f>
        <v>0</v>
      </c>
      <c r="J35" s="312">
        <f t="shared" si="8"/>
        <v>0</v>
      </c>
      <c r="K35" s="315">
        <f t="shared" si="0"/>
        <v>0</v>
      </c>
      <c r="L35" s="316">
        <f t="shared" si="1"/>
        <v>0</v>
      </c>
      <c r="M35" s="317"/>
      <c r="N35" s="318"/>
      <c r="O35" s="319"/>
      <c r="P35" s="315">
        <f>$O$45*関係係数シート!G31</f>
        <v>0</v>
      </c>
      <c r="Q35" s="315">
        <f>P35*関係係数シート!D31</f>
        <v>0</v>
      </c>
      <c r="R35" s="315">
        <v>0</v>
      </c>
      <c r="S35" s="315">
        <f>R35*関係係数シート!E31</f>
        <v>0</v>
      </c>
      <c r="T35" s="316">
        <f>R35*関係係数シート!F31</f>
        <v>0</v>
      </c>
      <c r="U35" s="320"/>
      <c r="V35" s="321">
        <f>ROUND(D35*関係係数シート!$H31,0)</f>
        <v>0</v>
      </c>
      <c r="W35" s="322">
        <f>ROUND(G35*関係係数シート!$H31,0)</f>
        <v>0</v>
      </c>
      <c r="X35" s="322">
        <f t="shared" si="9"/>
        <v>0</v>
      </c>
      <c r="Y35" s="325">
        <f>ROUND(R35*関係係数シート!$H31,0)</f>
        <v>0</v>
      </c>
      <c r="Z35" s="322">
        <f>ROUND(D35*関係係数シート!$I31,0)</f>
        <v>0</v>
      </c>
      <c r="AA35" s="324">
        <f>ROUND(G35*関係係数シート!$I31,0)</f>
        <v>0</v>
      </c>
      <c r="AB35" s="324">
        <f t="shared" si="10"/>
        <v>0</v>
      </c>
      <c r="AC35" s="325">
        <f>ROUND(R35*関係係数シート!$I31,0)</f>
        <v>0</v>
      </c>
      <c r="AD35" s="320"/>
      <c r="AE35" s="326">
        <f t="shared" si="2"/>
        <v>0</v>
      </c>
      <c r="AF35" s="327">
        <f t="shared" si="3"/>
        <v>0</v>
      </c>
      <c r="AG35" s="328">
        <f t="shared" si="11"/>
        <v>0</v>
      </c>
      <c r="AH35" s="326">
        <f t="shared" si="12"/>
        <v>0</v>
      </c>
      <c r="AI35" s="329">
        <f t="shared" si="13"/>
        <v>0</v>
      </c>
      <c r="AJ35" s="330">
        <f t="shared" si="14"/>
        <v>1</v>
      </c>
      <c r="AK35" s="422"/>
      <c r="AL35" s="331">
        <v>28</v>
      </c>
      <c r="AM35" s="601" t="e">
        <f t="shared" si="4"/>
        <v>#N/A</v>
      </c>
      <c r="AN35" s="595" t="e">
        <f t="shared" si="15"/>
        <v>#N/A</v>
      </c>
      <c r="AO35" s="334" t="e">
        <f t="shared" si="5"/>
        <v>#N/A</v>
      </c>
      <c r="AP35" s="328" t="e">
        <f t="shared" si="6"/>
        <v>#N/A</v>
      </c>
      <c r="AQ35" s="335" t="e">
        <f>SUM(AN$8:AN35)/SUM($AN$8:$AN$44)</f>
        <v>#N/A</v>
      </c>
      <c r="AR35" s="326" t="e">
        <f t="shared" si="16"/>
        <v>#N/A</v>
      </c>
      <c r="AS35" s="328" t="e">
        <f t="shared" si="7"/>
        <v>#N/A</v>
      </c>
    </row>
    <row r="36" spans="2:45" ht="20.100000000000001" customHeight="1">
      <c r="B36" s="309" t="s">
        <v>248</v>
      </c>
      <c r="C36" s="310" t="s">
        <v>96</v>
      </c>
      <c r="D36" s="311">
        <f>生産増加の入力シート!D34</f>
        <v>0</v>
      </c>
      <c r="E36" s="312">
        <f>D36*関係係数シート!$E32</f>
        <v>0</v>
      </c>
      <c r="F36" s="313">
        <f>D36*関係係数シート!$F32</f>
        <v>0</v>
      </c>
      <c r="G36" s="314">
        <v>0</v>
      </c>
      <c r="H36" s="312">
        <f>G36*関係係数シート!$E32</f>
        <v>0</v>
      </c>
      <c r="I36" s="313">
        <f>G36*関係係数シート!$F32</f>
        <v>0</v>
      </c>
      <c r="J36" s="312">
        <f t="shared" si="8"/>
        <v>0</v>
      </c>
      <c r="K36" s="315">
        <f t="shared" si="0"/>
        <v>0</v>
      </c>
      <c r="L36" s="316">
        <f t="shared" si="1"/>
        <v>0</v>
      </c>
      <c r="M36" s="317"/>
      <c r="N36" s="318"/>
      <c r="O36" s="319"/>
      <c r="P36" s="315">
        <f>$O$45*関係係数シート!G32</f>
        <v>0</v>
      </c>
      <c r="Q36" s="315">
        <f>P36*関係係数シート!D32</f>
        <v>0</v>
      </c>
      <c r="R36" s="315">
        <v>0</v>
      </c>
      <c r="S36" s="315">
        <f>R36*関係係数シート!E32</f>
        <v>0</v>
      </c>
      <c r="T36" s="316">
        <f>R36*関係係数シート!F32</f>
        <v>0</v>
      </c>
      <c r="U36" s="320"/>
      <c r="V36" s="321">
        <f>ROUND(D36*関係係数シート!$H32,0)</f>
        <v>0</v>
      </c>
      <c r="W36" s="322">
        <f>ROUND(G36*関係係数シート!$H32,0)</f>
        <v>0</v>
      </c>
      <c r="X36" s="322">
        <f t="shared" si="9"/>
        <v>0</v>
      </c>
      <c r="Y36" s="325">
        <f>ROUND(R36*関係係数シート!$H32,0)</f>
        <v>0</v>
      </c>
      <c r="Z36" s="322">
        <f>ROUND(D36*関係係数シート!$I32,0)</f>
        <v>0</v>
      </c>
      <c r="AA36" s="324">
        <f>ROUND(G36*関係係数シート!$I32,0)</f>
        <v>0</v>
      </c>
      <c r="AB36" s="324">
        <f t="shared" si="10"/>
        <v>0</v>
      </c>
      <c r="AC36" s="325">
        <f>ROUND(R36*関係係数シート!$I32,0)</f>
        <v>0</v>
      </c>
      <c r="AD36" s="320"/>
      <c r="AE36" s="326">
        <f t="shared" si="2"/>
        <v>0</v>
      </c>
      <c r="AF36" s="327">
        <f t="shared" si="3"/>
        <v>0</v>
      </c>
      <c r="AG36" s="328">
        <f t="shared" si="11"/>
        <v>0</v>
      </c>
      <c r="AH36" s="326">
        <f t="shared" si="12"/>
        <v>0</v>
      </c>
      <c r="AI36" s="329">
        <f t="shared" si="13"/>
        <v>0</v>
      </c>
      <c r="AJ36" s="330">
        <f t="shared" si="14"/>
        <v>1</v>
      </c>
      <c r="AK36" s="422"/>
      <c r="AL36" s="331">
        <v>29</v>
      </c>
      <c r="AM36" s="601" t="e">
        <f t="shared" si="4"/>
        <v>#N/A</v>
      </c>
      <c r="AN36" s="595" t="e">
        <f t="shared" si="15"/>
        <v>#N/A</v>
      </c>
      <c r="AO36" s="334" t="e">
        <f t="shared" si="5"/>
        <v>#N/A</v>
      </c>
      <c r="AP36" s="328" t="e">
        <f t="shared" si="6"/>
        <v>#N/A</v>
      </c>
      <c r="AQ36" s="335" t="e">
        <f>SUM(AN$8:AN36)/SUM($AN$8:$AN$44)</f>
        <v>#N/A</v>
      </c>
      <c r="AR36" s="326" t="e">
        <f t="shared" si="16"/>
        <v>#N/A</v>
      </c>
      <c r="AS36" s="328" t="e">
        <f t="shared" si="7"/>
        <v>#N/A</v>
      </c>
    </row>
    <row r="37" spans="2:45" ht="20.100000000000001" customHeight="1">
      <c r="B37" s="336" t="s">
        <v>249</v>
      </c>
      <c r="C37" s="337" t="s">
        <v>50</v>
      </c>
      <c r="D37" s="338">
        <f>生産増加の入力シート!D35</f>
        <v>0</v>
      </c>
      <c r="E37" s="339">
        <f>D37*関係係数シート!$E33</f>
        <v>0</v>
      </c>
      <c r="F37" s="340">
        <f>D37*関係係数シート!$F33</f>
        <v>0</v>
      </c>
      <c r="G37" s="341">
        <v>0</v>
      </c>
      <c r="H37" s="339">
        <f>G37*関係係数シート!$E33</f>
        <v>0</v>
      </c>
      <c r="I37" s="340">
        <f>G37*関係係数シート!$F33</f>
        <v>0</v>
      </c>
      <c r="J37" s="339">
        <f t="shared" si="8"/>
        <v>0</v>
      </c>
      <c r="K37" s="342">
        <f t="shared" si="0"/>
        <v>0</v>
      </c>
      <c r="L37" s="343">
        <f t="shared" si="1"/>
        <v>0</v>
      </c>
      <c r="M37" s="344"/>
      <c r="N37" s="345"/>
      <c r="O37" s="346"/>
      <c r="P37" s="342">
        <f>$O$45*関係係数シート!G33</f>
        <v>0</v>
      </c>
      <c r="Q37" s="342">
        <f>P37*関係係数シート!D33</f>
        <v>0</v>
      </c>
      <c r="R37" s="342">
        <v>0</v>
      </c>
      <c r="S37" s="342">
        <f>R37*関係係数シート!E33</f>
        <v>0</v>
      </c>
      <c r="T37" s="343">
        <f>R37*関係係数シート!F33</f>
        <v>0</v>
      </c>
      <c r="U37" s="347"/>
      <c r="V37" s="348">
        <f>ROUND(D37*関係係数シート!$H33,0)</f>
        <v>0</v>
      </c>
      <c r="W37" s="349">
        <f>ROUND(G37*関係係数シート!$H33,0)</f>
        <v>0</v>
      </c>
      <c r="X37" s="349">
        <f t="shared" si="9"/>
        <v>0</v>
      </c>
      <c r="Y37" s="352">
        <f>ROUND(R37*関係係数シート!$H33,0)</f>
        <v>0</v>
      </c>
      <c r="Z37" s="349">
        <f>ROUND(D37*関係係数シート!$I33,0)</f>
        <v>0</v>
      </c>
      <c r="AA37" s="351">
        <f>ROUND(G37*関係係数シート!$I33,0)</f>
        <v>0</v>
      </c>
      <c r="AB37" s="351">
        <f t="shared" si="10"/>
        <v>0</v>
      </c>
      <c r="AC37" s="352">
        <f>ROUND(R37*関係係数シート!$I33,0)</f>
        <v>0</v>
      </c>
      <c r="AD37" s="347"/>
      <c r="AE37" s="353">
        <f t="shared" si="2"/>
        <v>0</v>
      </c>
      <c r="AF37" s="354">
        <f t="shared" si="3"/>
        <v>0</v>
      </c>
      <c r="AG37" s="355">
        <f t="shared" si="11"/>
        <v>0</v>
      </c>
      <c r="AH37" s="353">
        <f t="shared" si="12"/>
        <v>0</v>
      </c>
      <c r="AI37" s="356">
        <f t="shared" si="13"/>
        <v>0</v>
      </c>
      <c r="AJ37" s="357">
        <f t="shared" si="14"/>
        <v>1</v>
      </c>
      <c r="AK37" s="423"/>
      <c r="AL37" s="358">
        <v>30</v>
      </c>
      <c r="AM37" s="602" t="e">
        <f t="shared" si="4"/>
        <v>#N/A</v>
      </c>
      <c r="AN37" s="596" t="e">
        <f t="shared" si="15"/>
        <v>#N/A</v>
      </c>
      <c r="AO37" s="361" t="e">
        <f t="shared" si="5"/>
        <v>#N/A</v>
      </c>
      <c r="AP37" s="355" t="e">
        <f t="shared" si="6"/>
        <v>#N/A</v>
      </c>
      <c r="AQ37" s="362" t="e">
        <f>SUM(AN$8:AN37)/SUM($AN$8:$AN$44)</f>
        <v>#N/A</v>
      </c>
      <c r="AR37" s="353" t="e">
        <f t="shared" si="16"/>
        <v>#N/A</v>
      </c>
      <c r="AS37" s="355" t="e">
        <f t="shared" si="7"/>
        <v>#N/A</v>
      </c>
    </row>
    <row r="38" spans="2:45" ht="20.100000000000001" customHeight="1">
      <c r="B38" s="363" t="s">
        <v>250</v>
      </c>
      <c r="C38" s="364" t="s">
        <v>51</v>
      </c>
      <c r="D38" s="365">
        <f>生産増加の入力シート!D36</f>
        <v>0</v>
      </c>
      <c r="E38" s="366">
        <f>D38*関係係数シート!$E34</f>
        <v>0</v>
      </c>
      <c r="F38" s="367">
        <f>D38*関係係数シート!$F34</f>
        <v>0</v>
      </c>
      <c r="G38" s="368">
        <v>0</v>
      </c>
      <c r="H38" s="366">
        <f>G38*関係係数シート!$E34</f>
        <v>0</v>
      </c>
      <c r="I38" s="367">
        <f>G38*関係係数シート!$F34</f>
        <v>0</v>
      </c>
      <c r="J38" s="366">
        <f t="shared" si="8"/>
        <v>0</v>
      </c>
      <c r="K38" s="369">
        <f t="shared" si="0"/>
        <v>0</v>
      </c>
      <c r="L38" s="370">
        <f t="shared" si="1"/>
        <v>0</v>
      </c>
      <c r="M38" s="371"/>
      <c r="N38" s="372"/>
      <c r="O38" s="373"/>
      <c r="P38" s="369">
        <f>$O$45*関係係数シート!G34</f>
        <v>0</v>
      </c>
      <c r="Q38" s="369">
        <f>P38*関係係数シート!D34</f>
        <v>0</v>
      </c>
      <c r="R38" s="369">
        <v>0</v>
      </c>
      <c r="S38" s="369">
        <f>R38*関係係数シート!E34</f>
        <v>0</v>
      </c>
      <c r="T38" s="370">
        <f>R38*関係係数シート!F34</f>
        <v>0</v>
      </c>
      <c r="U38" s="374"/>
      <c r="V38" s="375">
        <f>ROUND(D38*関係係数シート!$H34,0)</f>
        <v>0</v>
      </c>
      <c r="W38" s="376">
        <f>ROUND(G38*関係係数シート!$H34,0)</f>
        <v>0</v>
      </c>
      <c r="X38" s="376">
        <f t="shared" si="9"/>
        <v>0</v>
      </c>
      <c r="Y38" s="379">
        <f>ROUND(R38*関係係数シート!$H34,0)</f>
        <v>0</v>
      </c>
      <c r="Z38" s="376">
        <f>ROUND(D38*関係係数シート!$I34,0)</f>
        <v>0</v>
      </c>
      <c r="AA38" s="378">
        <f>ROUND(G38*関係係数シート!$I34,0)</f>
        <v>0</v>
      </c>
      <c r="AB38" s="378">
        <f t="shared" si="10"/>
        <v>0</v>
      </c>
      <c r="AC38" s="379">
        <f>ROUND(R38*関係係数シート!$I34,0)</f>
        <v>0</v>
      </c>
      <c r="AD38" s="374"/>
      <c r="AE38" s="380">
        <f t="shared" si="2"/>
        <v>0</v>
      </c>
      <c r="AF38" s="381">
        <f t="shared" si="3"/>
        <v>0</v>
      </c>
      <c r="AG38" s="382">
        <f t="shared" si="11"/>
        <v>0</v>
      </c>
      <c r="AH38" s="380">
        <f t="shared" si="12"/>
        <v>0</v>
      </c>
      <c r="AI38" s="383">
        <f t="shared" si="13"/>
        <v>0</v>
      </c>
      <c r="AJ38" s="384">
        <f t="shared" si="14"/>
        <v>1</v>
      </c>
      <c r="AK38" s="424"/>
      <c r="AL38" s="385">
        <v>31</v>
      </c>
      <c r="AM38" s="603" t="e">
        <f t="shared" si="4"/>
        <v>#N/A</v>
      </c>
      <c r="AN38" s="597" t="e">
        <f t="shared" si="15"/>
        <v>#N/A</v>
      </c>
      <c r="AO38" s="388" t="e">
        <f t="shared" si="5"/>
        <v>#N/A</v>
      </c>
      <c r="AP38" s="382" t="e">
        <f t="shared" si="6"/>
        <v>#N/A</v>
      </c>
      <c r="AQ38" s="389" t="e">
        <f>SUM(AN$8:AN38)/SUM($AN$8:$AN$44)</f>
        <v>#N/A</v>
      </c>
      <c r="AR38" s="380" t="e">
        <f t="shared" si="16"/>
        <v>#N/A</v>
      </c>
      <c r="AS38" s="382" t="e">
        <f t="shared" si="7"/>
        <v>#N/A</v>
      </c>
    </row>
    <row r="39" spans="2:45" ht="20.100000000000001" customHeight="1">
      <c r="B39" s="309" t="s">
        <v>251</v>
      </c>
      <c r="C39" s="310" t="s">
        <v>252</v>
      </c>
      <c r="D39" s="311">
        <f>生産増加の入力シート!D37</f>
        <v>0</v>
      </c>
      <c r="E39" s="312">
        <f>D39*関係係数シート!$E35</f>
        <v>0</v>
      </c>
      <c r="F39" s="313">
        <f>D39*関係係数シート!$F35</f>
        <v>0</v>
      </c>
      <c r="G39" s="314">
        <v>0</v>
      </c>
      <c r="H39" s="312">
        <f>G39*関係係数シート!$E35</f>
        <v>0</v>
      </c>
      <c r="I39" s="313">
        <f>G39*関係係数シート!$F35</f>
        <v>0</v>
      </c>
      <c r="J39" s="312">
        <f t="shared" si="8"/>
        <v>0</v>
      </c>
      <c r="K39" s="315">
        <f t="shared" si="0"/>
        <v>0</v>
      </c>
      <c r="L39" s="316">
        <f t="shared" si="1"/>
        <v>0</v>
      </c>
      <c r="M39" s="317"/>
      <c r="N39" s="318"/>
      <c r="O39" s="319"/>
      <c r="P39" s="315">
        <f>$O$45*関係係数シート!G35</f>
        <v>0</v>
      </c>
      <c r="Q39" s="315">
        <f>P39*関係係数シート!D35</f>
        <v>0</v>
      </c>
      <c r="R39" s="315">
        <v>0</v>
      </c>
      <c r="S39" s="315">
        <f>R39*関係係数シート!E35</f>
        <v>0</v>
      </c>
      <c r="T39" s="316">
        <f>R39*関係係数シート!F35</f>
        <v>0</v>
      </c>
      <c r="U39" s="320"/>
      <c r="V39" s="321">
        <f>ROUND(D39*関係係数シート!$H35,0)</f>
        <v>0</v>
      </c>
      <c r="W39" s="322">
        <f>ROUND(G39*関係係数シート!$H35,0)</f>
        <v>0</v>
      </c>
      <c r="X39" s="322">
        <f t="shared" si="9"/>
        <v>0</v>
      </c>
      <c r="Y39" s="325">
        <f>ROUND(R39*関係係数シート!$H35,0)</f>
        <v>0</v>
      </c>
      <c r="Z39" s="322">
        <f>ROUND(D39*関係係数シート!$I35,0)</f>
        <v>0</v>
      </c>
      <c r="AA39" s="324">
        <f>ROUND(G39*関係係数シート!$I35,0)</f>
        <v>0</v>
      </c>
      <c r="AB39" s="324">
        <f t="shared" si="10"/>
        <v>0</v>
      </c>
      <c r="AC39" s="325">
        <f>ROUND(R39*関係係数シート!$I35,0)</f>
        <v>0</v>
      </c>
      <c r="AD39" s="320"/>
      <c r="AE39" s="326">
        <f t="shared" si="2"/>
        <v>0</v>
      </c>
      <c r="AF39" s="327">
        <f t="shared" si="3"/>
        <v>0</v>
      </c>
      <c r="AG39" s="328">
        <f t="shared" si="11"/>
        <v>0</v>
      </c>
      <c r="AH39" s="326">
        <f t="shared" si="12"/>
        <v>0</v>
      </c>
      <c r="AI39" s="329">
        <f t="shared" si="13"/>
        <v>0</v>
      </c>
      <c r="AJ39" s="330">
        <f t="shared" si="14"/>
        <v>1</v>
      </c>
      <c r="AK39" s="422"/>
      <c r="AL39" s="331">
        <v>32</v>
      </c>
      <c r="AM39" s="601" t="e">
        <f t="shared" si="4"/>
        <v>#N/A</v>
      </c>
      <c r="AN39" s="595" t="e">
        <f t="shared" si="15"/>
        <v>#N/A</v>
      </c>
      <c r="AO39" s="334" t="e">
        <f t="shared" si="5"/>
        <v>#N/A</v>
      </c>
      <c r="AP39" s="328" t="e">
        <f t="shared" si="6"/>
        <v>#N/A</v>
      </c>
      <c r="AQ39" s="335" t="e">
        <f>SUM(AN$8:AN39)/SUM($AN$8:$AN$44)</f>
        <v>#N/A</v>
      </c>
      <c r="AR39" s="326" t="e">
        <f t="shared" si="16"/>
        <v>#N/A</v>
      </c>
      <c r="AS39" s="328" t="e">
        <f t="shared" si="7"/>
        <v>#N/A</v>
      </c>
    </row>
    <row r="40" spans="2:45" ht="20.100000000000001" customHeight="1">
      <c r="B40" s="309" t="s">
        <v>253</v>
      </c>
      <c r="C40" s="310" t="s">
        <v>254</v>
      </c>
      <c r="D40" s="311">
        <f>生産増加の入力シート!D38</f>
        <v>0</v>
      </c>
      <c r="E40" s="312">
        <f>D40*関係係数シート!$E36</f>
        <v>0</v>
      </c>
      <c r="F40" s="313">
        <f>D40*関係係数シート!$F36</f>
        <v>0</v>
      </c>
      <c r="G40" s="314">
        <v>0</v>
      </c>
      <c r="H40" s="312">
        <f>G40*関係係数シート!$E36</f>
        <v>0</v>
      </c>
      <c r="I40" s="313">
        <f>G40*関係係数シート!$F36</f>
        <v>0</v>
      </c>
      <c r="J40" s="312">
        <f t="shared" si="8"/>
        <v>0</v>
      </c>
      <c r="K40" s="315">
        <f t="shared" si="0"/>
        <v>0</v>
      </c>
      <c r="L40" s="316">
        <f t="shared" si="1"/>
        <v>0</v>
      </c>
      <c r="M40" s="317"/>
      <c r="N40" s="318"/>
      <c r="O40" s="319"/>
      <c r="P40" s="315">
        <f>$O$45*関係係数シート!G36</f>
        <v>0</v>
      </c>
      <c r="Q40" s="315">
        <f>P40*関係係数シート!D36</f>
        <v>0</v>
      </c>
      <c r="R40" s="315">
        <v>0</v>
      </c>
      <c r="S40" s="315">
        <f>R40*関係係数シート!E36</f>
        <v>0</v>
      </c>
      <c r="T40" s="316">
        <f>R40*関係係数シート!F36</f>
        <v>0</v>
      </c>
      <c r="U40" s="320"/>
      <c r="V40" s="321">
        <f>ROUND(D40*関係係数シート!$H36,0)</f>
        <v>0</v>
      </c>
      <c r="W40" s="322">
        <f>ROUND(G40*関係係数シート!$H36,0)</f>
        <v>0</v>
      </c>
      <c r="X40" s="322">
        <f t="shared" si="9"/>
        <v>0</v>
      </c>
      <c r="Y40" s="325">
        <f>ROUND(R40*関係係数シート!$H36,0)</f>
        <v>0</v>
      </c>
      <c r="Z40" s="322">
        <f>ROUND(D40*関係係数シート!$I36,0)</f>
        <v>0</v>
      </c>
      <c r="AA40" s="324">
        <f>ROUND(G40*関係係数シート!$I36,0)</f>
        <v>0</v>
      </c>
      <c r="AB40" s="324">
        <f t="shared" si="10"/>
        <v>0</v>
      </c>
      <c r="AC40" s="325">
        <f>ROUND(R40*関係係数シート!$I36,0)</f>
        <v>0</v>
      </c>
      <c r="AD40" s="320"/>
      <c r="AE40" s="326">
        <f t="shared" si="2"/>
        <v>0</v>
      </c>
      <c r="AF40" s="327">
        <f t="shared" si="3"/>
        <v>0</v>
      </c>
      <c r="AG40" s="328">
        <f t="shared" si="11"/>
        <v>0</v>
      </c>
      <c r="AH40" s="326">
        <f t="shared" si="12"/>
        <v>0</v>
      </c>
      <c r="AI40" s="329">
        <f t="shared" si="13"/>
        <v>0</v>
      </c>
      <c r="AJ40" s="330">
        <f t="shared" si="14"/>
        <v>1</v>
      </c>
      <c r="AK40" s="422"/>
      <c r="AL40" s="331">
        <v>33</v>
      </c>
      <c r="AM40" s="601" t="e">
        <f t="shared" si="4"/>
        <v>#N/A</v>
      </c>
      <c r="AN40" s="595" t="e">
        <f t="shared" si="15"/>
        <v>#N/A</v>
      </c>
      <c r="AO40" s="334" t="e">
        <f t="shared" si="5"/>
        <v>#N/A</v>
      </c>
      <c r="AP40" s="328" t="e">
        <f t="shared" si="6"/>
        <v>#N/A</v>
      </c>
      <c r="AQ40" s="335" t="e">
        <f>SUM(AN$8:AN40)/SUM($AN$8:$AN$44)</f>
        <v>#N/A</v>
      </c>
      <c r="AR40" s="326" t="e">
        <f t="shared" si="16"/>
        <v>#N/A</v>
      </c>
      <c r="AS40" s="328" t="e">
        <f t="shared" si="7"/>
        <v>#N/A</v>
      </c>
    </row>
    <row r="41" spans="2:45" ht="20.100000000000001" customHeight="1">
      <c r="B41" s="309" t="s">
        <v>255</v>
      </c>
      <c r="C41" s="310" t="s">
        <v>52</v>
      </c>
      <c r="D41" s="311">
        <f>生産増加の入力シート!D39</f>
        <v>0</v>
      </c>
      <c r="E41" s="312">
        <f>D41*関係係数シート!$E37</f>
        <v>0</v>
      </c>
      <c r="F41" s="313">
        <f>D41*関係係数シート!$F37</f>
        <v>0</v>
      </c>
      <c r="G41" s="314">
        <v>0</v>
      </c>
      <c r="H41" s="312">
        <f>G41*関係係数シート!$E37</f>
        <v>0</v>
      </c>
      <c r="I41" s="313">
        <f>G41*関係係数シート!$F37</f>
        <v>0</v>
      </c>
      <c r="J41" s="312">
        <f t="shared" si="8"/>
        <v>0</v>
      </c>
      <c r="K41" s="315">
        <f t="shared" si="0"/>
        <v>0</v>
      </c>
      <c r="L41" s="316">
        <f t="shared" si="1"/>
        <v>0</v>
      </c>
      <c r="M41" s="317"/>
      <c r="N41" s="318"/>
      <c r="O41" s="319"/>
      <c r="P41" s="315">
        <f>$O$45*関係係数シート!G37</f>
        <v>0</v>
      </c>
      <c r="Q41" s="315">
        <f>P41*関係係数シート!D37</f>
        <v>0</v>
      </c>
      <c r="R41" s="315">
        <v>0</v>
      </c>
      <c r="S41" s="315">
        <f>R41*関係係数シート!E37</f>
        <v>0</v>
      </c>
      <c r="T41" s="316">
        <f>R41*関係係数シート!F37</f>
        <v>0</v>
      </c>
      <c r="U41" s="320"/>
      <c r="V41" s="321">
        <f>ROUND(D41*関係係数シート!$H37,0)</f>
        <v>0</v>
      </c>
      <c r="W41" s="322">
        <f>ROUND(G41*関係係数シート!$H37,0)</f>
        <v>0</v>
      </c>
      <c r="X41" s="322">
        <f t="shared" si="9"/>
        <v>0</v>
      </c>
      <c r="Y41" s="325">
        <f>ROUND(R41*関係係数シート!$H37,0)</f>
        <v>0</v>
      </c>
      <c r="Z41" s="322">
        <f>ROUND(D41*関係係数シート!$I37,0)</f>
        <v>0</v>
      </c>
      <c r="AA41" s="324">
        <f>ROUND(G41*関係係数シート!$I37,0)</f>
        <v>0</v>
      </c>
      <c r="AB41" s="324">
        <f t="shared" si="10"/>
        <v>0</v>
      </c>
      <c r="AC41" s="325">
        <f>ROUND(R41*関係係数シート!$I37,0)</f>
        <v>0</v>
      </c>
      <c r="AD41" s="320"/>
      <c r="AE41" s="326">
        <f t="shared" si="2"/>
        <v>0</v>
      </c>
      <c r="AF41" s="327">
        <f t="shared" si="3"/>
        <v>0</v>
      </c>
      <c r="AG41" s="328">
        <f t="shared" si="11"/>
        <v>0</v>
      </c>
      <c r="AH41" s="326">
        <f t="shared" si="12"/>
        <v>0</v>
      </c>
      <c r="AI41" s="329">
        <f t="shared" si="13"/>
        <v>0</v>
      </c>
      <c r="AJ41" s="330">
        <f t="shared" si="14"/>
        <v>1</v>
      </c>
      <c r="AK41" s="422"/>
      <c r="AL41" s="331">
        <v>34</v>
      </c>
      <c r="AM41" s="601" t="e">
        <f t="shared" si="4"/>
        <v>#N/A</v>
      </c>
      <c r="AN41" s="595" t="e">
        <f t="shared" si="15"/>
        <v>#N/A</v>
      </c>
      <c r="AO41" s="334" t="e">
        <f t="shared" si="5"/>
        <v>#N/A</v>
      </c>
      <c r="AP41" s="328" t="e">
        <f t="shared" si="6"/>
        <v>#N/A</v>
      </c>
      <c r="AQ41" s="335" t="e">
        <f>SUM(AN$8:AN41)/SUM($AN$8:$AN$44)</f>
        <v>#N/A</v>
      </c>
      <c r="AR41" s="326" t="e">
        <f t="shared" si="16"/>
        <v>#N/A</v>
      </c>
      <c r="AS41" s="328" t="e">
        <f t="shared" si="7"/>
        <v>#N/A</v>
      </c>
    </row>
    <row r="42" spans="2:45" ht="19.5" customHeight="1">
      <c r="B42" s="336" t="s">
        <v>256</v>
      </c>
      <c r="C42" s="337" t="s">
        <v>53</v>
      </c>
      <c r="D42" s="338">
        <f>生産増加の入力シート!D40</f>
        <v>0</v>
      </c>
      <c r="E42" s="339">
        <f>D42*関係係数シート!$E38</f>
        <v>0</v>
      </c>
      <c r="F42" s="340">
        <f>D42*関係係数シート!$F38</f>
        <v>0</v>
      </c>
      <c r="G42" s="341">
        <v>0</v>
      </c>
      <c r="H42" s="339">
        <f>G42*関係係数シート!$E38</f>
        <v>0</v>
      </c>
      <c r="I42" s="340">
        <f>G42*関係係数シート!$F38</f>
        <v>0</v>
      </c>
      <c r="J42" s="339">
        <f t="shared" si="8"/>
        <v>0</v>
      </c>
      <c r="K42" s="342">
        <f t="shared" si="0"/>
        <v>0</v>
      </c>
      <c r="L42" s="343">
        <f t="shared" si="1"/>
        <v>0</v>
      </c>
      <c r="M42" s="344"/>
      <c r="N42" s="345"/>
      <c r="O42" s="346"/>
      <c r="P42" s="342">
        <f>$O$45*関係係数シート!G38</f>
        <v>0</v>
      </c>
      <c r="Q42" s="342">
        <f>P42*関係係数シート!D38</f>
        <v>0</v>
      </c>
      <c r="R42" s="342">
        <v>0</v>
      </c>
      <c r="S42" s="342">
        <f>R42*関係係数シート!E38</f>
        <v>0</v>
      </c>
      <c r="T42" s="343">
        <f>R42*関係係数シート!F38</f>
        <v>0</v>
      </c>
      <c r="U42" s="347"/>
      <c r="V42" s="348">
        <f>ROUND(D42*関係係数シート!$H38,0)</f>
        <v>0</v>
      </c>
      <c r="W42" s="349">
        <f>ROUND(G42*関係係数シート!$H38,0)</f>
        <v>0</v>
      </c>
      <c r="X42" s="349">
        <f t="shared" si="9"/>
        <v>0</v>
      </c>
      <c r="Y42" s="352">
        <f>ROUND(R42*関係係数シート!$H38,0)</f>
        <v>0</v>
      </c>
      <c r="Z42" s="349">
        <f>ROUND(D42*関係係数シート!$I38,0)</f>
        <v>0</v>
      </c>
      <c r="AA42" s="351">
        <f>ROUND(G42*関係係数シート!$I38,0)</f>
        <v>0</v>
      </c>
      <c r="AB42" s="351">
        <f t="shared" si="10"/>
        <v>0</v>
      </c>
      <c r="AC42" s="352">
        <f>ROUND(R42*関係係数シート!$I38,0)</f>
        <v>0</v>
      </c>
      <c r="AD42" s="347"/>
      <c r="AE42" s="353">
        <f t="shared" si="2"/>
        <v>0</v>
      </c>
      <c r="AF42" s="354">
        <f t="shared" si="3"/>
        <v>0</v>
      </c>
      <c r="AG42" s="355">
        <f t="shared" si="11"/>
        <v>0</v>
      </c>
      <c r="AH42" s="353">
        <f t="shared" si="12"/>
        <v>0</v>
      </c>
      <c r="AI42" s="356">
        <f t="shared" si="13"/>
        <v>0</v>
      </c>
      <c r="AJ42" s="357">
        <f t="shared" si="14"/>
        <v>1</v>
      </c>
      <c r="AK42" s="423"/>
      <c r="AL42" s="358">
        <v>35</v>
      </c>
      <c r="AM42" s="602" t="e">
        <f t="shared" si="4"/>
        <v>#N/A</v>
      </c>
      <c r="AN42" s="596" t="e">
        <f t="shared" si="15"/>
        <v>#N/A</v>
      </c>
      <c r="AO42" s="361" t="e">
        <f t="shared" si="5"/>
        <v>#N/A</v>
      </c>
      <c r="AP42" s="355" t="e">
        <f t="shared" si="6"/>
        <v>#N/A</v>
      </c>
      <c r="AQ42" s="362" t="e">
        <f>SUM(AN$8:AN42)/SUM($AN$8:$AN$44)</f>
        <v>#N/A</v>
      </c>
      <c r="AR42" s="353" t="e">
        <f t="shared" si="16"/>
        <v>#N/A</v>
      </c>
      <c r="AS42" s="355" t="e">
        <f t="shared" si="7"/>
        <v>#N/A</v>
      </c>
    </row>
    <row r="43" spans="2:45" ht="19.5" customHeight="1">
      <c r="B43" s="390" t="s">
        <v>257</v>
      </c>
      <c r="C43" s="364" t="s">
        <v>54</v>
      </c>
      <c r="D43" s="365">
        <f>生産増加の入力シート!D41</f>
        <v>0</v>
      </c>
      <c r="E43" s="366">
        <f>D43*関係係数シート!$E39</f>
        <v>0</v>
      </c>
      <c r="F43" s="367">
        <f>D43*関係係数シート!$F39</f>
        <v>0</v>
      </c>
      <c r="G43" s="368">
        <v>0</v>
      </c>
      <c r="H43" s="366">
        <f>G43*関係係数シート!$E39</f>
        <v>0</v>
      </c>
      <c r="I43" s="367">
        <f>G43*関係係数シート!$F39</f>
        <v>0</v>
      </c>
      <c r="J43" s="366">
        <f t="shared" si="8"/>
        <v>0</v>
      </c>
      <c r="K43" s="369">
        <f t="shared" si="0"/>
        <v>0</v>
      </c>
      <c r="L43" s="370">
        <f t="shared" si="1"/>
        <v>0</v>
      </c>
      <c r="M43" s="391"/>
      <c r="N43" s="372"/>
      <c r="O43" s="373"/>
      <c r="P43" s="369">
        <f>$O$45*関係係数シート!G39</f>
        <v>0</v>
      </c>
      <c r="Q43" s="369">
        <f>P43*関係係数シート!D39</f>
        <v>0</v>
      </c>
      <c r="R43" s="369">
        <v>0</v>
      </c>
      <c r="S43" s="369">
        <f>R43*関係係数シート!E39</f>
        <v>0</v>
      </c>
      <c r="T43" s="370">
        <f>R43*関係係数シート!F39</f>
        <v>0</v>
      </c>
      <c r="U43" s="374"/>
      <c r="V43" s="375">
        <f>ROUND(D43*関係係数シート!$H39,0)</f>
        <v>0</v>
      </c>
      <c r="W43" s="376">
        <f>ROUND(G43*関係係数シート!$H39,0)</f>
        <v>0</v>
      </c>
      <c r="X43" s="376">
        <f t="shared" si="9"/>
        <v>0</v>
      </c>
      <c r="Y43" s="379">
        <f>ROUND(R43*関係係数シート!$H39,0)</f>
        <v>0</v>
      </c>
      <c r="Z43" s="376">
        <f>ROUND(D43*関係係数シート!$I39,0)</f>
        <v>0</v>
      </c>
      <c r="AA43" s="378">
        <f>ROUND(G43*関係係数シート!$I39,0)</f>
        <v>0</v>
      </c>
      <c r="AB43" s="378">
        <f t="shared" si="10"/>
        <v>0</v>
      </c>
      <c r="AC43" s="379">
        <f>ROUND(R43*関係係数シート!$I39,0)</f>
        <v>0</v>
      </c>
      <c r="AD43" s="374"/>
      <c r="AE43" s="380">
        <f t="shared" si="2"/>
        <v>0</v>
      </c>
      <c r="AF43" s="381">
        <f t="shared" si="3"/>
        <v>0</v>
      </c>
      <c r="AG43" s="382">
        <f t="shared" si="11"/>
        <v>0</v>
      </c>
      <c r="AH43" s="380">
        <f t="shared" si="12"/>
        <v>0</v>
      </c>
      <c r="AI43" s="383">
        <f t="shared" si="13"/>
        <v>0</v>
      </c>
      <c r="AJ43" s="384">
        <f t="shared" si="14"/>
        <v>1</v>
      </c>
      <c r="AK43" s="424"/>
      <c r="AL43" s="385">
        <v>36</v>
      </c>
      <c r="AM43" s="603" t="e">
        <f t="shared" si="4"/>
        <v>#N/A</v>
      </c>
      <c r="AN43" s="597" t="e">
        <f t="shared" si="15"/>
        <v>#N/A</v>
      </c>
      <c r="AO43" s="388" t="e">
        <f t="shared" si="5"/>
        <v>#N/A</v>
      </c>
      <c r="AP43" s="382" t="e">
        <f t="shared" si="6"/>
        <v>#N/A</v>
      </c>
      <c r="AQ43" s="389" t="e">
        <f>SUM(AN$8:AN43)/SUM($AN$8:$AN$44)</f>
        <v>#N/A</v>
      </c>
      <c r="AR43" s="380" t="e">
        <f t="shared" si="16"/>
        <v>#N/A</v>
      </c>
      <c r="AS43" s="382" t="e">
        <f t="shared" si="7"/>
        <v>#N/A</v>
      </c>
    </row>
    <row r="44" spans="2:45" ht="19.5" customHeight="1" thickBot="1">
      <c r="B44" s="392" t="s">
        <v>258</v>
      </c>
      <c r="C44" s="393" t="s">
        <v>55</v>
      </c>
      <c r="D44" s="394">
        <f>生産増加の入力シート!D42</f>
        <v>0</v>
      </c>
      <c r="E44" s="395">
        <f>D44*関係係数シート!$E40</f>
        <v>0</v>
      </c>
      <c r="F44" s="396">
        <f>D44*関係係数シート!$F40</f>
        <v>0</v>
      </c>
      <c r="G44" s="397">
        <v>0</v>
      </c>
      <c r="H44" s="395">
        <f>G44*関係係数シート!$E40</f>
        <v>0</v>
      </c>
      <c r="I44" s="396">
        <f>G44*関係係数シート!$F40</f>
        <v>0</v>
      </c>
      <c r="J44" s="395">
        <f t="shared" si="8"/>
        <v>0</v>
      </c>
      <c r="K44" s="398">
        <f t="shared" si="0"/>
        <v>0</v>
      </c>
      <c r="L44" s="399">
        <f t="shared" si="1"/>
        <v>0</v>
      </c>
      <c r="M44" s="400"/>
      <c r="N44" s="401"/>
      <c r="O44" s="402"/>
      <c r="P44" s="398">
        <f>$O$45*関係係数シート!G40</f>
        <v>0</v>
      </c>
      <c r="Q44" s="398">
        <f>P44*関係係数シート!D40</f>
        <v>0</v>
      </c>
      <c r="R44" s="398">
        <v>0</v>
      </c>
      <c r="S44" s="398">
        <f>R44*関係係数シート!E40</f>
        <v>0</v>
      </c>
      <c r="T44" s="399">
        <f>R44*関係係数シート!F40</f>
        <v>0</v>
      </c>
      <c r="U44" s="400"/>
      <c r="V44" s="403">
        <f>ROUND(D44*関係係数シート!$H40,0)</f>
        <v>0</v>
      </c>
      <c r="W44" s="404">
        <f>ROUND(G44*関係係数シート!$H40,0)</f>
        <v>0</v>
      </c>
      <c r="X44" s="404">
        <f t="shared" si="9"/>
        <v>0</v>
      </c>
      <c r="Y44" s="407">
        <f>ROUND(R44*関係係数シート!$H40,0)</f>
        <v>0</v>
      </c>
      <c r="Z44" s="404">
        <f>ROUND(D44*関係係数シート!$I40,0)</f>
        <v>0</v>
      </c>
      <c r="AA44" s="406">
        <f>ROUND(G44*関係係数シート!$I40,0)</f>
        <v>0</v>
      </c>
      <c r="AB44" s="406">
        <f t="shared" si="10"/>
        <v>0</v>
      </c>
      <c r="AC44" s="407">
        <f>ROUND(R44*関係係数シート!$I40,0)</f>
        <v>0</v>
      </c>
      <c r="AD44" s="400"/>
      <c r="AE44" s="408">
        <f t="shared" si="2"/>
        <v>0</v>
      </c>
      <c r="AF44" s="409">
        <f t="shared" si="3"/>
        <v>0</v>
      </c>
      <c r="AG44" s="410">
        <f t="shared" si="11"/>
        <v>0</v>
      </c>
      <c r="AH44" s="408">
        <f t="shared" si="12"/>
        <v>0</v>
      </c>
      <c r="AI44" s="411">
        <f t="shared" si="13"/>
        <v>0</v>
      </c>
      <c r="AJ44" s="412">
        <f t="shared" si="14"/>
        <v>1</v>
      </c>
      <c r="AK44" s="425"/>
      <c r="AL44" s="413">
        <v>37</v>
      </c>
      <c r="AM44" s="604" t="e">
        <f t="shared" si="4"/>
        <v>#N/A</v>
      </c>
      <c r="AN44" s="598" t="e">
        <f t="shared" si="15"/>
        <v>#N/A</v>
      </c>
      <c r="AO44" s="416" t="e">
        <f t="shared" si="5"/>
        <v>#N/A</v>
      </c>
      <c r="AP44" s="410" t="e">
        <f t="shared" si="6"/>
        <v>#N/A</v>
      </c>
      <c r="AQ44" s="417" t="e">
        <f>SUM(AN$8:AN44)/SUM($AN$8:$AN$44)</f>
        <v>#N/A</v>
      </c>
      <c r="AR44" s="408" t="e">
        <f t="shared" si="16"/>
        <v>#N/A</v>
      </c>
      <c r="AS44" s="410" t="e">
        <f t="shared" si="7"/>
        <v>#N/A</v>
      </c>
    </row>
    <row r="45" spans="2:45" ht="19.5" customHeight="1" thickBot="1">
      <c r="B45" s="37"/>
      <c r="C45" s="38" t="s">
        <v>56</v>
      </c>
      <c r="D45" s="47">
        <f>SUM(D8:D44)</f>
        <v>0</v>
      </c>
      <c r="E45" s="74">
        <f>SUM(E8:E44)</f>
        <v>0</v>
      </c>
      <c r="F45" s="123">
        <f>SUM(F8:F44)</f>
        <v>0</v>
      </c>
      <c r="G45" s="74">
        <f>SUM(G8:G44)</f>
        <v>0</v>
      </c>
      <c r="H45" s="74">
        <f t="shared" ref="H45" si="17">SUM(H8:H44)</f>
        <v>0</v>
      </c>
      <c r="I45" s="123">
        <f>SUM(I8:I44)</f>
        <v>0</v>
      </c>
      <c r="J45" s="74">
        <f>SUM(J8:J44)</f>
        <v>0</v>
      </c>
      <c r="K45" s="74">
        <f>SUM(K8:K44)</f>
        <v>0</v>
      </c>
      <c r="L45" s="75">
        <f>SUM(L8:L44)</f>
        <v>0</v>
      </c>
      <c r="N45" s="76">
        <f>関係係数シート!M4</f>
        <v>0.55742170177227612</v>
      </c>
      <c r="O45" s="77">
        <f>L45*N45</f>
        <v>0</v>
      </c>
      <c r="P45" s="78">
        <f>SUM(P8:P44)</f>
        <v>0</v>
      </c>
      <c r="Q45" s="78">
        <f>SUM(Q8:Q44)</f>
        <v>0</v>
      </c>
      <c r="R45" s="78">
        <f>SUM(R8:R44)</f>
        <v>0</v>
      </c>
      <c r="S45" s="78">
        <f>SUM(S8:S44)</f>
        <v>0</v>
      </c>
      <c r="T45" s="80">
        <f>SUM(T8:T44)</f>
        <v>0</v>
      </c>
      <c r="V45" s="40">
        <f>SUM(V8:V44)</f>
        <v>0</v>
      </c>
      <c r="W45" s="124">
        <f t="shared" ref="W45:X45" si="18">SUM(W8:W44)</f>
        <v>0</v>
      </c>
      <c r="X45" s="124">
        <f t="shared" si="18"/>
        <v>0</v>
      </c>
      <c r="Y45" s="75">
        <f t="shared" ref="Y45:AC45" si="19">SUM(Y8:Y44)</f>
        <v>0</v>
      </c>
      <c r="Z45" s="124">
        <f t="shared" si="19"/>
        <v>0</v>
      </c>
      <c r="AA45" s="123">
        <f t="shared" si="19"/>
        <v>0</v>
      </c>
      <c r="AB45" s="123">
        <f t="shared" si="19"/>
        <v>0</v>
      </c>
      <c r="AC45" s="75">
        <f t="shared" si="19"/>
        <v>0</v>
      </c>
      <c r="AE45" s="127">
        <f>SUM(AE8:AE44)</f>
        <v>0</v>
      </c>
      <c r="AF45" s="128">
        <f t="shared" ref="AF45:AG45" si="20">SUM(AF8:AF44)</f>
        <v>0</v>
      </c>
      <c r="AG45" s="129">
        <f t="shared" si="20"/>
        <v>0</v>
      </c>
      <c r="AH45" s="127">
        <f t="shared" ref="AH45" si="21">SUM(AH8:AH44)</f>
        <v>0</v>
      </c>
      <c r="AI45" s="130">
        <f t="shared" ref="AI45" si="22">SUM(AI8:AI44)</f>
        <v>0</v>
      </c>
      <c r="AJ45" s="131"/>
      <c r="AK45" s="134"/>
      <c r="AL45" s="135"/>
      <c r="AM45" s="605"/>
      <c r="AN45" s="599" t="e">
        <f t="shared" ref="AN45" si="23">SUM(AN8:AN44)</f>
        <v>#N/A</v>
      </c>
      <c r="AO45" s="138" t="e">
        <f t="shared" ref="AO45" si="24">SUM(AO8:AO44)</f>
        <v>#N/A</v>
      </c>
      <c r="AP45" s="129" t="e">
        <f t="shared" ref="AP45" si="25">SUM(AP8:AP44)</f>
        <v>#N/A</v>
      </c>
      <c r="AQ45" s="139"/>
      <c r="AR45" s="127" t="e">
        <f t="shared" ref="AR45" si="26">SUM(AR8:AR44)</f>
        <v>#N/A</v>
      </c>
      <c r="AS45" s="129" t="e">
        <f t="shared" ref="AS45" si="27">SUM(AS8:AS44)</f>
        <v>#N/A</v>
      </c>
    </row>
    <row r="46" spans="2:45" ht="19.5" customHeight="1" thickBot="1">
      <c r="C46" s="41" t="s">
        <v>111</v>
      </c>
      <c r="AJ46" s="140"/>
      <c r="AK46" s="4"/>
      <c r="AL46" s="140"/>
    </row>
    <row r="47" spans="2:45" ht="19.5" customHeight="1" thickTop="1" thickBot="1">
      <c r="C47" s="41"/>
      <c r="Q47" s="8" t="s">
        <v>65</v>
      </c>
      <c r="R47" s="79">
        <f>IFERROR(SUM(J45,R45)/D45,0)</f>
        <v>0</v>
      </c>
      <c r="AJ47" s="1"/>
      <c r="AK47" s="4"/>
      <c r="AL47" s="1"/>
    </row>
    <row r="48" spans="2:45" ht="19.5" customHeight="1" thickTop="1"/>
    <row r="49" spans="3:3" ht="19.5" customHeight="1">
      <c r="C49" s="41"/>
    </row>
    <row r="50" spans="3:3" ht="19.5" customHeight="1"/>
    <row r="51" spans="3:3" ht="19.5" customHeight="1">
      <c r="C51" s="7"/>
    </row>
    <row r="52" spans="3:3" ht="19.5" customHeight="1"/>
    <row r="53" spans="3:3" ht="19.5" customHeight="1"/>
    <row r="54" spans="3:3" ht="19.5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4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</sheetData>
  <mergeCells count="47">
    <mergeCell ref="AL3:AS3"/>
    <mergeCell ref="AL4:AL7"/>
    <mergeCell ref="AM4:AM7"/>
    <mergeCell ref="AN4:AN7"/>
    <mergeCell ref="AQ4:AQ7"/>
    <mergeCell ref="AR4:AR7"/>
    <mergeCell ref="AO5:AO7"/>
    <mergeCell ref="AS5:AS7"/>
    <mergeCell ref="AP6:AP7"/>
    <mergeCell ref="AE3:AJ3"/>
    <mergeCell ref="AE4:AE7"/>
    <mergeCell ref="AH4:AH7"/>
    <mergeCell ref="AJ4:AJ7"/>
    <mergeCell ref="AF5:AF7"/>
    <mergeCell ref="AI5:AI7"/>
    <mergeCell ref="AG6:AG7"/>
    <mergeCell ref="D5:D7"/>
    <mergeCell ref="E6:E7"/>
    <mergeCell ref="G4:I4"/>
    <mergeCell ref="G5:G7"/>
    <mergeCell ref="H6:H7"/>
    <mergeCell ref="D3:L3"/>
    <mergeCell ref="B4:C7"/>
    <mergeCell ref="AC4:AC7"/>
    <mergeCell ref="Y4:Y7"/>
    <mergeCell ref="N4:N7"/>
    <mergeCell ref="O4:O7"/>
    <mergeCell ref="Q4:Q7"/>
    <mergeCell ref="V3:Y3"/>
    <mergeCell ref="Z3:AC3"/>
    <mergeCell ref="R4:R7"/>
    <mergeCell ref="P4:P7"/>
    <mergeCell ref="N3:T3"/>
    <mergeCell ref="V4:X4"/>
    <mergeCell ref="Z4:AB4"/>
    <mergeCell ref="V5:V7"/>
    <mergeCell ref="D4:F4"/>
    <mergeCell ref="J4:L4"/>
    <mergeCell ref="J5:J7"/>
    <mergeCell ref="K6:K7"/>
    <mergeCell ref="S5:S7"/>
    <mergeCell ref="T6:T7"/>
    <mergeCell ref="W5:W7"/>
    <mergeCell ref="X5:X7"/>
    <mergeCell ref="Z5:Z7"/>
    <mergeCell ref="AA5:AA7"/>
    <mergeCell ref="AB5:AB7"/>
  </mergeCells>
  <phoneticPr fontId="2"/>
  <printOptions headings="1"/>
  <pageMargins left="0.35433070866141736" right="0.31496062992125984" top="0.51181102362204722" bottom="0.27559055118110237" header="0.23622047244094491" footer="0.23622047244094491"/>
  <pageSetup paperSize="9" scale="61" fitToWidth="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J335"/>
  <sheetViews>
    <sheetView showGridLines="0" zoomScaleNormal="100" zoomScaleSheetLayoutView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11.88671875" defaultRowHeight="13.2"/>
  <cols>
    <col min="1" max="1" width="2.6640625" customWidth="1"/>
    <col min="2" max="2" width="4.6640625" customWidth="1"/>
    <col min="3" max="3" width="25.6640625" customWidth="1"/>
    <col min="4" max="16" width="15.6640625" customWidth="1"/>
    <col min="17" max="17" width="4.6640625" style="1" customWidth="1"/>
    <col min="18" max="24" width="15.6640625" customWidth="1"/>
    <col min="25" max="25" width="4.6640625" style="1" customWidth="1"/>
    <col min="26" max="33" width="15.6640625" customWidth="1"/>
    <col min="34" max="34" width="8.109375" style="1" customWidth="1"/>
    <col min="35" max="40" width="15.6640625" customWidth="1"/>
    <col min="41" max="41" width="8.109375" style="1" customWidth="1"/>
    <col min="42" max="49" width="15.6640625" customWidth="1"/>
    <col min="50" max="50" width="8.109375" style="1" customWidth="1"/>
    <col min="51" max="51" width="4.33203125" customWidth="1"/>
    <col min="52" max="52" width="23.21875" bestFit="1" customWidth="1"/>
    <col min="53" max="88" width="15.6640625" customWidth="1"/>
  </cols>
  <sheetData>
    <row r="1" spans="2:88" ht="13.5" customHeight="1">
      <c r="AK1" s="125"/>
      <c r="AM1" s="125"/>
      <c r="AN1" s="125"/>
      <c r="AP1" s="63"/>
      <c r="AQ1" s="63"/>
      <c r="AR1" s="125"/>
      <c r="AS1" s="132"/>
      <c r="AT1" s="125"/>
      <c r="AU1" s="132"/>
      <c r="AW1" s="132"/>
    </row>
    <row r="2" spans="2:88" s="1" customFormat="1" ht="13.5" customHeight="1">
      <c r="P2" s="95" t="s">
        <v>136</v>
      </c>
      <c r="X2" s="95" t="s">
        <v>136</v>
      </c>
      <c r="AG2" s="95" t="s">
        <v>137</v>
      </c>
      <c r="AI2"/>
      <c r="AJ2"/>
      <c r="AK2" s="125" t="s">
        <v>90</v>
      </c>
      <c r="AL2"/>
      <c r="AM2" s="125" t="s">
        <v>153</v>
      </c>
      <c r="AN2" s="125"/>
      <c r="AP2" s="63"/>
      <c r="AQ2" s="63"/>
      <c r="AR2" s="125"/>
      <c r="AS2" s="132"/>
      <c r="AT2" s="125" t="s">
        <v>90</v>
      </c>
      <c r="AU2" s="132" t="s">
        <v>159</v>
      </c>
      <c r="AV2"/>
      <c r="AW2" s="132" t="s">
        <v>153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</row>
    <row r="3" spans="2:88" ht="13.5" customHeight="1" thickBot="1">
      <c r="B3" s="39"/>
      <c r="C3" s="35"/>
      <c r="D3" s="821" t="s">
        <v>62</v>
      </c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3"/>
      <c r="Q3" s="36"/>
      <c r="R3" s="821" t="s">
        <v>63</v>
      </c>
      <c r="S3" s="822"/>
      <c r="T3" s="822"/>
      <c r="U3" s="822"/>
      <c r="V3" s="822"/>
      <c r="W3" s="822"/>
      <c r="X3" s="823"/>
      <c r="Z3" s="806" t="s">
        <v>78</v>
      </c>
      <c r="AA3" s="807"/>
      <c r="AB3" s="807"/>
      <c r="AC3" s="808"/>
      <c r="AD3" s="806" t="s">
        <v>79</v>
      </c>
      <c r="AE3" s="807"/>
      <c r="AF3" s="807"/>
      <c r="AG3" s="808"/>
      <c r="AH3" s="4"/>
      <c r="AI3" s="770" t="s">
        <v>56</v>
      </c>
      <c r="AJ3" s="771"/>
      <c r="AK3" s="771"/>
      <c r="AL3" s="771"/>
      <c r="AM3" s="771"/>
      <c r="AN3" s="772"/>
      <c r="AP3" s="770" t="s">
        <v>160</v>
      </c>
      <c r="AQ3" s="771"/>
      <c r="AR3" s="771"/>
      <c r="AS3" s="771"/>
      <c r="AT3" s="771"/>
      <c r="AU3" s="771"/>
      <c r="AV3" s="771"/>
      <c r="AW3" s="772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</row>
    <row r="4" spans="2:88" ht="13.5" customHeight="1">
      <c r="B4" s="815" t="s">
        <v>138</v>
      </c>
      <c r="C4" s="816"/>
      <c r="D4" s="851" t="s">
        <v>128</v>
      </c>
      <c r="E4" s="789" t="s">
        <v>150</v>
      </c>
      <c r="F4" s="789" t="s">
        <v>170</v>
      </c>
      <c r="G4" s="789" t="s">
        <v>146</v>
      </c>
      <c r="H4" s="790" t="s">
        <v>147</v>
      </c>
      <c r="I4" s="852" t="s">
        <v>175</v>
      </c>
      <c r="J4" s="852" t="s">
        <v>176</v>
      </c>
      <c r="K4" s="796" t="s">
        <v>151</v>
      </c>
      <c r="L4" s="789"/>
      <c r="M4" s="790"/>
      <c r="N4" s="796" t="s">
        <v>186</v>
      </c>
      <c r="O4" s="789"/>
      <c r="P4" s="797"/>
      <c r="Q4" s="71"/>
      <c r="R4" s="824" t="s">
        <v>119</v>
      </c>
      <c r="S4" s="830" t="s">
        <v>64</v>
      </c>
      <c r="T4" s="811" t="s">
        <v>125</v>
      </c>
      <c r="U4" s="811" t="s">
        <v>83</v>
      </c>
      <c r="V4" s="800" t="s">
        <v>84</v>
      </c>
      <c r="W4" s="168"/>
      <c r="X4" s="169"/>
      <c r="Z4" s="809" t="s">
        <v>148</v>
      </c>
      <c r="AA4" s="810"/>
      <c r="AB4" s="810"/>
      <c r="AC4" s="811" t="s">
        <v>85</v>
      </c>
      <c r="AD4" s="809" t="s">
        <v>149</v>
      </c>
      <c r="AE4" s="810"/>
      <c r="AF4" s="810"/>
      <c r="AG4" s="812" t="s">
        <v>86</v>
      </c>
      <c r="AI4" s="658" t="s">
        <v>154</v>
      </c>
      <c r="AJ4" s="154"/>
      <c r="AK4" s="155"/>
      <c r="AL4" s="658" t="s">
        <v>155</v>
      </c>
      <c r="AM4" s="126"/>
      <c r="AN4" s="667" t="s">
        <v>156</v>
      </c>
      <c r="AO4" s="4"/>
      <c r="AP4" s="775" t="s">
        <v>161</v>
      </c>
      <c r="AQ4" s="778" t="s">
        <v>162</v>
      </c>
      <c r="AR4" s="658" t="s">
        <v>154</v>
      </c>
      <c r="AS4" s="162"/>
      <c r="AT4" s="162"/>
      <c r="AU4" s="781" t="s">
        <v>163</v>
      </c>
      <c r="AV4" s="658" t="s">
        <v>155</v>
      </c>
      <c r="AW4" s="126"/>
      <c r="AX4" s="4"/>
      <c r="AY4" s="845" t="s">
        <v>130</v>
      </c>
      <c r="AZ4" s="846"/>
      <c r="BA4" s="449" t="s">
        <v>0</v>
      </c>
      <c r="BB4" s="450" t="s">
        <v>1</v>
      </c>
      <c r="BC4" s="450" t="s">
        <v>2</v>
      </c>
      <c r="BD4" s="450" t="s">
        <v>3</v>
      </c>
      <c r="BE4" s="450" t="s">
        <v>4</v>
      </c>
      <c r="BF4" s="450" t="s">
        <v>5</v>
      </c>
      <c r="BG4" s="450" t="s">
        <v>6</v>
      </c>
      <c r="BH4" s="450" t="s">
        <v>7</v>
      </c>
      <c r="BI4" s="450" t="s">
        <v>8</v>
      </c>
      <c r="BJ4" s="450" t="s">
        <v>9</v>
      </c>
      <c r="BK4" s="450" t="s">
        <v>10</v>
      </c>
      <c r="BL4" s="450" t="s">
        <v>11</v>
      </c>
      <c r="BM4" s="450" t="s">
        <v>12</v>
      </c>
      <c r="BN4" s="450" t="s">
        <v>13</v>
      </c>
      <c r="BO4" s="450" t="s">
        <v>14</v>
      </c>
      <c r="BP4" s="450" t="s">
        <v>15</v>
      </c>
      <c r="BQ4" s="450" t="s">
        <v>16</v>
      </c>
      <c r="BR4" s="450" t="s">
        <v>17</v>
      </c>
      <c r="BS4" s="450" t="s">
        <v>18</v>
      </c>
      <c r="BT4" s="450" t="s">
        <v>19</v>
      </c>
      <c r="BU4" s="450" t="s">
        <v>20</v>
      </c>
      <c r="BV4" s="450" t="s">
        <v>21</v>
      </c>
      <c r="BW4" s="450" t="s">
        <v>22</v>
      </c>
      <c r="BX4" s="450" t="s">
        <v>23</v>
      </c>
      <c r="BY4" s="450" t="s">
        <v>24</v>
      </c>
      <c r="BZ4" s="450" t="s">
        <v>25</v>
      </c>
      <c r="CA4" s="450" t="s">
        <v>26</v>
      </c>
      <c r="CB4" s="450" t="s">
        <v>27</v>
      </c>
      <c r="CC4" s="450" t="s">
        <v>28</v>
      </c>
      <c r="CD4" s="450" t="s">
        <v>30</v>
      </c>
      <c r="CE4" s="450" t="s">
        <v>31</v>
      </c>
      <c r="CF4" s="450" t="s">
        <v>88</v>
      </c>
      <c r="CG4" s="450" t="s">
        <v>89</v>
      </c>
      <c r="CH4" s="450" t="s">
        <v>97</v>
      </c>
      <c r="CI4" s="451" t="s">
        <v>99</v>
      </c>
      <c r="CJ4" s="42"/>
    </row>
    <row r="5" spans="2:88" ht="13.5" customHeight="1">
      <c r="B5" s="817"/>
      <c r="C5" s="818"/>
      <c r="D5" s="792"/>
      <c r="E5" s="839" t="s">
        <v>171</v>
      </c>
      <c r="F5" s="842" t="s">
        <v>172</v>
      </c>
      <c r="G5" s="156"/>
      <c r="H5" s="157"/>
      <c r="I5" s="853"/>
      <c r="J5" s="853"/>
      <c r="K5" s="798" t="s">
        <v>184</v>
      </c>
      <c r="L5" s="156"/>
      <c r="M5" s="157"/>
      <c r="N5" s="798" t="s">
        <v>82</v>
      </c>
      <c r="O5" s="156"/>
      <c r="P5" s="177"/>
      <c r="Q5" s="71"/>
      <c r="R5" s="825"/>
      <c r="S5" s="831"/>
      <c r="T5" s="801"/>
      <c r="U5" s="801"/>
      <c r="V5" s="801"/>
      <c r="W5" s="803" t="s">
        <v>126</v>
      </c>
      <c r="X5" s="170"/>
      <c r="Z5" s="813" t="s">
        <v>150</v>
      </c>
      <c r="AA5" s="768" t="s">
        <v>151</v>
      </c>
      <c r="AB5" s="768" t="s">
        <v>152</v>
      </c>
      <c r="AC5" s="801"/>
      <c r="AD5" s="813" t="s">
        <v>150</v>
      </c>
      <c r="AE5" s="768" t="s">
        <v>151</v>
      </c>
      <c r="AF5" s="768" t="s">
        <v>152</v>
      </c>
      <c r="AG5" s="804"/>
      <c r="AI5" s="660"/>
      <c r="AJ5" s="784" t="s">
        <v>157</v>
      </c>
      <c r="AK5" s="99"/>
      <c r="AL5" s="660"/>
      <c r="AM5" s="766" t="s">
        <v>74</v>
      </c>
      <c r="AN5" s="773"/>
      <c r="AP5" s="776"/>
      <c r="AQ5" s="779"/>
      <c r="AR5" s="660"/>
      <c r="AS5" s="784" t="s">
        <v>157</v>
      </c>
      <c r="AT5" s="99"/>
      <c r="AU5" s="782"/>
      <c r="AV5" s="660"/>
      <c r="AW5" s="766" t="s">
        <v>74</v>
      </c>
      <c r="AY5" s="847"/>
      <c r="AZ5" s="848"/>
      <c r="BA5" s="452"/>
      <c r="BB5" s="453"/>
      <c r="BC5" s="453"/>
      <c r="BD5" s="453"/>
      <c r="BE5" s="453"/>
      <c r="BF5" s="453"/>
      <c r="BG5" s="453"/>
      <c r="BH5" s="453"/>
      <c r="BI5" s="453"/>
      <c r="BJ5" s="453"/>
      <c r="BK5" s="453"/>
      <c r="BL5" s="453"/>
      <c r="BM5" s="453"/>
      <c r="BN5" s="453"/>
      <c r="BO5" s="453"/>
      <c r="BP5" s="453"/>
      <c r="BQ5" s="453"/>
      <c r="BR5" s="453"/>
      <c r="BS5" s="453"/>
      <c r="BT5" s="453"/>
      <c r="BU5" s="453"/>
      <c r="BV5" s="453"/>
      <c r="BW5" s="453"/>
      <c r="BX5" s="453"/>
      <c r="BY5" s="453"/>
      <c r="BZ5" s="453"/>
      <c r="CA5" s="453"/>
      <c r="CB5" s="453"/>
      <c r="CC5" s="453"/>
      <c r="CD5" s="453"/>
      <c r="CE5" s="453"/>
      <c r="CF5" s="453"/>
      <c r="CG5" s="453"/>
      <c r="CH5" s="453"/>
      <c r="CI5" s="454"/>
      <c r="CJ5" s="43"/>
    </row>
    <row r="6" spans="2:88" ht="13.5" customHeight="1">
      <c r="B6" s="817"/>
      <c r="C6" s="818"/>
      <c r="D6" s="792"/>
      <c r="E6" s="840"/>
      <c r="F6" s="843"/>
      <c r="G6" s="798" t="s">
        <v>173</v>
      </c>
      <c r="H6" s="159"/>
      <c r="I6" s="853"/>
      <c r="J6" s="853"/>
      <c r="K6" s="794"/>
      <c r="L6" s="798" t="s">
        <v>173</v>
      </c>
      <c r="M6" s="159"/>
      <c r="N6" s="794"/>
      <c r="O6" s="798" t="s">
        <v>132</v>
      </c>
      <c r="P6" s="175"/>
      <c r="Q6" s="71"/>
      <c r="R6" s="825"/>
      <c r="S6" s="831"/>
      <c r="T6" s="801"/>
      <c r="U6" s="801"/>
      <c r="V6" s="801"/>
      <c r="W6" s="801"/>
      <c r="X6" s="804" t="s">
        <v>127</v>
      </c>
      <c r="Z6" s="813"/>
      <c r="AA6" s="768"/>
      <c r="AB6" s="768"/>
      <c r="AC6" s="801"/>
      <c r="AD6" s="813"/>
      <c r="AE6" s="768"/>
      <c r="AF6" s="768"/>
      <c r="AG6" s="804"/>
      <c r="AI6" s="660"/>
      <c r="AJ6" s="785"/>
      <c r="AK6" s="766" t="s">
        <v>158</v>
      </c>
      <c r="AL6" s="660"/>
      <c r="AM6" s="787"/>
      <c r="AN6" s="773"/>
      <c r="AP6" s="776"/>
      <c r="AQ6" s="779"/>
      <c r="AR6" s="660"/>
      <c r="AS6" s="785"/>
      <c r="AT6" s="766" t="s">
        <v>158</v>
      </c>
      <c r="AU6" s="782"/>
      <c r="AV6" s="660"/>
      <c r="AW6" s="787"/>
      <c r="AY6" s="847"/>
      <c r="AZ6" s="848"/>
      <c r="BA6" s="452"/>
      <c r="BB6" s="453"/>
      <c r="BC6" s="453"/>
      <c r="BD6" s="453"/>
      <c r="BE6" s="453"/>
      <c r="BF6" s="453"/>
      <c r="BG6" s="453"/>
      <c r="BH6" s="453"/>
      <c r="BI6" s="453"/>
      <c r="BJ6" s="453"/>
      <c r="BK6" s="453"/>
      <c r="BL6" s="453"/>
      <c r="BM6" s="453"/>
      <c r="BN6" s="453"/>
      <c r="BO6" s="453"/>
      <c r="BP6" s="453"/>
      <c r="BQ6" s="453"/>
      <c r="BR6" s="453"/>
      <c r="BS6" s="453"/>
      <c r="BT6" s="453"/>
      <c r="BU6" s="453"/>
      <c r="BV6" s="453"/>
      <c r="BW6" s="453"/>
      <c r="BX6" s="453"/>
      <c r="BY6" s="453"/>
      <c r="BZ6" s="453"/>
      <c r="CA6" s="453"/>
      <c r="CB6" s="453"/>
      <c r="CC6" s="453"/>
      <c r="CD6" s="453"/>
      <c r="CE6" s="453"/>
      <c r="CF6" s="453"/>
      <c r="CG6" s="453"/>
      <c r="CH6" s="453"/>
      <c r="CI6" s="454"/>
      <c r="CJ6" s="43"/>
    </row>
    <row r="7" spans="2:88" s="3" customFormat="1" ht="24.75" customHeight="1" thickBot="1">
      <c r="B7" s="819"/>
      <c r="C7" s="820"/>
      <c r="D7" s="793"/>
      <c r="E7" s="841"/>
      <c r="F7" s="844"/>
      <c r="G7" s="799"/>
      <c r="H7" s="160" t="s">
        <v>174</v>
      </c>
      <c r="I7" s="795"/>
      <c r="J7" s="795"/>
      <c r="K7" s="799"/>
      <c r="L7" s="799"/>
      <c r="M7" s="160" t="s">
        <v>185</v>
      </c>
      <c r="N7" s="799"/>
      <c r="O7" s="799"/>
      <c r="P7" s="176" t="s">
        <v>187</v>
      </c>
      <c r="Q7" s="71"/>
      <c r="R7" s="826"/>
      <c r="S7" s="832"/>
      <c r="T7" s="802"/>
      <c r="U7" s="802"/>
      <c r="V7" s="802"/>
      <c r="W7" s="802"/>
      <c r="X7" s="805"/>
      <c r="Y7" s="418"/>
      <c r="Z7" s="814"/>
      <c r="AA7" s="769"/>
      <c r="AB7" s="769"/>
      <c r="AC7" s="802"/>
      <c r="AD7" s="814"/>
      <c r="AE7" s="769"/>
      <c r="AF7" s="769"/>
      <c r="AG7" s="805"/>
      <c r="AH7" s="5"/>
      <c r="AI7" s="662"/>
      <c r="AJ7" s="786"/>
      <c r="AK7" s="767"/>
      <c r="AL7" s="662"/>
      <c r="AM7" s="767"/>
      <c r="AN7" s="774"/>
      <c r="AO7" s="1"/>
      <c r="AP7" s="777"/>
      <c r="AQ7" s="780"/>
      <c r="AR7" s="662"/>
      <c r="AS7" s="786"/>
      <c r="AT7" s="767"/>
      <c r="AU7" s="783"/>
      <c r="AV7" s="662"/>
      <c r="AW7" s="767"/>
      <c r="AX7" s="1"/>
      <c r="AY7" s="849"/>
      <c r="AZ7" s="850"/>
      <c r="BA7" s="455" t="s">
        <v>230</v>
      </c>
      <c r="BB7" s="456" t="s">
        <v>33</v>
      </c>
      <c r="BC7" s="456" t="s">
        <v>91</v>
      </c>
      <c r="BD7" s="456" t="s">
        <v>34</v>
      </c>
      <c r="BE7" s="456" t="s">
        <v>35</v>
      </c>
      <c r="BF7" s="456" t="s">
        <v>36</v>
      </c>
      <c r="BG7" s="456" t="s">
        <v>37</v>
      </c>
      <c r="BH7" s="456" t="s">
        <v>231</v>
      </c>
      <c r="BI7" s="456" t="s">
        <v>38</v>
      </c>
      <c r="BJ7" s="456" t="s">
        <v>39</v>
      </c>
      <c r="BK7" s="456" t="s">
        <v>40</v>
      </c>
      <c r="BL7" s="456" t="s">
        <v>41</v>
      </c>
      <c r="BM7" s="456" t="s">
        <v>112</v>
      </c>
      <c r="BN7" s="456" t="s">
        <v>113</v>
      </c>
      <c r="BO7" s="456" t="s">
        <v>114</v>
      </c>
      <c r="BP7" s="456" t="s">
        <v>93</v>
      </c>
      <c r="BQ7" s="456" t="s">
        <v>42</v>
      </c>
      <c r="BR7" s="456" t="s">
        <v>236</v>
      </c>
      <c r="BS7" s="456" t="s">
        <v>43</v>
      </c>
      <c r="BT7" s="456" t="s">
        <v>44</v>
      </c>
      <c r="BU7" s="456" t="s">
        <v>45</v>
      </c>
      <c r="BV7" s="456" t="s">
        <v>46</v>
      </c>
      <c r="BW7" s="456" t="s">
        <v>115</v>
      </c>
      <c r="BX7" s="456" t="s">
        <v>95</v>
      </c>
      <c r="BY7" s="456" t="s">
        <v>47</v>
      </c>
      <c r="BZ7" s="456" t="s">
        <v>48</v>
      </c>
      <c r="CA7" s="456" t="s">
        <v>49</v>
      </c>
      <c r="CB7" s="456" t="s">
        <v>116</v>
      </c>
      <c r="CC7" s="456" t="s">
        <v>96</v>
      </c>
      <c r="CD7" s="456" t="s">
        <v>51</v>
      </c>
      <c r="CE7" s="456" t="s">
        <v>117</v>
      </c>
      <c r="CF7" s="456" t="s">
        <v>254</v>
      </c>
      <c r="CG7" s="456" t="s">
        <v>52</v>
      </c>
      <c r="CH7" s="257" t="s">
        <v>53</v>
      </c>
      <c r="CI7" s="258" t="s">
        <v>55</v>
      </c>
      <c r="CJ7" s="45" t="s">
        <v>56</v>
      </c>
    </row>
    <row r="8" spans="2:88" ht="20.100000000000001" customHeight="1">
      <c r="B8" s="282" t="s">
        <v>0</v>
      </c>
      <c r="C8" s="283" t="s">
        <v>230</v>
      </c>
      <c r="D8" s="287">
        <f>設備投資の入力シート!D6</f>
        <v>0</v>
      </c>
      <c r="E8" s="287">
        <f>設備投資の計算シート!CJ8</f>
        <v>0</v>
      </c>
      <c r="F8" s="426">
        <f>E8*関係係数シート!D4</f>
        <v>0</v>
      </c>
      <c r="G8" s="288">
        <f>F8*関係係数シート!$E4</f>
        <v>0</v>
      </c>
      <c r="H8" s="286">
        <f>F8*関係係数シート!$F4</f>
        <v>0</v>
      </c>
      <c r="I8" s="286">
        <f t="array" ref="I8:I44">MMULT(関係係数シート!EK4:FU40,設備投資の計算シート!F8:F44)</f>
        <v>0</v>
      </c>
      <c r="J8" s="286">
        <f>I8*関係係数シート!D4</f>
        <v>0</v>
      </c>
      <c r="K8" s="427">
        <f t="array" ref="K8:K44">MMULT(関係係数シート!U4:BE40,設備投資の計算シート!J8:J44)</f>
        <v>0</v>
      </c>
      <c r="L8" s="288">
        <f>K8*関係係数シート!$E4</f>
        <v>0</v>
      </c>
      <c r="M8" s="286">
        <f>K8*関係係数シート!$F4</f>
        <v>0</v>
      </c>
      <c r="N8" s="288">
        <f>F8+K8</f>
        <v>0</v>
      </c>
      <c r="O8" s="288">
        <f>G8+L8</f>
        <v>0</v>
      </c>
      <c r="P8" s="289">
        <f>H8+M8</f>
        <v>0</v>
      </c>
      <c r="Q8" s="72"/>
      <c r="R8" s="291"/>
      <c r="S8" s="292"/>
      <c r="T8" s="288">
        <f>$S$45*関係係数シート!G4</f>
        <v>0</v>
      </c>
      <c r="U8" s="288">
        <f>T8*関係係数シート!D4</f>
        <v>0</v>
      </c>
      <c r="V8" s="288">
        <f t="array" ref="V8:V44">MMULT(関係係数シート!U4:BE40,U8:U44)</f>
        <v>0</v>
      </c>
      <c r="W8" s="288">
        <f>V8*関係係数シート!E4</f>
        <v>0</v>
      </c>
      <c r="X8" s="289">
        <f>V8*関係係数シート!F4</f>
        <v>0</v>
      </c>
      <c r="Z8" s="294">
        <f>ROUND(F8*関係係数シート!$H4,0)</f>
        <v>0</v>
      </c>
      <c r="AA8" s="295">
        <f>ROUND(K8*関係係数シート!$H4,0)</f>
        <v>0</v>
      </c>
      <c r="AB8" s="295">
        <f>Z8+AA8</f>
        <v>0</v>
      </c>
      <c r="AC8" s="297">
        <f>ROUND(V8*関係係数シート!$H4,0)</f>
        <v>0</v>
      </c>
      <c r="AD8" s="428">
        <f>ROUND(F8*関係係数シート!$I4,0)</f>
        <v>0</v>
      </c>
      <c r="AE8" s="297">
        <f>ROUND(K8*関係係数シート!$I4,0)</f>
        <v>0</v>
      </c>
      <c r="AF8" s="297">
        <f>AD8+AE8</f>
        <v>0</v>
      </c>
      <c r="AG8" s="298">
        <f>ROUND(V8*関係係数シート!$I4,0)</f>
        <v>0</v>
      </c>
      <c r="AI8" s="299">
        <f>N8+V8</f>
        <v>0</v>
      </c>
      <c r="AJ8" s="300">
        <f>O8+W8</f>
        <v>0</v>
      </c>
      <c r="AK8" s="301">
        <f>P8+X8</f>
        <v>0</v>
      </c>
      <c r="AL8" s="299">
        <f>AB8+AC8</f>
        <v>0</v>
      </c>
      <c r="AM8" s="302">
        <f>AF8+AG8</f>
        <v>0</v>
      </c>
      <c r="AN8" s="303">
        <f>RANK(AI8,$AI$8:$AI$44)</f>
        <v>1</v>
      </c>
      <c r="AP8" s="304">
        <v>1</v>
      </c>
      <c r="AQ8" s="305" t="str">
        <f t="shared" ref="AQ8:AQ44" si="0">INDEX($C$8:$C$44,MATCH($AP8,$AN$8:$AN$44,0),1)</f>
        <v>農林漁業</v>
      </c>
      <c r="AR8" s="306">
        <f>INDEX(AI$8:AI$44,MATCH($AP8,$AN$8:$AN$44,0),1)</f>
        <v>0</v>
      </c>
      <c r="AS8" s="307">
        <f t="shared" ref="AS8:AS44" si="1">INDEX(AJ$8:AJ$44,MATCH($AP8,$AN$8:$AN$44,0),1)</f>
        <v>0</v>
      </c>
      <c r="AT8" s="301">
        <f t="shared" ref="AT8:AT44" si="2">INDEX(AK$8:AK$44,MATCH($AP8,$AN$8:$AN$44,0),1)</f>
        <v>0</v>
      </c>
      <c r="AU8" s="308" t="e">
        <f>SUM($AR$8:AR8)/SUM($AR$8:$AR$44)</f>
        <v>#N/A</v>
      </c>
      <c r="AV8" s="429">
        <f>INDEX(AL$8:AL$44,MATCH($AP8,$AN$8:$AN$44,0),1)</f>
        <v>0</v>
      </c>
      <c r="AW8" s="430">
        <f t="shared" ref="AW8:AW44" si="3">INDEX(AM$8:AM$44,MATCH($AP8,$AN$8:$AN$44,0),1)</f>
        <v>0</v>
      </c>
      <c r="AY8" s="282" t="s">
        <v>0</v>
      </c>
      <c r="AZ8" s="283" t="s">
        <v>32</v>
      </c>
      <c r="BA8" s="457">
        <f>BA$47*関係係数シート!CW4</f>
        <v>0</v>
      </c>
      <c r="BB8" s="458">
        <f>BB$47*関係係数シート!CX4</f>
        <v>0</v>
      </c>
      <c r="BC8" s="458">
        <f>BC$47*関係係数シート!CY4</f>
        <v>0</v>
      </c>
      <c r="BD8" s="458">
        <f>BD$47*関係係数シート!CZ4</f>
        <v>0</v>
      </c>
      <c r="BE8" s="458">
        <f>BE$47*関係係数シート!DA4</f>
        <v>0</v>
      </c>
      <c r="BF8" s="458">
        <f>BF$47*関係係数シート!DB4</f>
        <v>0</v>
      </c>
      <c r="BG8" s="458">
        <f>BG$47*関係係数シート!DC4</f>
        <v>0</v>
      </c>
      <c r="BH8" s="458">
        <f>BH$47*関係係数シート!DD4</f>
        <v>0</v>
      </c>
      <c r="BI8" s="458">
        <f>BI$47*関係係数シート!DE4</f>
        <v>0</v>
      </c>
      <c r="BJ8" s="458">
        <f>BJ$47*関係係数シート!DF4</f>
        <v>0</v>
      </c>
      <c r="BK8" s="458">
        <f>BK$47*関係係数シート!DG4</f>
        <v>0</v>
      </c>
      <c r="BL8" s="458">
        <f>BL$47*関係係数シート!DH4</f>
        <v>0</v>
      </c>
      <c r="BM8" s="458">
        <f>BM$47*関係係数シート!DI4</f>
        <v>0</v>
      </c>
      <c r="BN8" s="458">
        <f>BN$47*関係係数シート!DJ4</f>
        <v>0</v>
      </c>
      <c r="BO8" s="458">
        <f>BO$47*関係係数シート!DK4</f>
        <v>0</v>
      </c>
      <c r="BP8" s="458">
        <f>BP$47*関係係数シート!DL4</f>
        <v>0</v>
      </c>
      <c r="BQ8" s="458">
        <f>BQ$47*関係係数シート!DM4</f>
        <v>0</v>
      </c>
      <c r="BR8" s="458">
        <f>BR$47*関係係数シート!DN4</f>
        <v>0</v>
      </c>
      <c r="BS8" s="458">
        <f>BS$47*関係係数シート!DO4</f>
        <v>0</v>
      </c>
      <c r="BT8" s="458">
        <f>BT$47*関係係数シート!DP4</f>
        <v>0</v>
      </c>
      <c r="BU8" s="458">
        <f>BU$47*関係係数シート!DQ4</f>
        <v>0</v>
      </c>
      <c r="BV8" s="458">
        <f>BV$47*関係係数シート!DR4</f>
        <v>0</v>
      </c>
      <c r="BW8" s="458">
        <f>BW$47*関係係数シート!DS4</f>
        <v>0</v>
      </c>
      <c r="BX8" s="458">
        <f>BX$47*関係係数シート!DT4</f>
        <v>0</v>
      </c>
      <c r="BY8" s="458">
        <f>BY$47*関係係数シート!DU4</f>
        <v>0</v>
      </c>
      <c r="BZ8" s="458">
        <f>BZ$47*関係係数シート!DV4</f>
        <v>0</v>
      </c>
      <c r="CA8" s="458">
        <f>CA$47*関係係数シート!DW4</f>
        <v>0</v>
      </c>
      <c r="CB8" s="458">
        <f>CB$47*関係係数シート!DX4</f>
        <v>0</v>
      </c>
      <c r="CC8" s="458">
        <f>CC$47*関係係数シート!DY4</f>
        <v>0</v>
      </c>
      <c r="CD8" s="458">
        <f>CD$47*関係係数シート!EA4</f>
        <v>0</v>
      </c>
      <c r="CE8" s="458">
        <f>CE$47*関係係数シート!EB4</f>
        <v>0</v>
      </c>
      <c r="CF8" s="458">
        <f>CF$47*関係係数シート!EC4</f>
        <v>0</v>
      </c>
      <c r="CG8" s="458">
        <f>CG$47*関係係数シート!ED4</f>
        <v>0</v>
      </c>
      <c r="CH8" s="458">
        <f>CH$47*関係係数シート!EE4</f>
        <v>0</v>
      </c>
      <c r="CI8" s="459">
        <f>CI$47*関係係数シート!EG4</f>
        <v>0</v>
      </c>
      <c r="CJ8" s="431">
        <f t="shared" ref="CJ8:CJ44" si="4">SUM(BA8:CI8)</f>
        <v>0</v>
      </c>
    </row>
    <row r="9" spans="2:88" ht="20.100000000000001" customHeight="1">
      <c r="B9" s="309" t="s">
        <v>5</v>
      </c>
      <c r="C9" s="310" t="s">
        <v>33</v>
      </c>
      <c r="D9" s="314">
        <f>設備投資の入力シート!D7</f>
        <v>0</v>
      </c>
      <c r="E9" s="314">
        <f>設備投資の計算シート!CJ9</f>
        <v>0</v>
      </c>
      <c r="F9" s="432">
        <f>E9*関係係数シート!D5</f>
        <v>0</v>
      </c>
      <c r="G9" s="315">
        <f>F9*関係係数シート!$E5</f>
        <v>0</v>
      </c>
      <c r="H9" s="313">
        <f>F9*関係係数シート!$F5</f>
        <v>0</v>
      </c>
      <c r="I9" s="313">
        <v>0</v>
      </c>
      <c r="J9" s="313">
        <f>I9*関係係数シート!D5</f>
        <v>0</v>
      </c>
      <c r="K9" s="432">
        <v>0</v>
      </c>
      <c r="L9" s="315">
        <f>K9*関係係数シート!$E5</f>
        <v>0</v>
      </c>
      <c r="M9" s="313">
        <f>K9*関係係数シート!$F5</f>
        <v>0</v>
      </c>
      <c r="N9" s="315">
        <f t="shared" ref="N9:N44" si="5">F9+K9</f>
        <v>0</v>
      </c>
      <c r="O9" s="315">
        <f t="shared" ref="O9:O44" si="6">G9+L9</f>
        <v>0</v>
      </c>
      <c r="P9" s="316">
        <f t="shared" ref="P9:P44" si="7">H9+M9</f>
        <v>0</v>
      </c>
      <c r="Q9" s="72"/>
      <c r="R9" s="318"/>
      <c r="S9" s="319"/>
      <c r="T9" s="315">
        <f>$S$45*関係係数シート!G5</f>
        <v>0</v>
      </c>
      <c r="U9" s="315">
        <f>T9*関係係数シート!D5</f>
        <v>0</v>
      </c>
      <c r="V9" s="315">
        <v>0</v>
      </c>
      <c r="W9" s="315">
        <f>V9*関係係数シート!E5</f>
        <v>0</v>
      </c>
      <c r="X9" s="316">
        <f>V9*関係係数シート!F5</f>
        <v>0</v>
      </c>
      <c r="Z9" s="321">
        <f>ROUND(F9*関係係数シート!$H5,0)</f>
        <v>0</v>
      </c>
      <c r="AA9" s="322">
        <f>ROUND(K9*関係係数シート!$H5,0)</f>
        <v>0</v>
      </c>
      <c r="AB9" s="322">
        <f t="shared" ref="AB9:AB44" si="8">Z9+AA9</f>
        <v>0</v>
      </c>
      <c r="AC9" s="324">
        <f>ROUND(V9*関係係数シート!$H5,0)</f>
        <v>0</v>
      </c>
      <c r="AD9" s="321">
        <f>ROUND(F9*関係係数シート!$I5,0)</f>
        <v>0</v>
      </c>
      <c r="AE9" s="324">
        <f>ROUND(K9*関係係数シート!$I5,0)</f>
        <v>0</v>
      </c>
      <c r="AF9" s="324">
        <f t="shared" ref="AF9:AF44" si="9">AD9+AE9</f>
        <v>0</v>
      </c>
      <c r="AG9" s="325">
        <f>ROUND(V9*関係係数シート!$I5,0)</f>
        <v>0</v>
      </c>
      <c r="AI9" s="326">
        <f t="shared" ref="AI9:AI44" si="10">N9+V9</f>
        <v>0</v>
      </c>
      <c r="AJ9" s="327">
        <f t="shared" ref="AJ9:AJ44" si="11">O9+W9</f>
        <v>0</v>
      </c>
      <c r="AK9" s="328">
        <f t="shared" ref="AK9:AK44" si="12">P9+X9</f>
        <v>0</v>
      </c>
      <c r="AL9" s="326">
        <f t="shared" ref="AL9:AL44" si="13">AB9+AC9</f>
        <v>0</v>
      </c>
      <c r="AM9" s="329">
        <f t="shared" ref="AM9:AM44" si="14">AF9+AG9</f>
        <v>0</v>
      </c>
      <c r="AN9" s="330">
        <f t="shared" ref="AN9:AN44" si="15">RANK(AI9,$AI$8:$AI$44)</f>
        <v>1</v>
      </c>
      <c r="AP9" s="331">
        <v>2</v>
      </c>
      <c r="AQ9" s="332" t="e">
        <f t="shared" si="0"/>
        <v>#N/A</v>
      </c>
      <c r="AR9" s="333" t="e">
        <f t="shared" ref="AR9:AR44" si="16">INDEX(AI$8:AI$44,MATCH($AP9,$AN$8:$AN$44,0),1)</f>
        <v>#N/A</v>
      </c>
      <c r="AS9" s="334" t="e">
        <f t="shared" si="1"/>
        <v>#N/A</v>
      </c>
      <c r="AT9" s="328" t="e">
        <f t="shared" si="2"/>
        <v>#N/A</v>
      </c>
      <c r="AU9" s="335" t="e">
        <f>SUM($AR$8:AR9)/SUM($AR$8:$AR$44)</f>
        <v>#N/A</v>
      </c>
      <c r="AV9" s="433" t="e">
        <f t="shared" ref="AV9:AV44" si="17">INDEX(AL$8:AL$44,MATCH($AP9,$AN$8:$AN$44,0),1)</f>
        <v>#N/A</v>
      </c>
      <c r="AW9" s="434" t="e">
        <f t="shared" si="3"/>
        <v>#N/A</v>
      </c>
      <c r="AY9" s="309" t="s">
        <v>1</v>
      </c>
      <c r="AZ9" s="310" t="s">
        <v>33</v>
      </c>
      <c r="BA9" s="460">
        <f>BA$47*関係係数シート!CW5</f>
        <v>0</v>
      </c>
      <c r="BB9" s="315">
        <f>BB$47*関係係数シート!CX5</f>
        <v>0</v>
      </c>
      <c r="BC9" s="315">
        <f>BC$47*関係係数シート!CY5</f>
        <v>0</v>
      </c>
      <c r="BD9" s="315">
        <f>BD$47*関係係数シート!CZ5</f>
        <v>0</v>
      </c>
      <c r="BE9" s="315">
        <f>BE$47*関係係数シート!DA5</f>
        <v>0</v>
      </c>
      <c r="BF9" s="315">
        <f>BF$47*関係係数シート!DB5</f>
        <v>0</v>
      </c>
      <c r="BG9" s="315">
        <f>BG$47*関係係数シート!DC5</f>
        <v>0</v>
      </c>
      <c r="BH9" s="315">
        <f>BH$47*関係係数シート!DD5</f>
        <v>0</v>
      </c>
      <c r="BI9" s="315">
        <f>BI$47*関係係数シート!DE5</f>
        <v>0</v>
      </c>
      <c r="BJ9" s="315">
        <f>BJ$47*関係係数シート!DF5</f>
        <v>0</v>
      </c>
      <c r="BK9" s="315">
        <f>BK$47*関係係数シート!DG5</f>
        <v>0</v>
      </c>
      <c r="BL9" s="315">
        <f>BL$47*関係係数シート!DH5</f>
        <v>0</v>
      </c>
      <c r="BM9" s="315">
        <f>BM$47*関係係数シート!DI5</f>
        <v>0</v>
      </c>
      <c r="BN9" s="315">
        <f>BN$47*関係係数シート!DJ5</f>
        <v>0</v>
      </c>
      <c r="BO9" s="315">
        <f>BO$47*関係係数シート!DK5</f>
        <v>0</v>
      </c>
      <c r="BP9" s="315">
        <f>BP$47*関係係数シート!DL5</f>
        <v>0</v>
      </c>
      <c r="BQ9" s="315">
        <f>BQ$47*関係係数シート!DM5</f>
        <v>0</v>
      </c>
      <c r="BR9" s="315">
        <f>BR$47*関係係数シート!DN5</f>
        <v>0</v>
      </c>
      <c r="BS9" s="315">
        <f>BS$47*関係係数シート!DO5</f>
        <v>0</v>
      </c>
      <c r="BT9" s="315">
        <f>BT$47*関係係数シート!DP5</f>
        <v>0</v>
      </c>
      <c r="BU9" s="315">
        <f>BU$47*関係係数シート!DQ5</f>
        <v>0</v>
      </c>
      <c r="BV9" s="315">
        <f>BV$47*関係係数シート!DR5</f>
        <v>0</v>
      </c>
      <c r="BW9" s="315">
        <f>BW$47*関係係数シート!DS5</f>
        <v>0</v>
      </c>
      <c r="BX9" s="315">
        <f>BX$47*関係係数シート!DT5</f>
        <v>0</v>
      </c>
      <c r="BY9" s="315">
        <f>BY$47*関係係数シート!DU5</f>
        <v>0</v>
      </c>
      <c r="BZ9" s="315">
        <f>BZ$47*関係係数シート!DV5</f>
        <v>0</v>
      </c>
      <c r="CA9" s="315">
        <f>CA$47*関係係数シート!DW5</f>
        <v>0</v>
      </c>
      <c r="CB9" s="315">
        <f>CB$47*関係係数シート!DX5</f>
        <v>0</v>
      </c>
      <c r="CC9" s="315">
        <f>CC$47*関係係数シート!DY5</f>
        <v>0</v>
      </c>
      <c r="CD9" s="315">
        <f>CD$47*関係係数シート!EA5</f>
        <v>0</v>
      </c>
      <c r="CE9" s="315">
        <f>CE$47*関係係数シート!EB5</f>
        <v>0</v>
      </c>
      <c r="CF9" s="315">
        <f>CF$47*関係係数シート!EC5</f>
        <v>0</v>
      </c>
      <c r="CG9" s="315">
        <f>CG$47*関係係数シート!ED5</f>
        <v>0</v>
      </c>
      <c r="CH9" s="315">
        <f>CH$47*関係係数シート!EE5</f>
        <v>0</v>
      </c>
      <c r="CI9" s="316">
        <f>CI$47*関係係数シート!EG5</f>
        <v>0</v>
      </c>
      <c r="CJ9" s="435">
        <f t="shared" si="4"/>
        <v>0</v>
      </c>
    </row>
    <row r="10" spans="2:88" ht="20.100000000000001" customHeight="1">
      <c r="B10" s="309" t="s">
        <v>10</v>
      </c>
      <c r="C10" s="310" t="s">
        <v>91</v>
      </c>
      <c r="D10" s="314">
        <f>設備投資の入力シート!D8</f>
        <v>0</v>
      </c>
      <c r="E10" s="314">
        <f>設備投資の計算シート!CJ10</f>
        <v>0</v>
      </c>
      <c r="F10" s="432">
        <f>E10*関係係数シート!D6</f>
        <v>0</v>
      </c>
      <c r="G10" s="315">
        <f>F10*関係係数シート!$E6</f>
        <v>0</v>
      </c>
      <c r="H10" s="313">
        <f>F10*関係係数シート!$F6</f>
        <v>0</v>
      </c>
      <c r="I10" s="313">
        <v>0</v>
      </c>
      <c r="J10" s="313">
        <f>I10*関係係数シート!D6</f>
        <v>0</v>
      </c>
      <c r="K10" s="432">
        <v>0</v>
      </c>
      <c r="L10" s="315">
        <f>K10*関係係数シート!$E6</f>
        <v>0</v>
      </c>
      <c r="M10" s="313">
        <f>K10*関係係数シート!$F6</f>
        <v>0</v>
      </c>
      <c r="N10" s="315">
        <f t="shared" si="5"/>
        <v>0</v>
      </c>
      <c r="O10" s="315">
        <f t="shared" si="6"/>
        <v>0</v>
      </c>
      <c r="P10" s="316">
        <f t="shared" si="7"/>
        <v>0</v>
      </c>
      <c r="Q10" s="72"/>
      <c r="R10" s="318"/>
      <c r="S10" s="319"/>
      <c r="T10" s="315">
        <f>$S$45*関係係数シート!G6</f>
        <v>0</v>
      </c>
      <c r="U10" s="315">
        <f>T10*関係係数シート!D6</f>
        <v>0</v>
      </c>
      <c r="V10" s="315">
        <v>0</v>
      </c>
      <c r="W10" s="315">
        <f>V10*関係係数シート!E6</f>
        <v>0</v>
      </c>
      <c r="X10" s="316">
        <f>V10*関係係数シート!F6</f>
        <v>0</v>
      </c>
      <c r="Z10" s="321">
        <f>ROUND(F10*関係係数シート!$H6,0)</f>
        <v>0</v>
      </c>
      <c r="AA10" s="322">
        <f>ROUND(K10*関係係数シート!$H6,0)</f>
        <v>0</v>
      </c>
      <c r="AB10" s="322">
        <f t="shared" si="8"/>
        <v>0</v>
      </c>
      <c r="AC10" s="324">
        <f>ROUND(V10*関係係数シート!$H6,0)</f>
        <v>0</v>
      </c>
      <c r="AD10" s="321">
        <f>ROUND(F10*関係係数シート!$I6,0)</f>
        <v>0</v>
      </c>
      <c r="AE10" s="324">
        <f>ROUND(K10*関係係数シート!$I6,0)</f>
        <v>0</v>
      </c>
      <c r="AF10" s="324">
        <f t="shared" si="9"/>
        <v>0</v>
      </c>
      <c r="AG10" s="325">
        <f>ROUND(V10*関係係数シート!$I6,0)</f>
        <v>0</v>
      </c>
      <c r="AI10" s="326">
        <f t="shared" si="10"/>
        <v>0</v>
      </c>
      <c r="AJ10" s="327">
        <f t="shared" si="11"/>
        <v>0</v>
      </c>
      <c r="AK10" s="328">
        <f t="shared" si="12"/>
        <v>0</v>
      </c>
      <c r="AL10" s="326">
        <f t="shared" si="13"/>
        <v>0</v>
      </c>
      <c r="AM10" s="329">
        <f t="shared" si="14"/>
        <v>0</v>
      </c>
      <c r="AN10" s="330">
        <f t="shared" si="15"/>
        <v>1</v>
      </c>
      <c r="AP10" s="331">
        <v>3</v>
      </c>
      <c r="AQ10" s="332" t="e">
        <f t="shared" si="0"/>
        <v>#N/A</v>
      </c>
      <c r="AR10" s="333" t="e">
        <f t="shared" si="16"/>
        <v>#N/A</v>
      </c>
      <c r="AS10" s="334" t="e">
        <f t="shared" si="1"/>
        <v>#N/A</v>
      </c>
      <c r="AT10" s="328" t="e">
        <f t="shared" si="2"/>
        <v>#N/A</v>
      </c>
      <c r="AU10" s="335" t="e">
        <f>SUM($AR$8:AR10)/SUM($AR$8:$AR$44)</f>
        <v>#N/A</v>
      </c>
      <c r="AV10" s="433" t="e">
        <f t="shared" si="17"/>
        <v>#N/A</v>
      </c>
      <c r="AW10" s="434" t="e">
        <f t="shared" si="3"/>
        <v>#N/A</v>
      </c>
      <c r="AY10" s="309" t="s">
        <v>2</v>
      </c>
      <c r="AZ10" s="310" t="s">
        <v>91</v>
      </c>
      <c r="BA10" s="460">
        <f>BA$47*関係係数シート!CW6</f>
        <v>0</v>
      </c>
      <c r="BB10" s="315">
        <f>BB$47*関係係数シート!CX6</f>
        <v>0</v>
      </c>
      <c r="BC10" s="315">
        <f>BC$47*関係係数シート!CY6</f>
        <v>0</v>
      </c>
      <c r="BD10" s="315">
        <f>BD$47*関係係数シート!CZ6</f>
        <v>0</v>
      </c>
      <c r="BE10" s="315">
        <f>BE$47*関係係数シート!DA6</f>
        <v>0</v>
      </c>
      <c r="BF10" s="315">
        <f>BF$47*関係係数シート!DB6</f>
        <v>0</v>
      </c>
      <c r="BG10" s="315">
        <f>BG$47*関係係数シート!DC6</f>
        <v>0</v>
      </c>
      <c r="BH10" s="315">
        <f>BH$47*関係係数シート!DD6</f>
        <v>0</v>
      </c>
      <c r="BI10" s="315">
        <f>BI$47*関係係数シート!DE6</f>
        <v>0</v>
      </c>
      <c r="BJ10" s="315">
        <f>BJ$47*関係係数シート!DF6</f>
        <v>0</v>
      </c>
      <c r="BK10" s="315">
        <f>BK$47*関係係数シート!DG6</f>
        <v>0</v>
      </c>
      <c r="BL10" s="315">
        <f>BL$47*関係係数シート!DH6</f>
        <v>0</v>
      </c>
      <c r="BM10" s="315">
        <f>BM$47*関係係数シート!DI6</f>
        <v>0</v>
      </c>
      <c r="BN10" s="315">
        <f>BN$47*関係係数シート!DJ6</f>
        <v>0</v>
      </c>
      <c r="BO10" s="315">
        <f>BO$47*関係係数シート!DK6</f>
        <v>0</v>
      </c>
      <c r="BP10" s="315">
        <f>BP$47*関係係数シート!DL6</f>
        <v>0</v>
      </c>
      <c r="BQ10" s="315">
        <f>BQ$47*関係係数シート!DM6</f>
        <v>0</v>
      </c>
      <c r="BR10" s="315">
        <f>BR$47*関係係数シート!DN6</f>
        <v>0</v>
      </c>
      <c r="BS10" s="315">
        <f>BS$47*関係係数シート!DO6</f>
        <v>0</v>
      </c>
      <c r="BT10" s="315">
        <f>BT$47*関係係数シート!DP6</f>
        <v>0</v>
      </c>
      <c r="BU10" s="315">
        <f>BU$47*関係係数シート!DQ6</f>
        <v>0</v>
      </c>
      <c r="BV10" s="315">
        <f>BV$47*関係係数シート!DR6</f>
        <v>0</v>
      </c>
      <c r="BW10" s="315">
        <f>BW$47*関係係数シート!DS6</f>
        <v>0</v>
      </c>
      <c r="BX10" s="315">
        <f>BX$47*関係係数シート!DT6</f>
        <v>0</v>
      </c>
      <c r="BY10" s="315">
        <f>BY$47*関係係数シート!DU6</f>
        <v>0</v>
      </c>
      <c r="BZ10" s="315">
        <f>BZ$47*関係係数シート!DV6</f>
        <v>0</v>
      </c>
      <c r="CA10" s="315">
        <f>CA$47*関係係数シート!DW6</f>
        <v>0</v>
      </c>
      <c r="CB10" s="315">
        <f>CB$47*関係係数シート!DX6</f>
        <v>0</v>
      </c>
      <c r="CC10" s="315">
        <f>CC$47*関係係数シート!DY6</f>
        <v>0</v>
      </c>
      <c r="CD10" s="315">
        <f>CD$47*関係係数シート!EA6</f>
        <v>0</v>
      </c>
      <c r="CE10" s="315">
        <f>CE$47*関係係数シート!EB6</f>
        <v>0</v>
      </c>
      <c r="CF10" s="315">
        <f>CF$47*関係係数シート!EC6</f>
        <v>0</v>
      </c>
      <c r="CG10" s="315">
        <f>CG$47*関係係数シート!ED6</f>
        <v>0</v>
      </c>
      <c r="CH10" s="315">
        <f>CH$47*関係係数シート!EE6</f>
        <v>0</v>
      </c>
      <c r="CI10" s="316">
        <f>CI$47*関係係数シート!EG6</f>
        <v>0</v>
      </c>
      <c r="CJ10" s="435">
        <f t="shared" si="4"/>
        <v>0</v>
      </c>
    </row>
    <row r="11" spans="2:88" ht="20.100000000000001" customHeight="1">
      <c r="B11" s="309" t="s">
        <v>14</v>
      </c>
      <c r="C11" s="310" t="s">
        <v>34</v>
      </c>
      <c r="D11" s="314">
        <f>設備投資の入力シート!D9</f>
        <v>0</v>
      </c>
      <c r="E11" s="314">
        <f>設備投資の計算シート!CJ11</f>
        <v>0</v>
      </c>
      <c r="F11" s="432">
        <f>E11*関係係数シート!D7</f>
        <v>0</v>
      </c>
      <c r="G11" s="315">
        <f>F11*関係係数シート!$E7</f>
        <v>0</v>
      </c>
      <c r="H11" s="313">
        <f>F11*関係係数シート!$F7</f>
        <v>0</v>
      </c>
      <c r="I11" s="313">
        <v>0</v>
      </c>
      <c r="J11" s="313">
        <f>I11*関係係数シート!D7</f>
        <v>0</v>
      </c>
      <c r="K11" s="432">
        <v>0</v>
      </c>
      <c r="L11" s="315">
        <f>K11*関係係数シート!$E7</f>
        <v>0</v>
      </c>
      <c r="M11" s="313">
        <f>K11*関係係数シート!$F7</f>
        <v>0</v>
      </c>
      <c r="N11" s="315">
        <f t="shared" si="5"/>
        <v>0</v>
      </c>
      <c r="O11" s="315">
        <f t="shared" si="6"/>
        <v>0</v>
      </c>
      <c r="P11" s="316">
        <f t="shared" si="7"/>
        <v>0</v>
      </c>
      <c r="Q11" s="72"/>
      <c r="R11" s="318"/>
      <c r="S11" s="319"/>
      <c r="T11" s="315">
        <f>$S$45*関係係数シート!G7</f>
        <v>0</v>
      </c>
      <c r="U11" s="315">
        <f>T11*関係係数シート!D7</f>
        <v>0</v>
      </c>
      <c r="V11" s="315">
        <v>0</v>
      </c>
      <c r="W11" s="315">
        <f>V11*関係係数シート!E7</f>
        <v>0</v>
      </c>
      <c r="X11" s="316">
        <f>V11*関係係数シート!F7</f>
        <v>0</v>
      </c>
      <c r="Z11" s="321">
        <f>ROUND(F11*関係係数シート!$H7,0)</f>
        <v>0</v>
      </c>
      <c r="AA11" s="322">
        <f>ROUND(K11*関係係数シート!$H7,0)</f>
        <v>0</v>
      </c>
      <c r="AB11" s="322">
        <f t="shared" si="8"/>
        <v>0</v>
      </c>
      <c r="AC11" s="324">
        <f>ROUND(V11*関係係数シート!$H7,0)</f>
        <v>0</v>
      </c>
      <c r="AD11" s="321">
        <f>ROUND(F11*関係係数シート!$I7,0)</f>
        <v>0</v>
      </c>
      <c r="AE11" s="324">
        <f>ROUND(K11*関係係数シート!$I7,0)</f>
        <v>0</v>
      </c>
      <c r="AF11" s="324">
        <f t="shared" si="9"/>
        <v>0</v>
      </c>
      <c r="AG11" s="325">
        <f>ROUND(V11*関係係数シート!$I7,0)</f>
        <v>0</v>
      </c>
      <c r="AI11" s="326">
        <f t="shared" si="10"/>
        <v>0</v>
      </c>
      <c r="AJ11" s="327">
        <f t="shared" si="11"/>
        <v>0</v>
      </c>
      <c r="AK11" s="328">
        <f t="shared" si="12"/>
        <v>0</v>
      </c>
      <c r="AL11" s="326">
        <f t="shared" si="13"/>
        <v>0</v>
      </c>
      <c r="AM11" s="329">
        <f t="shared" si="14"/>
        <v>0</v>
      </c>
      <c r="AN11" s="330">
        <f t="shared" si="15"/>
        <v>1</v>
      </c>
      <c r="AP11" s="331">
        <v>4</v>
      </c>
      <c r="AQ11" s="332" t="e">
        <f t="shared" si="0"/>
        <v>#N/A</v>
      </c>
      <c r="AR11" s="333" t="e">
        <f t="shared" si="16"/>
        <v>#N/A</v>
      </c>
      <c r="AS11" s="334" t="e">
        <f t="shared" si="1"/>
        <v>#N/A</v>
      </c>
      <c r="AT11" s="328" t="e">
        <f t="shared" si="2"/>
        <v>#N/A</v>
      </c>
      <c r="AU11" s="335" t="e">
        <f>SUM($AR$8:AR11)/SUM($AR$8:$AR$44)</f>
        <v>#N/A</v>
      </c>
      <c r="AV11" s="433" t="e">
        <f t="shared" si="17"/>
        <v>#N/A</v>
      </c>
      <c r="AW11" s="434" t="e">
        <f t="shared" si="3"/>
        <v>#N/A</v>
      </c>
      <c r="AY11" s="309" t="s">
        <v>3</v>
      </c>
      <c r="AZ11" s="310" t="s">
        <v>34</v>
      </c>
      <c r="BA11" s="460">
        <f>BA$47*関係係数シート!CW7</f>
        <v>0</v>
      </c>
      <c r="BB11" s="315">
        <f>BB$47*関係係数シート!CX7</f>
        <v>0</v>
      </c>
      <c r="BC11" s="315">
        <f>BC$47*関係係数シート!CY7</f>
        <v>0</v>
      </c>
      <c r="BD11" s="315">
        <f>BD$47*関係係数シート!CZ7</f>
        <v>0</v>
      </c>
      <c r="BE11" s="315">
        <f>BE$47*関係係数シート!DA7</f>
        <v>0</v>
      </c>
      <c r="BF11" s="315">
        <f>BF$47*関係係数シート!DB7</f>
        <v>0</v>
      </c>
      <c r="BG11" s="315">
        <f>BG$47*関係係数シート!DC7</f>
        <v>0</v>
      </c>
      <c r="BH11" s="315">
        <f>BH$47*関係係数シート!DD7</f>
        <v>0</v>
      </c>
      <c r="BI11" s="315">
        <f>BI$47*関係係数シート!DE7</f>
        <v>0</v>
      </c>
      <c r="BJ11" s="315">
        <f>BJ$47*関係係数シート!DF7</f>
        <v>0</v>
      </c>
      <c r="BK11" s="315">
        <f>BK$47*関係係数シート!DG7</f>
        <v>0</v>
      </c>
      <c r="BL11" s="315">
        <f>BL$47*関係係数シート!DH7</f>
        <v>0</v>
      </c>
      <c r="BM11" s="315">
        <f>BM$47*関係係数シート!DI7</f>
        <v>0</v>
      </c>
      <c r="BN11" s="315">
        <f>BN$47*関係係数シート!DJ7</f>
        <v>0</v>
      </c>
      <c r="BO11" s="315">
        <f>BO$47*関係係数シート!DK7</f>
        <v>0</v>
      </c>
      <c r="BP11" s="315">
        <f>BP$47*関係係数シート!DL7</f>
        <v>0</v>
      </c>
      <c r="BQ11" s="315">
        <f>BQ$47*関係係数シート!DM7</f>
        <v>0</v>
      </c>
      <c r="BR11" s="315">
        <f>BR$47*関係係数シート!DN7</f>
        <v>0</v>
      </c>
      <c r="BS11" s="315">
        <f>BS$47*関係係数シート!DO7</f>
        <v>0</v>
      </c>
      <c r="BT11" s="315">
        <f>BT$47*関係係数シート!DP7</f>
        <v>0</v>
      </c>
      <c r="BU11" s="315">
        <f>BU$47*関係係数シート!DQ7</f>
        <v>0</v>
      </c>
      <c r="BV11" s="315">
        <f>BV$47*関係係数シート!DR7</f>
        <v>0</v>
      </c>
      <c r="BW11" s="315">
        <f>BW$47*関係係数シート!DS7</f>
        <v>0</v>
      </c>
      <c r="BX11" s="315">
        <f>BX$47*関係係数シート!DT7</f>
        <v>0</v>
      </c>
      <c r="BY11" s="315">
        <f>BY$47*関係係数シート!DU7</f>
        <v>0</v>
      </c>
      <c r="BZ11" s="315">
        <f>BZ$47*関係係数シート!DV7</f>
        <v>0</v>
      </c>
      <c r="CA11" s="315">
        <f>CA$47*関係係数シート!DW7</f>
        <v>0</v>
      </c>
      <c r="CB11" s="315">
        <f>CB$47*関係係数シート!DX7</f>
        <v>0</v>
      </c>
      <c r="CC11" s="315">
        <f>CC$47*関係係数シート!DY7</f>
        <v>0</v>
      </c>
      <c r="CD11" s="315">
        <f>CD$47*関係係数シート!EA7</f>
        <v>0</v>
      </c>
      <c r="CE11" s="315">
        <f>CE$47*関係係数シート!EB7</f>
        <v>0</v>
      </c>
      <c r="CF11" s="315">
        <f>CF$47*関係係数シート!EC7</f>
        <v>0</v>
      </c>
      <c r="CG11" s="315">
        <f>CG$47*関係係数シート!ED7</f>
        <v>0</v>
      </c>
      <c r="CH11" s="315">
        <f>CH$47*関係係数シート!EE7</f>
        <v>0</v>
      </c>
      <c r="CI11" s="316">
        <f>CI$47*関係係数シート!EG7</f>
        <v>0</v>
      </c>
      <c r="CJ11" s="435">
        <f t="shared" si="4"/>
        <v>0</v>
      </c>
    </row>
    <row r="12" spans="2:88" ht="20.100000000000001" customHeight="1">
      <c r="B12" s="336" t="s">
        <v>15</v>
      </c>
      <c r="C12" s="337" t="s">
        <v>35</v>
      </c>
      <c r="D12" s="341">
        <f>設備投資の入力シート!D10</f>
        <v>0</v>
      </c>
      <c r="E12" s="341">
        <f>設備投資の計算シート!CJ12</f>
        <v>0</v>
      </c>
      <c r="F12" s="436">
        <f>E12*関係係数シート!D8</f>
        <v>0</v>
      </c>
      <c r="G12" s="342">
        <f>F12*関係係数シート!$E8</f>
        <v>0</v>
      </c>
      <c r="H12" s="340">
        <f>F12*関係係数シート!$F8</f>
        <v>0</v>
      </c>
      <c r="I12" s="340">
        <v>0</v>
      </c>
      <c r="J12" s="340">
        <f>I12*関係係数シート!D8</f>
        <v>0</v>
      </c>
      <c r="K12" s="436">
        <v>0</v>
      </c>
      <c r="L12" s="342">
        <f>K12*関係係数シート!$E8</f>
        <v>0</v>
      </c>
      <c r="M12" s="340">
        <f>K12*関係係数シート!$F8</f>
        <v>0</v>
      </c>
      <c r="N12" s="342">
        <f t="shared" si="5"/>
        <v>0</v>
      </c>
      <c r="O12" s="342">
        <f t="shared" si="6"/>
        <v>0</v>
      </c>
      <c r="P12" s="343">
        <f t="shared" si="7"/>
        <v>0</v>
      </c>
      <c r="Q12" s="72"/>
      <c r="R12" s="345"/>
      <c r="S12" s="346"/>
      <c r="T12" s="342">
        <f>$S$45*関係係数シート!G8</f>
        <v>0</v>
      </c>
      <c r="U12" s="342">
        <f>T12*関係係数シート!D8</f>
        <v>0</v>
      </c>
      <c r="V12" s="342">
        <v>0</v>
      </c>
      <c r="W12" s="342">
        <f>V12*関係係数シート!E8</f>
        <v>0</v>
      </c>
      <c r="X12" s="343">
        <f>V12*関係係数シート!F8</f>
        <v>0</v>
      </c>
      <c r="Z12" s="348">
        <f>ROUND(F12*関係係数シート!$H8,0)</f>
        <v>0</v>
      </c>
      <c r="AA12" s="349">
        <f>ROUND(K12*関係係数シート!$H8,0)</f>
        <v>0</v>
      </c>
      <c r="AB12" s="349">
        <f t="shared" si="8"/>
        <v>0</v>
      </c>
      <c r="AC12" s="351">
        <f>ROUND(V12*関係係数シート!$H8,0)</f>
        <v>0</v>
      </c>
      <c r="AD12" s="348">
        <f>ROUND(F12*関係係数シート!$I8,0)</f>
        <v>0</v>
      </c>
      <c r="AE12" s="351">
        <f>ROUND(K12*関係係数シート!$I8,0)</f>
        <v>0</v>
      </c>
      <c r="AF12" s="351">
        <f t="shared" si="9"/>
        <v>0</v>
      </c>
      <c r="AG12" s="352">
        <f>ROUND(V12*関係係数シート!$I8,0)</f>
        <v>0</v>
      </c>
      <c r="AI12" s="353">
        <f t="shared" si="10"/>
        <v>0</v>
      </c>
      <c r="AJ12" s="354">
        <f t="shared" si="11"/>
        <v>0</v>
      </c>
      <c r="AK12" s="355">
        <f t="shared" si="12"/>
        <v>0</v>
      </c>
      <c r="AL12" s="353">
        <f t="shared" si="13"/>
        <v>0</v>
      </c>
      <c r="AM12" s="356">
        <f t="shared" si="14"/>
        <v>0</v>
      </c>
      <c r="AN12" s="357">
        <f t="shared" si="15"/>
        <v>1</v>
      </c>
      <c r="AP12" s="358">
        <v>5</v>
      </c>
      <c r="AQ12" s="359" t="e">
        <f t="shared" si="0"/>
        <v>#N/A</v>
      </c>
      <c r="AR12" s="360" t="e">
        <f t="shared" si="16"/>
        <v>#N/A</v>
      </c>
      <c r="AS12" s="361" t="e">
        <f t="shared" si="1"/>
        <v>#N/A</v>
      </c>
      <c r="AT12" s="355" t="e">
        <f t="shared" si="2"/>
        <v>#N/A</v>
      </c>
      <c r="AU12" s="362" t="e">
        <f>SUM($AR$8:AR12)/SUM($AR$8:$AR$44)</f>
        <v>#N/A</v>
      </c>
      <c r="AV12" s="437" t="e">
        <f t="shared" si="17"/>
        <v>#N/A</v>
      </c>
      <c r="AW12" s="438" t="e">
        <f t="shared" si="3"/>
        <v>#N/A</v>
      </c>
      <c r="AY12" s="336" t="s">
        <v>4</v>
      </c>
      <c r="AZ12" s="337" t="s">
        <v>35</v>
      </c>
      <c r="BA12" s="461">
        <f>BA$47*関係係数シート!CW8</f>
        <v>0</v>
      </c>
      <c r="BB12" s="342">
        <f>BB$47*関係係数シート!CX8</f>
        <v>0</v>
      </c>
      <c r="BC12" s="342">
        <f>BC$47*関係係数シート!CY8</f>
        <v>0</v>
      </c>
      <c r="BD12" s="342">
        <f>BD$47*関係係数シート!CZ8</f>
        <v>0</v>
      </c>
      <c r="BE12" s="342">
        <f>BE$47*関係係数シート!DA8</f>
        <v>0</v>
      </c>
      <c r="BF12" s="342">
        <f>BF$47*関係係数シート!DB8</f>
        <v>0</v>
      </c>
      <c r="BG12" s="342">
        <f>BG$47*関係係数シート!DC8</f>
        <v>0</v>
      </c>
      <c r="BH12" s="342">
        <f>BH$47*関係係数シート!DD8</f>
        <v>0</v>
      </c>
      <c r="BI12" s="342">
        <f>BI$47*関係係数シート!DE8</f>
        <v>0</v>
      </c>
      <c r="BJ12" s="342">
        <f>BJ$47*関係係数シート!DF8</f>
        <v>0</v>
      </c>
      <c r="BK12" s="342">
        <f>BK$47*関係係数シート!DG8</f>
        <v>0</v>
      </c>
      <c r="BL12" s="342">
        <f>BL$47*関係係数シート!DH8</f>
        <v>0</v>
      </c>
      <c r="BM12" s="342">
        <f>BM$47*関係係数シート!DI8</f>
        <v>0</v>
      </c>
      <c r="BN12" s="342">
        <f>BN$47*関係係数シート!DJ8</f>
        <v>0</v>
      </c>
      <c r="BO12" s="342">
        <f>BO$47*関係係数シート!DK8</f>
        <v>0</v>
      </c>
      <c r="BP12" s="342">
        <f>BP$47*関係係数シート!DL8</f>
        <v>0</v>
      </c>
      <c r="BQ12" s="342">
        <f>BQ$47*関係係数シート!DM8</f>
        <v>0</v>
      </c>
      <c r="BR12" s="342">
        <f>BR$47*関係係数シート!DN8</f>
        <v>0</v>
      </c>
      <c r="BS12" s="342">
        <f>BS$47*関係係数シート!DO8</f>
        <v>0</v>
      </c>
      <c r="BT12" s="342">
        <f>BT$47*関係係数シート!DP8</f>
        <v>0</v>
      </c>
      <c r="BU12" s="342">
        <f>BU$47*関係係数シート!DQ8</f>
        <v>0</v>
      </c>
      <c r="BV12" s="342">
        <f>BV$47*関係係数シート!DR8</f>
        <v>0</v>
      </c>
      <c r="BW12" s="342">
        <f>BW$47*関係係数シート!DS8</f>
        <v>0</v>
      </c>
      <c r="BX12" s="342">
        <f>BX$47*関係係数シート!DT8</f>
        <v>0</v>
      </c>
      <c r="BY12" s="342">
        <f>BY$47*関係係数シート!DU8</f>
        <v>0</v>
      </c>
      <c r="BZ12" s="342">
        <f>BZ$47*関係係数シート!DV8</f>
        <v>0</v>
      </c>
      <c r="CA12" s="342">
        <f>CA$47*関係係数シート!DW8</f>
        <v>0</v>
      </c>
      <c r="CB12" s="342">
        <f>CB$47*関係係数シート!DX8</f>
        <v>0</v>
      </c>
      <c r="CC12" s="342">
        <f>CC$47*関係係数シート!DY8</f>
        <v>0</v>
      </c>
      <c r="CD12" s="342">
        <f>CD$47*関係係数シート!EA8</f>
        <v>0</v>
      </c>
      <c r="CE12" s="342">
        <f>CE$47*関係係数シート!EB8</f>
        <v>0</v>
      </c>
      <c r="CF12" s="342">
        <f>CF$47*関係係数シート!EC8</f>
        <v>0</v>
      </c>
      <c r="CG12" s="342">
        <f>CG$47*関係係数シート!ED8</f>
        <v>0</v>
      </c>
      <c r="CH12" s="342">
        <f>CH$47*関係係数シート!EE8</f>
        <v>0</v>
      </c>
      <c r="CI12" s="343">
        <f>CI$47*関係係数シート!EG8</f>
        <v>0</v>
      </c>
      <c r="CJ12" s="439">
        <f t="shared" si="4"/>
        <v>0</v>
      </c>
    </row>
    <row r="13" spans="2:88" ht="20.100000000000001" customHeight="1">
      <c r="B13" s="363" t="s">
        <v>19</v>
      </c>
      <c r="C13" s="364" t="s">
        <v>36</v>
      </c>
      <c r="D13" s="368">
        <f>設備投資の入力シート!D11</f>
        <v>0</v>
      </c>
      <c r="E13" s="368">
        <f>設備投資の計算シート!CJ13</f>
        <v>0</v>
      </c>
      <c r="F13" s="426">
        <f>E13*関係係数シート!D9</f>
        <v>0</v>
      </c>
      <c r="G13" s="369">
        <f>F13*関係係数シート!$E9</f>
        <v>0</v>
      </c>
      <c r="H13" s="367">
        <f>F13*関係係数シート!$F9</f>
        <v>0</v>
      </c>
      <c r="I13" s="367">
        <v>0</v>
      </c>
      <c r="J13" s="367">
        <f>I13*関係係数シート!D9</f>
        <v>0</v>
      </c>
      <c r="K13" s="426">
        <v>0</v>
      </c>
      <c r="L13" s="369">
        <f>K13*関係係数シート!$E9</f>
        <v>0</v>
      </c>
      <c r="M13" s="367">
        <f>K13*関係係数シート!$F9</f>
        <v>0</v>
      </c>
      <c r="N13" s="369">
        <f t="shared" si="5"/>
        <v>0</v>
      </c>
      <c r="O13" s="369">
        <f t="shared" si="6"/>
        <v>0</v>
      </c>
      <c r="P13" s="370">
        <f t="shared" si="7"/>
        <v>0</v>
      </c>
      <c r="Q13" s="72"/>
      <c r="R13" s="372"/>
      <c r="S13" s="373"/>
      <c r="T13" s="369">
        <f>$S$45*関係係数シート!G9</f>
        <v>0</v>
      </c>
      <c r="U13" s="369">
        <f>T13*関係係数シート!D9</f>
        <v>0</v>
      </c>
      <c r="V13" s="369">
        <v>0</v>
      </c>
      <c r="W13" s="369">
        <f>V13*関係係数シート!E9</f>
        <v>0</v>
      </c>
      <c r="X13" s="370">
        <f>V13*関係係数シート!F9</f>
        <v>0</v>
      </c>
      <c r="Z13" s="375">
        <f>ROUND(F13*関係係数シート!$H9,0)</f>
        <v>0</v>
      </c>
      <c r="AA13" s="376">
        <f>ROUND(K13*関係係数シート!$H9,0)</f>
        <v>0</v>
      </c>
      <c r="AB13" s="376">
        <f t="shared" si="8"/>
        <v>0</v>
      </c>
      <c r="AC13" s="378">
        <f>ROUND(V13*関係係数シート!$H9,0)</f>
        <v>0</v>
      </c>
      <c r="AD13" s="375">
        <f>ROUND(F13*関係係数シート!$I9,0)</f>
        <v>0</v>
      </c>
      <c r="AE13" s="378">
        <f>ROUND(K13*関係係数シート!$I9,0)</f>
        <v>0</v>
      </c>
      <c r="AF13" s="378">
        <f t="shared" si="9"/>
        <v>0</v>
      </c>
      <c r="AG13" s="379">
        <f>ROUND(V13*関係係数シート!$I9,0)</f>
        <v>0</v>
      </c>
      <c r="AI13" s="380">
        <f t="shared" si="10"/>
        <v>0</v>
      </c>
      <c r="AJ13" s="381">
        <f t="shared" si="11"/>
        <v>0</v>
      </c>
      <c r="AK13" s="382">
        <f t="shared" si="12"/>
        <v>0</v>
      </c>
      <c r="AL13" s="380">
        <f t="shared" si="13"/>
        <v>0</v>
      </c>
      <c r="AM13" s="383">
        <f t="shared" si="14"/>
        <v>0</v>
      </c>
      <c r="AN13" s="384">
        <f t="shared" si="15"/>
        <v>1</v>
      </c>
      <c r="AP13" s="385">
        <v>6</v>
      </c>
      <c r="AQ13" s="386" t="e">
        <f t="shared" si="0"/>
        <v>#N/A</v>
      </c>
      <c r="AR13" s="387" t="e">
        <f t="shared" si="16"/>
        <v>#N/A</v>
      </c>
      <c r="AS13" s="388" t="e">
        <f t="shared" si="1"/>
        <v>#N/A</v>
      </c>
      <c r="AT13" s="382" t="e">
        <f t="shared" si="2"/>
        <v>#N/A</v>
      </c>
      <c r="AU13" s="389" t="e">
        <f>SUM($AR$8:AR13)/SUM($AR$8:$AR$44)</f>
        <v>#N/A</v>
      </c>
      <c r="AV13" s="440" t="e">
        <f t="shared" si="17"/>
        <v>#N/A</v>
      </c>
      <c r="AW13" s="441" t="e">
        <f t="shared" si="3"/>
        <v>#N/A</v>
      </c>
      <c r="AY13" s="363" t="s">
        <v>5</v>
      </c>
      <c r="AZ13" s="364" t="s">
        <v>36</v>
      </c>
      <c r="BA13" s="462">
        <f>BA$47*関係係数シート!CW9</f>
        <v>0</v>
      </c>
      <c r="BB13" s="369">
        <f>BB$47*関係係数シート!CX9</f>
        <v>0</v>
      </c>
      <c r="BC13" s="369">
        <f>BC$47*関係係数シート!CY9</f>
        <v>0</v>
      </c>
      <c r="BD13" s="369">
        <f>BD$47*関係係数シート!CZ9</f>
        <v>0</v>
      </c>
      <c r="BE13" s="369">
        <f>BE$47*関係係数シート!DA9</f>
        <v>0</v>
      </c>
      <c r="BF13" s="369">
        <f>BF$47*関係係数シート!DB9</f>
        <v>0</v>
      </c>
      <c r="BG13" s="369">
        <f>BG$47*関係係数シート!DC9</f>
        <v>0</v>
      </c>
      <c r="BH13" s="369">
        <f>BH$47*関係係数シート!DD9</f>
        <v>0</v>
      </c>
      <c r="BI13" s="369">
        <f>BI$47*関係係数シート!DE9</f>
        <v>0</v>
      </c>
      <c r="BJ13" s="369">
        <f>BJ$47*関係係数シート!DF9</f>
        <v>0</v>
      </c>
      <c r="BK13" s="369">
        <f>BK$47*関係係数シート!DG9</f>
        <v>0</v>
      </c>
      <c r="BL13" s="369">
        <f>BL$47*関係係数シート!DH9</f>
        <v>0</v>
      </c>
      <c r="BM13" s="369">
        <f>BM$47*関係係数シート!DI9</f>
        <v>0</v>
      </c>
      <c r="BN13" s="369">
        <f>BN$47*関係係数シート!DJ9</f>
        <v>0</v>
      </c>
      <c r="BO13" s="369">
        <f>BO$47*関係係数シート!DK9</f>
        <v>0</v>
      </c>
      <c r="BP13" s="369">
        <f>BP$47*関係係数シート!DL9</f>
        <v>0</v>
      </c>
      <c r="BQ13" s="369">
        <f>BQ$47*関係係数シート!DM9</f>
        <v>0</v>
      </c>
      <c r="BR13" s="369">
        <f>BR$47*関係係数シート!DN9</f>
        <v>0</v>
      </c>
      <c r="BS13" s="369">
        <f>BS$47*関係係数シート!DO9</f>
        <v>0</v>
      </c>
      <c r="BT13" s="369">
        <f>BT$47*関係係数シート!DP9</f>
        <v>0</v>
      </c>
      <c r="BU13" s="369">
        <f>BU$47*関係係数シート!DQ9</f>
        <v>0</v>
      </c>
      <c r="BV13" s="369">
        <f>BV$47*関係係数シート!DR9</f>
        <v>0</v>
      </c>
      <c r="BW13" s="369">
        <f>BW$47*関係係数シート!DS9</f>
        <v>0</v>
      </c>
      <c r="BX13" s="369">
        <f>BX$47*関係係数シート!DT9</f>
        <v>0</v>
      </c>
      <c r="BY13" s="369">
        <f>BY$47*関係係数シート!DU9</f>
        <v>0</v>
      </c>
      <c r="BZ13" s="369">
        <f>BZ$47*関係係数シート!DV9</f>
        <v>0</v>
      </c>
      <c r="CA13" s="369">
        <f>CA$47*関係係数シート!DW9</f>
        <v>0</v>
      </c>
      <c r="CB13" s="369">
        <f>CB$47*関係係数シート!DX9</f>
        <v>0</v>
      </c>
      <c r="CC13" s="369">
        <f>CC$47*関係係数シート!DY9</f>
        <v>0</v>
      </c>
      <c r="CD13" s="369">
        <f>CD$47*関係係数シート!EA9</f>
        <v>0</v>
      </c>
      <c r="CE13" s="369">
        <f>CE$47*関係係数シート!EB9</f>
        <v>0</v>
      </c>
      <c r="CF13" s="369">
        <f>CF$47*関係係数シート!EC9</f>
        <v>0</v>
      </c>
      <c r="CG13" s="369">
        <f>CG$47*関係係数シート!ED9</f>
        <v>0</v>
      </c>
      <c r="CH13" s="369">
        <f>CH$47*関係係数シート!EE9</f>
        <v>0</v>
      </c>
      <c r="CI13" s="370">
        <f>CI$47*関係係数シート!EG9</f>
        <v>0</v>
      </c>
      <c r="CJ13" s="442">
        <f t="shared" si="4"/>
        <v>0</v>
      </c>
    </row>
    <row r="14" spans="2:88" ht="20.100000000000001" customHeight="1">
      <c r="B14" s="309" t="s">
        <v>20</v>
      </c>
      <c r="C14" s="310" t="s">
        <v>37</v>
      </c>
      <c r="D14" s="314">
        <f>設備投資の入力シート!D12</f>
        <v>0</v>
      </c>
      <c r="E14" s="314">
        <f>設備投資の計算シート!CJ14</f>
        <v>0</v>
      </c>
      <c r="F14" s="432">
        <f>E14*関係係数シート!D10</f>
        <v>0</v>
      </c>
      <c r="G14" s="315">
        <f>F14*関係係数シート!$E10</f>
        <v>0</v>
      </c>
      <c r="H14" s="313">
        <f>F14*関係係数シート!$F10</f>
        <v>0</v>
      </c>
      <c r="I14" s="313">
        <v>0</v>
      </c>
      <c r="J14" s="313">
        <f>I14*関係係数シート!D10</f>
        <v>0</v>
      </c>
      <c r="K14" s="432">
        <v>0</v>
      </c>
      <c r="L14" s="315">
        <f>K14*関係係数シート!$E10</f>
        <v>0</v>
      </c>
      <c r="M14" s="313">
        <f>K14*関係係数シート!$F10</f>
        <v>0</v>
      </c>
      <c r="N14" s="315">
        <f t="shared" si="5"/>
        <v>0</v>
      </c>
      <c r="O14" s="315">
        <f t="shared" si="6"/>
        <v>0</v>
      </c>
      <c r="P14" s="316">
        <f t="shared" si="7"/>
        <v>0</v>
      </c>
      <c r="Q14" s="72"/>
      <c r="R14" s="318"/>
      <c r="S14" s="319"/>
      <c r="T14" s="315">
        <f>$S$45*関係係数シート!G10</f>
        <v>0</v>
      </c>
      <c r="U14" s="315">
        <f>T14*関係係数シート!D10</f>
        <v>0</v>
      </c>
      <c r="V14" s="315">
        <v>0</v>
      </c>
      <c r="W14" s="315">
        <f>V14*関係係数シート!E10</f>
        <v>0</v>
      </c>
      <c r="X14" s="316">
        <f>V14*関係係数シート!F10</f>
        <v>0</v>
      </c>
      <c r="Z14" s="321">
        <f>ROUND(F14*関係係数シート!$H10,0)</f>
        <v>0</v>
      </c>
      <c r="AA14" s="322">
        <f>ROUND(K14*関係係数シート!$H10,0)</f>
        <v>0</v>
      </c>
      <c r="AB14" s="322">
        <f t="shared" si="8"/>
        <v>0</v>
      </c>
      <c r="AC14" s="324">
        <f>ROUND(V14*関係係数シート!$H10,0)</f>
        <v>0</v>
      </c>
      <c r="AD14" s="321">
        <f>ROUND(F14*関係係数シート!$I10,0)</f>
        <v>0</v>
      </c>
      <c r="AE14" s="324">
        <f>ROUND(K14*関係係数シート!$I10,0)</f>
        <v>0</v>
      </c>
      <c r="AF14" s="324">
        <f t="shared" si="9"/>
        <v>0</v>
      </c>
      <c r="AG14" s="325">
        <f>ROUND(V14*関係係数シート!$I10,0)</f>
        <v>0</v>
      </c>
      <c r="AI14" s="326">
        <f t="shared" si="10"/>
        <v>0</v>
      </c>
      <c r="AJ14" s="327">
        <f t="shared" si="11"/>
        <v>0</v>
      </c>
      <c r="AK14" s="328">
        <f t="shared" si="12"/>
        <v>0</v>
      </c>
      <c r="AL14" s="326">
        <f t="shared" si="13"/>
        <v>0</v>
      </c>
      <c r="AM14" s="329">
        <f t="shared" si="14"/>
        <v>0</v>
      </c>
      <c r="AN14" s="330">
        <f t="shared" si="15"/>
        <v>1</v>
      </c>
      <c r="AP14" s="331">
        <v>7</v>
      </c>
      <c r="AQ14" s="332" t="e">
        <f t="shared" si="0"/>
        <v>#N/A</v>
      </c>
      <c r="AR14" s="333" t="e">
        <f t="shared" si="16"/>
        <v>#N/A</v>
      </c>
      <c r="AS14" s="334" t="e">
        <f t="shared" si="1"/>
        <v>#N/A</v>
      </c>
      <c r="AT14" s="328" t="e">
        <f t="shared" si="2"/>
        <v>#N/A</v>
      </c>
      <c r="AU14" s="335" t="e">
        <f>SUM($AR$8:AR14)/SUM($AR$8:$AR$44)</f>
        <v>#N/A</v>
      </c>
      <c r="AV14" s="433" t="e">
        <f t="shared" si="17"/>
        <v>#N/A</v>
      </c>
      <c r="AW14" s="434" t="e">
        <f t="shared" si="3"/>
        <v>#N/A</v>
      </c>
      <c r="AY14" s="309" t="s">
        <v>6</v>
      </c>
      <c r="AZ14" s="310" t="s">
        <v>37</v>
      </c>
      <c r="BA14" s="460">
        <f>BA$47*関係係数シート!CW10</f>
        <v>0</v>
      </c>
      <c r="BB14" s="315">
        <f>BB$47*関係係数シート!CX10</f>
        <v>0</v>
      </c>
      <c r="BC14" s="315">
        <f>BC$47*関係係数シート!CY10</f>
        <v>0</v>
      </c>
      <c r="BD14" s="315">
        <f>BD$47*関係係数シート!CZ10</f>
        <v>0</v>
      </c>
      <c r="BE14" s="315">
        <f>BE$47*関係係数シート!DA10</f>
        <v>0</v>
      </c>
      <c r="BF14" s="315">
        <f>BF$47*関係係数シート!DB10</f>
        <v>0</v>
      </c>
      <c r="BG14" s="315">
        <f>BG$47*関係係数シート!DC10</f>
        <v>0</v>
      </c>
      <c r="BH14" s="315">
        <f>BH$47*関係係数シート!DD10</f>
        <v>0</v>
      </c>
      <c r="BI14" s="315">
        <f>BI$47*関係係数シート!DE10</f>
        <v>0</v>
      </c>
      <c r="BJ14" s="315">
        <f>BJ$47*関係係数シート!DF10</f>
        <v>0</v>
      </c>
      <c r="BK14" s="315">
        <f>BK$47*関係係数シート!DG10</f>
        <v>0</v>
      </c>
      <c r="BL14" s="315">
        <f>BL$47*関係係数シート!DH10</f>
        <v>0</v>
      </c>
      <c r="BM14" s="315">
        <f>BM$47*関係係数シート!DI10</f>
        <v>0</v>
      </c>
      <c r="BN14" s="315">
        <f>BN$47*関係係数シート!DJ10</f>
        <v>0</v>
      </c>
      <c r="BO14" s="315">
        <f>BO$47*関係係数シート!DK10</f>
        <v>0</v>
      </c>
      <c r="BP14" s="315">
        <f>BP$47*関係係数シート!DL10</f>
        <v>0</v>
      </c>
      <c r="BQ14" s="315">
        <f>BQ$47*関係係数シート!DM10</f>
        <v>0</v>
      </c>
      <c r="BR14" s="315">
        <f>BR$47*関係係数シート!DN10</f>
        <v>0</v>
      </c>
      <c r="BS14" s="315">
        <f>BS$47*関係係数シート!DO10</f>
        <v>0</v>
      </c>
      <c r="BT14" s="315">
        <f>BT$47*関係係数シート!DP10</f>
        <v>0</v>
      </c>
      <c r="BU14" s="315">
        <f>BU$47*関係係数シート!DQ10</f>
        <v>0</v>
      </c>
      <c r="BV14" s="315">
        <f>BV$47*関係係数シート!DR10</f>
        <v>0</v>
      </c>
      <c r="BW14" s="315">
        <f>BW$47*関係係数シート!DS10</f>
        <v>0</v>
      </c>
      <c r="BX14" s="315">
        <f>BX$47*関係係数シート!DT10</f>
        <v>0</v>
      </c>
      <c r="BY14" s="315">
        <f>BY$47*関係係数シート!DU10</f>
        <v>0</v>
      </c>
      <c r="BZ14" s="315">
        <f>BZ$47*関係係数シート!DV10</f>
        <v>0</v>
      </c>
      <c r="CA14" s="315">
        <f>CA$47*関係係数シート!DW10</f>
        <v>0</v>
      </c>
      <c r="CB14" s="315">
        <f>CB$47*関係係数シート!DX10</f>
        <v>0</v>
      </c>
      <c r="CC14" s="315">
        <f>CC$47*関係係数シート!DY10</f>
        <v>0</v>
      </c>
      <c r="CD14" s="315">
        <f>CD$47*関係係数シート!EA10</f>
        <v>0</v>
      </c>
      <c r="CE14" s="315">
        <f>CE$47*関係係数シート!EB10</f>
        <v>0</v>
      </c>
      <c r="CF14" s="315">
        <f>CF$47*関係係数シート!EC10</f>
        <v>0</v>
      </c>
      <c r="CG14" s="315">
        <f>CG$47*関係係数シート!ED10</f>
        <v>0</v>
      </c>
      <c r="CH14" s="315">
        <f>CH$47*関係係数シート!EE10</f>
        <v>0</v>
      </c>
      <c r="CI14" s="316">
        <f>CI$47*関係係数シート!EG10</f>
        <v>0</v>
      </c>
      <c r="CJ14" s="435">
        <f t="shared" si="4"/>
        <v>0</v>
      </c>
    </row>
    <row r="15" spans="2:88" ht="20.100000000000001" customHeight="1">
      <c r="B15" s="309" t="s">
        <v>21</v>
      </c>
      <c r="C15" s="310" t="s">
        <v>231</v>
      </c>
      <c r="D15" s="314">
        <f>設備投資の入力シート!D13</f>
        <v>0</v>
      </c>
      <c r="E15" s="314">
        <f>設備投資の計算シート!CJ15</f>
        <v>0</v>
      </c>
      <c r="F15" s="432">
        <f>E15*関係係数シート!D11</f>
        <v>0</v>
      </c>
      <c r="G15" s="315">
        <f>F15*関係係数シート!$E11</f>
        <v>0</v>
      </c>
      <c r="H15" s="313">
        <f>F15*関係係数シート!$F11</f>
        <v>0</v>
      </c>
      <c r="I15" s="313">
        <v>0</v>
      </c>
      <c r="J15" s="313">
        <f>I15*関係係数シート!D11</f>
        <v>0</v>
      </c>
      <c r="K15" s="432">
        <v>0</v>
      </c>
      <c r="L15" s="315">
        <f>K15*関係係数シート!$E11</f>
        <v>0</v>
      </c>
      <c r="M15" s="313">
        <f>K15*関係係数シート!$F11</f>
        <v>0</v>
      </c>
      <c r="N15" s="315">
        <f t="shared" si="5"/>
        <v>0</v>
      </c>
      <c r="O15" s="315">
        <f t="shared" si="6"/>
        <v>0</v>
      </c>
      <c r="P15" s="316">
        <f t="shared" si="7"/>
        <v>0</v>
      </c>
      <c r="Q15" s="72"/>
      <c r="R15" s="318"/>
      <c r="S15" s="319"/>
      <c r="T15" s="315">
        <f>$S$45*関係係数シート!G11</f>
        <v>0</v>
      </c>
      <c r="U15" s="315">
        <f>T15*関係係数シート!D11</f>
        <v>0</v>
      </c>
      <c r="V15" s="315">
        <v>0</v>
      </c>
      <c r="W15" s="315">
        <f>V15*関係係数シート!E11</f>
        <v>0</v>
      </c>
      <c r="X15" s="316">
        <f>V15*関係係数シート!F11</f>
        <v>0</v>
      </c>
      <c r="Z15" s="321">
        <f>ROUND(F15*関係係数シート!$H11,0)</f>
        <v>0</v>
      </c>
      <c r="AA15" s="322">
        <f>ROUND(K15*関係係数シート!$H11,0)</f>
        <v>0</v>
      </c>
      <c r="AB15" s="322">
        <f t="shared" si="8"/>
        <v>0</v>
      </c>
      <c r="AC15" s="324">
        <f>ROUND(V15*関係係数シート!$H11,0)</f>
        <v>0</v>
      </c>
      <c r="AD15" s="321">
        <f>ROUND(F15*関係係数シート!$I11,0)</f>
        <v>0</v>
      </c>
      <c r="AE15" s="324">
        <f>ROUND(K15*関係係数シート!$I11,0)</f>
        <v>0</v>
      </c>
      <c r="AF15" s="324">
        <f t="shared" si="9"/>
        <v>0</v>
      </c>
      <c r="AG15" s="325">
        <f>ROUND(V15*関係係数シート!$I11,0)</f>
        <v>0</v>
      </c>
      <c r="AI15" s="326">
        <f t="shared" si="10"/>
        <v>0</v>
      </c>
      <c r="AJ15" s="327">
        <f t="shared" si="11"/>
        <v>0</v>
      </c>
      <c r="AK15" s="328">
        <f t="shared" si="12"/>
        <v>0</v>
      </c>
      <c r="AL15" s="326">
        <f t="shared" si="13"/>
        <v>0</v>
      </c>
      <c r="AM15" s="329">
        <f t="shared" si="14"/>
        <v>0</v>
      </c>
      <c r="AN15" s="330">
        <f t="shared" si="15"/>
        <v>1</v>
      </c>
      <c r="AP15" s="331">
        <v>8</v>
      </c>
      <c r="AQ15" s="332" t="e">
        <f t="shared" si="0"/>
        <v>#N/A</v>
      </c>
      <c r="AR15" s="333" t="e">
        <f t="shared" si="16"/>
        <v>#N/A</v>
      </c>
      <c r="AS15" s="334" t="e">
        <f t="shared" si="1"/>
        <v>#N/A</v>
      </c>
      <c r="AT15" s="328" t="e">
        <f t="shared" si="2"/>
        <v>#N/A</v>
      </c>
      <c r="AU15" s="335" t="e">
        <f>SUM($AR$8:AR15)/SUM($AR$8:$AR$44)</f>
        <v>#N/A</v>
      </c>
      <c r="AV15" s="433" t="e">
        <f t="shared" si="17"/>
        <v>#N/A</v>
      </c>
      <c r="AW15" s="434" t="e">
        <f t="shared" si="3"/>
        <v>#N/A</v>
      </c>
      <c r="AY15" s="309" t="s">
        <v>7</v>
      </c>
      <c r="AZ15" s="310" t="s">
        <v>92</v>
      </c>
      <c r="BA15" s="460">
        <f>BA$47*関係係数シート!CW11</f>
        <v>0</v>
      </c>
      <c r="BB15" s="315">
        <f>BB$47*関係係数シート!CX11</f>
        <v>0</v>
      </c>
      <c r="BC15" s="315">
        <f>BC$47*関係係数シート!CY11</f>
        <v>0</v>
      </c>
      <c r="BD15" s="315">
        <f>BD$47*関係係数シート!CZ11</f>
        <v>0</v>
      </c>
      <c r="BE15" s="315">
        <f>BE$47*関係係数シート!DA11</f>
        <v>0</v>
      </c>
      <c r="BF15" s="315">
        <f>BF$47*関係係数シート!DB11</f>
        <v>0</v>
      </c>
      <c r="BG15" s="315">
        <f>BG$47*関係係数シート!DC11</f>
        <v>0</v>
      </c>
      <c r="BH15" s="315">
        <f>BH$47*関係係数シート!DD11</f>
        <v>0</v>
      </c>
      <c r="BI15" s="315">
        <f>BI$47*関係係数シート!DE11</f>
        <v>0</v>
      </c>
      <c r="BJ15" s="315">
        <f>BJ$47*関係係数シート!DF11</f>
        <v>0</v>
      </c>
      <c r="BK15" s="315">
        <f>BK$47*関係係数シート!DG11</f>
        <v>0</v>
      </c>
      <c r="BL15" s="315">
        <f>BL$47*関係係数シート!DH11</f>
        <v>0</v>
      </c>
      <c r="BM15" s="315">
        <f>BM$47*関係係数シート!DI11</f>
        <v>0</v>
      </c>
      <c r="BN15" s="315">
        <f>BN$47*関係係数シート!DJ11</f>
        <v>0</v>
      </c>
      <c r="BO15" s="315">
        <f>BO$47*関係係数シート!DK11</f>
        <v>0</v>
      </c>
      <c r="BP15" s="315">
        <f>BP$47*関係係数シート!DL11</f>
        <v>0</v>
      </c>
      <c r="BQ15" s="315">
        <f>BQ$47*関係係数シート!DM11</f>
        <v>0</v>
      </c>
      <c r="BR15" s="315">
        <f>BR$47*関係係数シート!DN11</f>
        <v>0</v>
      </c>
      <c r="BS15" s="315">
        <f>BS$47*関係係数シート!DO11</f>
        <v>0</v>
      </c>
      <c r="BT15" s="315">
        <f>BT$47*関係係数シート!DP11</f>
        <v>0</v>
      </c>
      <c r="BU15" s="315">
        <f>BU$47*関係係数シート!DQ11</f>
        <v>0</v>
      </c>
      <c r="BV15" s="315">
        <f>BV$47*関係係数シート!DR11</f>
        <v>0</v>
      </c>
      <c r="BW15" s="315">
        <f>BW$47*関係係数シート!DS11</f>
        <v>0</v>
      </c>
      <c r="BX15" s="315">
        <f>BX$47*関係係数シート!DT11</f>
        <v>0</v>
      </c>
      <c r="BY15" s="315">
        <f>BY$47*関係係数シート!DU11</f>
        <v>0</v>
      </c>
      <c r="BZ15" s="315">
        <f>BZ$47*関係係数シート!DV11</f>
        <v>0</v>
      </c>
      <c r="CA15" s="315">
        <f>CA$47*関係係数シート!DW11</f>
        <v>0</v>
      </c>
      <c r="CB15" s="315">
        <f>CB$47*関係係数シート!DX11</f>
        <v>0</v>
      </c>
      <c r="CC15" s="315">
        <f>CC$47*関係係数シート!DY11</f>
        <v>0</v>
      </c>
      <c r="CD15" s="315">
        <f>CD$47*関係係数シート!EA11</f>
        <v>0</v>
      </c>
      <c r="CE15" s="315">
        <f>CE$47*関係係数シート!EB11</f>
        <v>0</v>
      </c>
      <c r="CF15" s="315">
        <f>CF$47*関係係数シート!EC11</f>
        <v>0</v>
      </c>
      <c r="CG15" s="315">
        <f>CG$47*関係係数シート!ED11</f>
        <v>0</v>
      </c>
      <c r="CH15" s="315">
        <f>CH$47*関係係数シート!EE11</f>
        <v>0</v>
      </c>
      <c r="CI15" s="316">
        <f>CI$47*関係係数シート!EG11</f>
        <v>0</v>
      </c>
      <c r="CJ15" s="435">
        <f t="shared" si="4"/>
        <v>0</v>
      </c>
    </row>
    <row r="16" spans="2:88" ht="20.100000000000001" customHeight="1">
      <c r="B16" s="309" t="s">
        <v>24</v>
      </c>
      <c r="C16" s="310" t="s">
        <v>38</v>
      </c>
      <c r="D16" s="314">
        <f>設備投資の入力シート!D14</f>
        <v>0</v>
      </c>
      <c r="E16" s="314">
        <f>設備投資の計算シート!CJ16</f>
        <v>0</v>
      </c>
      <c r="F16" s="432">
        <f>E16*関係係数シート!D12</f>
        <v>0</v>
      </c>
      <c r="G16" s="315">
        <f>F16*関係係数シート!$E12</f>
        <v>0</v>
      </c>
      <c r="H16" s="313">
        <f>F16*関係係数シート!$F12</f>
        <v>0</v>
      </c>
      <c r="I16" s="313">
        <v>0</v>
      </c>
      <c r="J16" s="313">
        <f>I16*関係係数シート!D12</f>
        <v>0</v>
      </c>
      <c r="K16" s="432">
        <v>0</v>
      </c>
      <c r="L16" s="315">
        <f>K16*関係係数シート!$E12</f>
        <v>0</v>
      </c>
      <c r="M16" s="313">
        <f>K16*関係係数シート!$F12</f>
        <v>0</v>
      </c>
      <c r="N16" s="315">
        <f t="shared" si="5"/>
        <v>0</v>
      </c>
      <c r="O16" s="315">
        <f t="shared" si="6"/>
        <v>0</v>
      </c>
      <c r="P16" s="316">
        <f t="shared" si="7"/>
        <v>0</v>
      </c>
      <c r="Q16" s="72"/>
      <c r="R16" s="318"/>
      <c r="S16" s="319"/>
      <c r="T16" s="315">
        <f>$S$45*関係係数シート!G12</f>
        <v>0</v>
      </c>
      <c r="U16" s="315">
        <f>T16*関係係数シート!D12</f>
        <v>0</v>
      </c>
      <c r="V16" s="315">
        <v>0</v>
      </c>
      <c r="W16" s="315">
        <f>V16*関係係数シート!E12</f>
        <v>0</v>
      </c>
      <c r="X16" s="316">
        <f>V16*関係係数シート!F12</f>
        <v>0</v>
      </c>
      <c r="Z16" s="321">
        <f>ROUND(F16*関係係数シート!$H12,0)</f>
        <v>0</v>
      </c>
      <c r="AA16" s="322">
        <f>ROUND(K16*関係係数シート!$H12,0)</f>
        <v>0</v>
      </c>
      <c r="AB16" s="322">
        <f t="shared" si="8"/>
        <v>0</v>
      </c>
      <c r="AC16" s="324">
        <f>ROUND(V16*関係係数シート!$H12,0)</f>
        <v>0</v>
      </c>
      <c r="AD16" s="321">
        <f>ROUND(F16*関係係数シート!$I12,0)</f>
        <v>0</v>
      </c>
      <c r="AE16" s="324">
        <f>ROUND(K16*関係係数シート!$I12,0)</f>
        <v>0</v>
      </c>
      <c r="AF16" s="324">
        <f t="shared" si="9"/>
        <v>0</v>
      </c>
      <c r="AG16" s="325">
        <f>ROUND(V16*関係係数シート!$I12,0)</f>
        <v>0</v>
      </c>
      <c r="AI16" s="326">
        <f t="shared" si="10"/>
        <v>0</v>
      </c>
      <c r="AJ16" s="327">
        <f t="shared" si="11"/>
        <v>0</v>
      </c>
      <c r="AK16" s="328">
        <f t="shared" si="12"/>
        <v>0</v>
      </c>
      <c r="AL16" s="326">
        <f t="shared" si="13"/>
        <v>0</v>
      </c>
      <c r="AM16" s="329">
        <f t="shared" si="14"/>
        <v>0</v>
      </c>
      <c r="AN16" s="330">
        <f t="shared" si="15"/>
        <v>1</v>
      </c>
      <c r="AP16" s="331">
        <v>9</v>
      </c>
      <c r="AQ16" s="332" t="e">
        <f t="shared" si="0"/>
        <v>#N/A</v>
      </c>
      <c r="AR16" s="333" t="e">
        <f t="shared" si="16"/>
        <v>#N/A</v>
      </c>
      <c r="AS16" s="334" t="e">
        <f t="shared" si="1"/>
        <v>#N/A</v>
      </c>
      <c r="AT16" s="328" t="e">
        <f t="shared" si="2"/>
        <v>#N/A</v>
      </c>
      <c r="AU16" s="335" t="e">
        <f>SUM($AR$8:AR16)/SUM($AR$8:$AR$44)</f>
        <v>#N/A</v>
      </c>
      <c r="AV16" s="433" t="e">
        <f t="shared" si="17"/>
        <v>#N/A</v>
      </c>
      <c r="AW16" s="434" t="e">
        <f t="shared" si="3"/>
        <v>#N/A</v>
      </c>
      <c r="AY16" s="309" t="s">
        <v>8</v>
      </c>
      <c r="AZ16" s="310" t="s">
        <v>38</v>
      </c>
      <c r="BA16" s="460">
        <f>BA$47*関係係数シート!CW12</f>
        <v>0</v>
      </c>
      <c r="BB16" s="315">
        <f>BB$47*関係係数シート!CX12</f>
        <v>0</v>
      </c>
      <c r="BC16" s="315">
        <f>BC$47*関係係数シート!CY12</f>
        <v>0</v>
      </c>
      <c r="BD16" s="315">
        <f>BD$47*関係係数シート!CZ12</f>
        <v>0</v>
      </c>
      <c r="BE16" s="315">
        <f>BE$47*関係係数シート!DA12</f>
        <v>0</v>
      </c>
      <c r="BF16" s="315">
        <f>BF$47*関係係数シート!DB12</f>
        <v>0</v>
      </c>
      <c r="BG16" s="315">
        <f>BG$47*関係係数シート!DC12</f>
        <v>0</v>
      </c>
      <c r="BH16" s="315">
        <f>BH$47*関係係数シート!DD12</f>
        <v>0</v>
      </c>
      <c r="BI16" s="315">
        <f>BI$47*関係係数シート!DE12</f>
        <v>0</v>
      </c>
      <c r="BJ16" s="315">
        <f>BJ$47*関係係数シート!DF12</f>
        <v>0</v>
      </c>
      <c r="BK16" s="315">
        <f>BK$47*関係係数シート!DG12</f>
        <v>0</v>
      </c>
      <c r="BL16" s="315">
        <f>BL$47*関係係数シート!DH12</f>
        <v>0</v>
      </c>
      <c r="BM16" s="315">
        <f>BM$47*関係係数シート!DI12</f>
        <v>0</v>
      </c>
      <c r="BN16" s="315">
        <f>BN$47*関係係数シート!DJ12</f>
        <v>0</v>
      </c>
      <c r="BO16" s="315">
        <f>BO$47*関係係数シート!DK12</f>
        <v>0</v>
      </c>
      <c r="BP16" s="315">
        <f>BP$47*関係係数シート!DL12</f>
        <v>0</v>
      </c>
      <c r="BQ16" s="315">
        <f>BQ$47*関係係数シート!DM12</f>
        <v>0</v>
      </c>
      <c r="BR16" s="315">
        <f>BR$47*関係係数シート!DN12</f>
        <v>0</v>
      </c>
      <c r="BS16" s="315">
        <f>BS$47*関係係数シート!DO12</f>
        <v>0</v>
      </c>
      <c r="BT16" s="315">
        <f>BT$47*関係係数シート!DP12</f>
        <v>0</v>
      </c>
      <c r="BU16" s="315">
        <f>BU$47*関係係数シート!DQ12</f>
        <v>0</v>
      </c>
      <c r="BV16" s="315">
        <f>BV$47*関係係数シート!DR12</f>
        <v>0</v>
      </c>
      <c r="BW16" s="315">
        <f>BW$47*関係係数シート!DS12</f>
        <v>0</v>
      </c>
      <c r="BX16" s="315">
        <f>BX$47*関係係数シート!DT12</f>
        <v>0</v>
      </c>
      <c r="BY16" s="315">
        <f>BY$47*関係係数シート!DU12</f>
        <v>0</v>
      </c>
      <c r="BZ16" s="315">
        <f>BZ$47*関係係数シート!DV12</f>
        <v>0</v>
      </c>
      <c r="CA16" s="315">
        <f>CA$47*関係係数シート!DW12</f>
        <v>0</v>
      </c>
      <c r="CB16" s="315">
        <f>CB$47*関係係数シート!DX12</f>
        <v>0</v>
      </c>
      <c r="CC16" s="315">
        <f>CC$47*関係係数シート!DY12</f>
        <v>0</v>
      </c>
      <c r="CD16" s="315">
        <f>CD$47*関係係数シート!EA12</f>
        <v>0</v>
      </c>
      <c r="CE16" s="315">
        <f>CE$47*関係係数シート!EB12</f>
        <v>0</v>
      </c>
      <c r="CF16" s="315">
        <f>CF$47*関係係数シート!EC12</f>
        <v>0</v>
      </c>
      <c r="CG16" s="315">
        <f>CG$47*関係係数シート!ED12</f>
        <v>0</v>
      </c>
      <c r="CH16" s="315">
        <f>CH$47*関係係数シート!EE12</f>
        <v>0</v>
      </c>
      <c r="CI16" s="316">
        <f>CI$47*関係係数シート!EG12</f>
        <v>0</v>
      </c>
      <c r="CJ16" s="435">
        <f t="shared" si="4"/>
        <v>0</v>
      </c>
    </row>
    <row r="17" spans="2:88" ht="20.100000000000001" customHeight="1">
      <c r="B17" s="336" t="s">
        <v>25</v>
      </c>
      <c r="C17" s="337" t="s">
        <v>39</v>
      </c>
      <c r="D17" s="341">
        <f>設備投資の入力シート!D15</f>
        <v>0</v>
      </c>
      <c r="E17" s="341">
        <f>設備投資の計算シート!CJ17</f>
        <v>0</v>
      </c>
      <c r="F17" s="436">
        <f>E17*関係係数シート!D13</f>
        <v>0</v>
      </c>
      <c r="G17" s="342">
        <f>F17*関係係数シート!$E13</f>
        <v>0</v>
      </c>
      <c r="H17" s="340">
        <f>F17*関係係数シート!$F13</f>
        <v>0</v>
      </c>
      <c r="I17" s="340">
        <v>0</v>
      </c>
      <c r="J17" s="340">
        <f>I17*関係係数シート!D13</f>
        <v>0</v>
      </c>
      <c r="K17" s="436">
        <v>0</v>
      </c>
      <c r="L17" s="342">
        <f>K17*関係係数シート!$E13</f>
        <v>0</v>
      </c>
      <c r="M17" s="340">
        <f>K17*関係係数シート!$F13</f>
        <v>0</v>
      </c>
      <c r="N17" s="342">
        <f t="shared" si="5"/>
        <v>0</v>
      </c>
      <c r="O17" s="342">
        <f t="shared" si="6"/>
        <v>0</v>
      </c>
      <c r="P17" s="343">
        <f t="shared" si="7"/>
        <v>0</v>
      </c>
      <c r="Q17" s="72"/>
      <c r="R17" s="345"/>
      <c r="S17" s="346"/>
      <c r="T17" s="342">
        <f>$S$45*関係係数シート!G13</f>
        <v>0</v>
      </c>
      <c r="U17" s="342">
        <f>T17*関係係数シート!D13</f>
        <v>0</v>
      </c>
      <c r="V17" s="342">
        <v>0</v>
      </c>
      <c r="W17" s="342">
        <f>V17*関係係数シート!E13</f>
        <v>0</v>
      </c>
      <c r="X17" s="343">
        <f>V17*関係係数シート!F13</f>
        <v>0</v>
      </c>
      <c r="Z17" s="348">
        <f>ROUND(F17*関係係数シート!$H13,0)</f>
        <v>0</v>
      </c>
      <c r="AA17" s="349">
        <f>ROUND(K17*関係係数シート!$H13,0)</f>
        <v>0</v>
      </c>
      <c r="AB17" s="349">
        <f t="shared" si="8"/>
        <v>0</v>
      </c>
      <c r="AC17" s="351">
        <f>ROUND(V17*関係係数シート!$H13,0)</f>
        <v>0</v>
      </c>
      <c r="AD17" s="348">
        <f>ROUND(F17*関係係数シート!$I13,0)</f>
        <v>0</v>
      </c>
      <c r="AE17" s="351">
        <f>ROUND(K17*関係係数シート!$I13,0)</f>
        <v>0</v>
      </c>
      <c r="AF17" s="351">
        <f t="shared" si="9"/>
        <v>0</v>
      </c>
      <c r="AG17" s="352">
        <f>ROUND(V17*関係係数シート!$I13,0)</f>
        <v>0</v>
      </c>
      <c r="AI17" s="353">
        <f t="shared" si="10"/>
        <v>0</v>
      </c>
      <c r="AJ17" s="354">
        <f t="shared" si="11"/>
        <v>0</v>
      </c>
      <c r="AK17" s="355">
        <f t="shared" si="12"/>
        <v>0</v>
      </c>
      <c r="AL17" s="353">
        <f t="shared" si="13"/>
        <v>0</v>
      </c>
      <c r="AM17" s="356">
        <f t="shared" si="14"/>
        <v>0</v>
      </c>
      <c r="AN17" s="357">
        <f t="shared" si="15"/>
        <v>1</v>
      </c>
      <c r="AP17" s="358">
        <v>10</v>
      </c>
      <c r="AQ17" s="359" t="e">
        <f t="shared" si="0"/>
        <v>#N/A</v>
      </c>
      <c r="AR17" s="360" t="e">
        <f t="shared" si="16"/>
        <v>#N/A</v>
      </c>
      <c r="AS17" s="361" t="e">
        <f t="shared" si="1"/>
        <v>#N/A</v>
      </c>
      <c r="AT17" s="355" t="e">
        <f t="shared" si="2"/>
        <v>#N/A</v>
      </c>
      <c r="AU17" s="362" t="e">
        <f>SUM($AR$8:AR17)/SUM($AR$8:$AR$44)</f>
        <v>#N/A</v>
      </c>
      <c r="AV17" s="437" t="e">
        <f t="shared" si="17"/>
        <v>#N/A</v>
      </c>
      <c r="AW17" s="438" t="e">
        <f t="shared" si="3"/>
        <v>#N/A</v>
      </c>
      <c r="AY17" s="336" t="s">
        <v>9</v>
      </c>
      <c r="AZ17" s="337" t="s">
        <v>39</v>
      </c>
      <c r="BA17" s="461">
        <f>BA$47*関係係数シート!CW13</f>
        <v>0</v>
      </c>
      <c r="BB17" s="342">
        <f>BB$47*関係係数シート!CX13</f>
        <v>0</v>
      </c>
      <c r="BC17" s="342">
        <f>BC$47*関係係数シート!CY13</f>
        <v>0</v>
      </c>
      <c r="BD17" s="342">
        <f>BD$47*関係係数シート!CZ13</f>
        <v>0</v>
      </c>
      <c r="BE17" s="342">
        <f>BE$47*関係係数シート!DA13</f>
        <v>0</v>
      </c>
      <c r="BF17" s="342">
        <f>BF$47*関係係数シート!DB13</f>
        <v>0</v>
      </c>
      <c r="BG17" s="342">
        <f>BG$47*関係係数シート!DC13</f>
        <v>0</v>
      </c>
      <c r="BH17" s="342">
        <f>BH$47*関係係数シート!DD13</f>
        <v>0</v>
      </c>
      <c r="BI17" s="342">
        <f>BI$47*関係係数シート!DE13</f>
        <v>0</v>
      </c>
      <c r="BJ17" s="342">
        <f>BJ$47*関係係数シート!DF13</f>
        <v>0</v>
      </c>
      <c r="BK17" s="342">
        <f>BK$47*関係係数シート!DG13</f>
        <v>0</v>
      </c>
      <c r="BL17" s="342">
        <f>BL$47*関係係数シート!DH13</f>
        <v>0</v>
      </c>
      <c r="BM17" s="342">
        <f>BM$47*関係係数シート!DI13</f>
        <v>0</v>
      </c>
      <c r="BN17" s="342">
        <f>BN$47*関係係数シート!DJ13</f>
        <v>0</v>
      </c>
      <c r="BO17" s="342">
        <f>BO$47*関係係数シート!DK13</f>
        <v>0</v>
      </c>
      <c r="BP17" s="342">
        <f>BP$47*関係係数シート!DL13</f>
        <v>0</v>
      </c>
      <c r="BQ17" s="342">
        <f>BQ$47*関係係数シート!DM13</f>
        <v>0</v>
      </c>
      <c r="BR17" s="342">
        <f>BR$47*関係係数シート!DN13</f>
        <v>0</v>
      </c>
      <c r="BS17" s="342">
        <f>BS$47*関係係数シート!DO13</f>
        <v>0</v>
      </c>
      <c r="BT17" s="342">
        <f>BT$47*関係係数シート!DP13</f>
        <v>0</v>
      </c>
      <c r="BU17" s="342">
        <f>BU$47*関係係数シート!DQ13</f>
        <v>0</v>
      </c>
      <c r="BV17" s="342">
        <f>BV$47*関係係数シート!DR13</f>
        <v>0</v>
      </c>
      <c r="BW17" s="342">
        <f>BW$47*関係係数シート!DS13</f>
        <v>0</v>
      </c>
      <c r="BX17" s="342">
        <f>BX$47*関係係数シート!DT13</f>
        <v>0</v>
      </c>
      <c r="BY17" s="342">
        <f>BY$47*関係係数シート!DU13</f>
        <v>0</v>
      </c>
      <c r="BZ17" s="342">
        <f>BZ$47*関係係数シート!DV13</f>
        <v>0</v>
      </c>
      <c r="CA17" s="342">
        <f>CA$47*関係係数シート!DW13</f>
        <v>0</v>
      </c>
      <c r="CB17" s="342">
        <f>CB$47*関係係数シート!DX13</f>
        <v>0</v>
      </c>
      <c r="CC17" s="342">
        <f>CC$47*関係係数シート!DY13</f>
        <v>0</v>
      </c>
      <c r="CD17" s="342">
        <f>CD$47*関係係数シート!EA13</f>
        <v>0</v>
      </c>
      <c r="CE17" s="342">
        <f>CE$47*関係係数シート!EB13</f>
        <v>0</v>
      </c>
      <c r="CF17" s="342">
        <f>CF$47*関係係数シート!EC13</f>
        <v>0</v>
      </c>
      <c r="CG17" s="342">
        <f>CG$47*関係係数シート!ED13</f>
        <v>0</v>
      </c>
      <c r="CH17" s="342">
        <f>CH$47*関係係数シート!EE13</f>
        <v>0</v>
      </c>
      <c r="CI17" s="343">
        <f>CI$47*関係係数シート!EG13</f>
        <v>0</v>
      </c>
      <c r="CJ17" s="439">
        <f t="shared" si="4"/>
        <v>0</v>
      </c>
    </row>
    <row r="18" spans="2:88" ht="20.100000000000001" customHeight="1">
      <c r="B18" s="363" t="s">
        <v>26</v>
      </c>
      <c r="C18" s="364" t="s">
        <v>40</v>
      </c>
      <c r="D18" s="368">
        <f>設備投資の入力シート!D16</f>
        <v>0</v>
      </c>
      <c r="E18" s="368">
        <f>設備投資の計算シート!CJ18</f>
        <v>0</v>
      </c>
      <c r="F18" s="426">
        <f>E18*関係係数シート!D14</f>
        <v>0</v>
      </c>
      <c r="G18" s="369">
        <f>F18*関係係数シート!$E14</f>
        <v>0</v>
      </c>
      <c r="H18" s="367">
        <f>F18*関係係数シート!$F14</f>
        <v>0</v>
      </c>
      <c r="I18" s="367">
        <v>0</v>
      </c>
      <c r="J18" s="367">
        <f>I18*関係係数シート!D14</f>
        <v>0</v>
      </c>
      <c r="K18" s="426">
        <v>0</v>
      </c>
      <c r="L18" s="369">
        <f>K18*関係係数シート!$E14</f>
        <v>0</v>
      </c>
      <c r="M18" s="367">
        <f>K18*関係係数シート!$F14</f>
        <v>0</v>
      </c>
      <c r="N18" s="369">
        <f t="shared" si="5"/>
        <v>0</v>
      </c>
      <c r="O18" s="369">
        <f t="shared" si="6"/>
        <v>0</v>
      </c>
      <c r="P18" s="370">
        <f t="shared" si="7"/>
        <v>0</v>
      </c>
      <c r="Q18" s="72"/>
      <c r="R18" s="372"/>
      <c r="S18" s="373"/>
      <c r="T18" s="369">
        <f>$S$45*関係係数シート!G14</f>
        <v>0</v>
      </c>
      <c r="U18" s="369">
        <f>T18*関係係数シート!D14</f>
        <v>0</v>
      </c>
      <c r="V18" s="369">
        <v>0</v>
      </c>
      <c r="W18" s="369">
        <f>V18*関係係数シート!E14</f>
        <v>0</v>
      </c>
      <c r="X18" s="370">
        <f>V18*関係係数シート!F14</f>
        <v>0</v>
      </c>
      <c r="Z18" s="375">
        <f>ROUND(F18*関係係数シート!$H14,0)</f>
        <v>0</v>
      </c>
      <c r="AA18" s="376">
        <f>ROUND(K18*関係係数シート!$H14,0)</f>
        <v>0</v>
      </c>
      <c r="AB18" s="376">
        <f t="shared" si="8"/>
        <v>0</v>
      </c>
      <c r="AC18" s="378">
        <f>ROUND(V18*関係係数シート!$H14,0)</f>
        <v>0</v>
      </c>
      <c r="AD18" s="375">
        <f>ROUND(F18*関係係数シート!$I14,0)</f>
        <v>0</v>
      </c>
      <c r="AE18" s="378">
        <f>ROUND(K18*関係係数シート!$I14,0)</f>
        <v>0</v>
      </c>
      <c r="AF18" s="378">
        <f t="shared" si="9"/>
        <v>0</v>
      </c>
      <c r="AG18" s="379">
        <f>ROUND(V18*関係係数シート!$I14,0)</f>
        <v>0</v>
      </c>
      <c r="AI18" s="380">
        <f t="shared" si="10"/>
        <v>0</v>
      </c>
      <c r="AJ18" s="381">
        <f t="shared" si="11"/>
        <v>0</v>
      </c>
      <c r="AK18" s="382">
        <f t="shared" si="12"/>
        <v>0</v>
      </c>
      <c r="AL18" s="380">
        <f t="shared" si="13"/>
        <v>0</v>
      </c>
      <c r="AM18" s="383">
        <f t="shared" si="14"/>
        <v>0</v>
      </c>
      <c r="AN18" s="384">
        <f t="shared" si="15"/>
        <v>1</v>
      </c>
      <c r="AP18" s="385">
        <v>11</v>
      </c>
      <c r="AQ18" s="386" t="e">
        <f t="shared" si="0"/>
        <v>#N/A</v>
      </c>
      <c r="AR18" s="387" t="e">
        <f t="shared" si="16"/>
        <v>#N/A</v>
      </c>
      <c r="AS18" s="388" t="e">
        <f t="shared" si="1"/>
        <v>#N/A</v>
      </c>
      <c r="AT18" s="382" t="e">
        <f t="shared" si="2"/>
        <v>#N/A</v>
      </c>
      <c r="AU18" s="389" t="e">
        <f>SUM($AR$8:AR18)/SUM($AR$8:$AR$44)</f>
        <v>#N/A</v>
      </c>
      <c r="AV18" s="440" t="e">
        <f t="shared" si="17"/>
        <v>#N/A</v>
      </c>
      <c r="AW18" s="441" t="e">
        <f t="shared" si="3"/>
        <v>#N/A</v>
      </c>
      <c r="AY18" s="363" t="s">
        <v>10</v>
      </c>
      <c r="AZ18" s="364" t="s">
        <v>40</v>
      </c>
      <c r="BA18" s="462">
        <f>BA$47*関係係数シート!CW14</f>
        <v>0</v>
      </c>
      <c r="BB18" s="369">
        <f>BB$47*関係係数シート!CX14</f>
        <v>0</v>
      </c>
      <c r="BC18" s="369">
        <f>BC$47*関係係数シート!CY14</f>
        <v>0</v>
      </c>
      <c r="BD18" s="369">
        <f>BD$47*関係係数シート!CZ14</f>
        <v>0</v>
      </c>
      <c r="BE18" s="369">
        <f>BE$47*関係係数シート!DA14</f>
        <v>0</v>
      </c>
      <c r="BF18" s="369">
        <f>BF$47*関係係数シート!DB14</f>
        <v>0</v>
      </c>
      <c r="BG18" s="369">
        <f>BG$47*関係係数シート!DC14</f>
        <v>0</v>
      </c>
      <c r="BH18" s="369">
        <f>BH$47*関係係数シート!DD14</f>
        <v>0</v>
      </c>
      <c r="BI18" s="369">
        <f>BI$47*関係係数シート!DE14</f>
        <v>0</v>
      </c>
      <c r="BJ18" s="369">
        <f>BJ$47*関係係数シート!DF14</f>
        <v>0</v>
      </c>
      <c r="BK18" s="369">
        <f>BK$47*関係係数シート!DG14</f>
        <v>0</v>
      </c>
      <c r="BL18" s="369">
        <f>BL$47*関係係数シート!DH14</f>
        <v>0</v>
      </c>
      <c r="BM18" s="369">
        <f>BM$47*関係係数シート!DI14</f>
        <v>0</v>
      </c>
      <c r="BN18" s="369">
        <f>BN$47*関係係数シート!DJ14</f>
        <v>0</v>
      </c>
      <c r="BO18" s="369">
        <f>BO$47*関係係数シート!DK14</f>
        <v>0</v>
      </c>
      <c r="BP18" s="369">
        <f>BP$47*関係係数シート!DL14</f>
        <v>0</v>
      </c>
      <c r="BQ18" s="369">
        <f>BQ$47*関係係数シート!DM14</f>
        <v>0</v>
      </c>
      <c r="BR18" s="369">
        <f>BR$47*関係係数シート!DN14</f>
        <v>0</v>
      </c>
      <c r="BS18" s="369">
        <f>BS$47*関係係数シート!DO14</f>
        <v>0</v>
      </c>
      <c r="BT18" s="369">
        <f>BT$47*関係係数シート!DP14</f>
        <v>0</v>
      </c>
      <c r="BU18" s="369">
        <f>BU$47*関係係数シート!DQ14</f>
        <v>0</v>
      </c>
      <c r="BV18" s="369">
        <f>BV$47*関係係数シート!DR14</f>
        <v>0</v>
      </c>
      <c r="BW18" s="369">
        <f>BW$47*関係係数シート!DS14</f>
        <v>0</v>
      </c>
      <c r="BX18" s="369">
        <f>BX$47*関係係数シート!DT14</f>
        <v>0</v>
      </c>
      <c r="BY18" s="369">
        <f>BY$47*関係係数シート!DU14</f>
        <v>0</v>
      </c>
      <c r="BZ18" s="369">
        <f>BZ$47*関係係数シート!DV14</f>
        <v>0</v>
      </c>
      <c r="CA18" s="369">
        <f>CA$47*関係係数シート!DW14</f>
        <v>0</v>
      </c>
      <c r="CB18" s="369">
        <f>CB$47*関係係数シート!DX14</f>
        <v>0</v>
      </c>
      <c r="CC18" s="369">
        <f>CC$47*関係係数シート!DY14</f>
        <v>0</v>
      </c>
      <c r="CD18" s="369">
        <f>CD$47*関係係数シート!EA14</f>
        <v>0</v>
      </c>
      <c r="CE18" s="369">
        <f>CE$47*関係係数シート!EB14</f>
        <v>0</v>
      </c>
      <c r="CF18" s="369">
        <f>CF$47*関係係数シート!EC14</f>
        <v>0</v>
      </c>
      <c r="CG18" s="369">
        <f>CG$47*関係係数シート!ED14</f>
        <v>0</v>
      </c>
      <c r="CH18" s="369">
        <f>CH$47*関係係数シート!EE14</f>
        <v>0</v>
      </c>
      <c r="CI18" s="370">
        <f>CI$47*関係係数シート!EG14</f>
        <v>0</v>
      </c>
      <c r="CJ18" s="442">
        <f t="shared" si="4"/>
        <v>0</v>
      </c>
    </row>
    <row r="19" spans="2:88" ht="20.100000000000001" customHeight="1">
      <c r="B19" s="309" t="s">
        <v>27</v>
      </c>
      <c r="C19" s="310" t="s">
        <v>41</v>
      </c>
      <c r="D19" s="314">
        <f>設備投資の入力シート!D17</f>
        <v>0</v>
      </c>
      <c r="E19" s="314">
        <f>設備投資の計算シート!CJ19</f>
        <v>0</v>
      </c>
      <c r="F19" s="432">
        <f>E19*関係係数シート!D15</f>
        <v>0</v>
      </c>
      <c r="G19" s="315">
        <f>F19*関係係数シート!$E15</f>
        <v>0</v>
      </c>
      <c r="H19" s="313">
        <f>F19*関係係数シート!$F15</f>
        <v>0</v>
      </c>
      <c r="I19" s="313">
        <v>0</v>
      </c>
      <c r="J19" s="313">
        <f>I19*関係係数シート!D15</f>
        <v>0</v>
      </c>
      <c r="K19" s="432">
        <v>0</v>
      </c>
      <c r="L19" s="315">
        <f>K19*関係係数シート!$E15</f>
        <v>0</v>
      </c>
      <c r="M19" s="313">
        <f>K19*関係係数シート!$F15</f>
        <v>0</v>
      </c>
      <c r="N19" s="315">
        <f t="shared" si="5"/>
        <v>0</v>
      </c>
      <c r="O19" s="315">
        <f t="shared" si="6"/>
        <v>0</v>
      </c>
      <c r="P19" s="316">
        <f t="shared" si="7"/>
        <v>0</v>
      </c>
      <c r="Q19" s="72"/>
      <c r="R19" s="318"/>
      <c r="S19" s="319"/>
      <c r="T19" s="315">
        <f>$S$45*関係係数シート!G15</f>
        <v>0</v>
      </c>
      <c r="U19" s="315">
        <f>T19*関係係数シート!D15</f>
        <v>0</v>
      </c>
      <c r="V19" s="315">
        <v>0</v>
      </c>
      <c r="W19" s="315">
        <f>V19*関係係数シート!E15</f>
        <v>0</v>
      </c>
      <c r="X19" s="316">
        <f>V19*関係係数シート!F15</f>
        <v>0</v>
      </c>
      <c r="Z19" s="321">
        <f>ROUND(F19*関係係数シート!$H15,0)</f>
        <v>0</v>
      </c>
      <c r="AA19" s="322">
        <f>ROUND(K19*関係係数シート!$H15,0)</f>
        <v>0</v>
      </c>
      <c r="AB19" s="322">
        <f t="shared" si="8"/>
        <v>0</v>
      </c>
      <c r="AC19" s="324">
        <f>ROUND(V19*関係係数シート!$H15,0)</f>
        <v>0</v>
      </c>
      <c r="AD19" s="321">
        <f>ROUND(F19*関係係数シート!$I15,0)</f>
        <v>0</v>
      </c>
      <c r="AE19" s="324">
        <f>ROUND(K19*関係係数シート!$I15,0)</f>
        <v>0</v>
      </c>
      <c r="AF19" s="324">
        <f t="shared" si="9"/>
        <v>0</v>
      </c>
      <c r="AG19" s="325">
        <f>ROUND(V19*関係係数シート!$I15,0)</f>
        <v>0</v>
      </c>
      <c r="AI19" s="326">
        <f t="shared" si="10"/>
        <v>0</v>
      </c>
      <c r="AJ19" s="327">
        <f t="shared" si="11"/>
        <v>0</v>
      </c>
      <c r="AK19" s="328">
        <f t="shared" si="12"/>
        <v>0</v>
      </c>
      <c r="AL19" s="326">
        <f t="shared" si="13"/>
        <v>0</v>
      </c>
      <c r="AM19" s="329">
        <f t="shared" si="14"/>
        <v>0</v>
      </c>
      <c r="AN19" s="330">
        <f t="shared" si="15"/>
        <v>1</v>
      </c>
      <c r="AP19" s="331">
        <v>12</v>
      </c>
      <c r="AQ19" s="332" t="e">
        <f t="shared" si="0"/>
        <v>#N/A</v>
      </c>
      <c r="AR19" s="333" t="e">
        <f t="shared" si="16"/>
        <v>#N/A</v>
      </c>
      <c r="AS19" s="334" t="e">
        <f t="shared" si="1"/>
        <v>#N/A</v>
      </c>
      <c r="AT19" s="328" t="e">
        <f t="shared" si="2"/>
        <v>#N/A</v>
      </c>
      <c r="AU19" s="335" t="e">
        <f>SUM($AR$8:AR19)/SUM($AR$8:$AR$44)</f>
        <v>#N/A</v>
      </c>
      <c r="AV19" s="433" t="e">
        <f t="shared" si="17"/>
        <v>#N/A</v>
      </c>
      <c r="AW19" s="434" t="e">
        <f t="shared" si="3"/>
        <v>#N/A</v>
      </c>
      <c r="AY19" s="309" t="s">
        <v>11</v>
      </c>
      <c r="AZ19" s="310" t="s">
        <v>41</v>
      </c>
      <c r="BA19" s="460">
        <f>BA$47*関係係数シート!CW15</f>
        <v>0</v>
      </c>
      <c r="BB19" s="315">
        <f>BB$47*関係係数シート!CX15</f>
        <v>0</v>
      </c>
      <c r="BC19" s="315">
        <f>BC$47*関係係数シート!CY15</f>
        <v>0</v>
      </c>
      <c r="BD19" s="315">
        <f>BD$47*関係係数シート!CZ15</f>
        <v>0</v>
      </c>
      <c r="BE19" s="315">
        <f>BE$47*関係係数シート!DA15</f>
        <v>0</v>
      </c>
      <c r="BF19" s="315">
        <f>BF$47*関係係数シート!DB15</f>
        <v>0</v>
      </c>
      <c r="BG19" s="315">
        <f>BG$47*関係係数シート!DC15</f>
        <v>0</v>
      </c>
      <c r="BH19" s="315">
        <f>BH$47*関係係数シート!DD15</f>
        <v>0</v>
      </c>
      <c r="BI19" s="315">
        <f>BI$47*関係係数シート!DE15</f>
        <v>0</v>
      </c>
      <c r="BJ19" s="315">
        <f>BJ$47*関係係数シート!DF15</f>
        <v>0</v>
      </c>
      <c r="BK19" s="315">
        <f>BK$47*関係係数シート!DG15</f>
        <v>0</v>
      </c>
      <c r="BL19" s="315">
        <f>BL$47*関係係数シート!DH15</f>
        <v>0</v>
      </c>
      <c r="BM19" s="315">
        <f>BM$47*関係係数シート!DI15</f>
        <v>0</v>
      </c>
      <c r="BN19" s="315">
        <f>BN$47*関係係数シート!DJ15</f>
        <v>0</v>
      </c>
      <c r="BO19" s="315">
        <f>BO$47*関係係数シート!DK15</f>
        <v>0</v>
      </c>
      <c r="BP19" s="315">
        <f>BP$47*関係係数シート!DL15</f>
        <v>0</v>
      </c>
      <c r="BQ19" s="315">
        <f>BQ$47*関係係数シート!DM15</f>
        <v>0</v>
      </c>
      <c r="BR19" s="315">
        <f>BR$47*関係係数シート!DN15</f>
        <v>0</v>
      </c>
      <c r="BS19" s="315">
        <f>BS$47*関係係数シート!DO15</f>
        <v>0</v>
      </c>
      <c r="BT19" s="315">
        <f>BT$47*関係係数シート!DP15</f>
        <v>0</v>
      </c>
      <c r="BU19" s="315">
        <f>BU$47*関係係数シート!DQ15</f>
        <v>0</v>
      </c>
      <c r="BV19" s="315">
        <f>BV$47*関係係数シート!DR15</f>
        <v>0</v>
      </c>
      <c r="BW19" s="315">
        <f>BW$47*関係係数シート!DS15</f>
        <v>0</v>
      </c>
      <c r="BX19" s="315">
        <f>BX$47*関係係数シート!DT15</f>
        <v>0</v>
      </c>
      <c r="BY19" s="315">
        <f>BY$47*関係係数シート!DU15</f>
        <v>0</v>
      </c>
      <c r="BZ19" s="315">
        <f>BZ$47*関係係数シート!DV15</f>
        <v>0</v>
      </c>
      <c r="CA19" s="315">
        <f>CA$47*関係係数シート!DW15</f>
        <v>0</v>
      </c>
      <c r="CB19" s="315">
        <f>CB$47*関係係数シート!DX15</f>
        <v>0</v>
      </c>
      <c r="CC19" s="315">
        <f>CC$47*関係係数シート!DY15</f>
        <v>0</v>
      </c>
      <c r="CD19" s="315">
        <f>CD$47*関係係数シート!EA15</f>
        <v>0</v>
      </c>
      <c r="CE19" s="315">
        <f>CE$47*関係係数シート!EB15</f>
        <v>0</v>
      </c>
      <c r="CF19" s="315">
        <f>CF$47*関係係数シート!EC15</f>
        <v>0</v>
      </c>
      <c r="CG19" s="315">
        <f>CG$47*関係係数シート!ED15</f>
        <v>0</v>
      </c>
      <c r="CH19" s="315">
        <f>CH$47*関係係数シート!EE15</f>
        <v>0</v>
      </c>
      <c r="CI19" s="316">
        <f>CI$47*関係係数シート!EG15</f>
        <v>0</v>
      </c>
      <c r="CJ19" s="435">
        <f t="shared" si="4"/>
        <v>0</v>
      </c>
    </row>
    <row r="20" spans="2:88" ht="20.100000000000001" customHeight="1">
      <c r="B20" s="309" t="s">
        <v>28</v>
      </c>
      <c r="C20" s="310" t="s">
        <v>232</v>
      </c>
      <c r="D20" s="314">
        <f>設備投資の入力シート!D18</f>
        <v>0</v>
      </c>
      <c r="E20" s="314">
        <f>設備投資の計算シート!CJ20</f>
        <v>0</v>
      </c>
      <c r="F20" s="432">
        <f>E20*関係係数シート!D16</f>
        <v>0</v>
      </c>
      <c r="G20" s="315">
        <f>F20*関係係数シート!$E16</f>
        <v>0</v>
      </c>
      <c r="H20" s="313">
        <f>F20*関係係数シート!$F16</f>
        <v>0</v>
      </c>
      <c r="I20" s="313">
        <v>0</v>
      </c>
      <c r="J20" s="313">
        <f>I20*関係係数シート!D16</f>
        <v>0</v>
      </c>
      <c r="K20" s="432">
        <v>0</v>
      </c>
      <c r="L20" s="315">
        <f>K20*関係係数シート!$E16</f>
        <v>0</v>
      </c>
      <c r="M20" s="313">
        <f>K20*関係係数シート!$F16</f>
        <v>0</v>
      </c>
      <c r="N20" s="315">
        <f t="shared" si="5"/>
        <v>0</v>
      </c>
      <c r="O20" s="315">
        <f t="shared" si="6"/>
        <v>0</v>
      </c>
      <c r="P20" s="316">
        <f t="shared" si="7"/>
        <v>0</v>
      </c>
      <c r="Q20" s="72"/>
      <c r="R20" s="318"/>
      <c r="S20" s="319"/>
      <c r="T20" s="315">
        <f>$S$45*関係係数シート!G16</f>
        <v>0</v>
      </c>
      <c r="U20" s="315">
        <f>T20*関係係数シート!D16</f>
        <v>0</v>
      </c>
      <c r="V20" s="315">
        <v>0</v>
      </c>
      <c r="W20" s="315">
        <f>V20*関係係数シート!E16</f>
        <v>0</v>
      </c>
      <c r="X20" s="316">
        <f>V20*関係係数シート!F16</f>
        <v>0</v>
      </c>
      <c r="Z20" s="321">
        <f>ROUND(F20*関係係数シート!$H16,0)</f>
        <v>0</v>
      </c>
      <c r="AA20" s="322">
        <f>ROUND(K20*関係係数シート!$H16,0)</f>
        <v>0</v>
      </c>
      <c r="AB20" s="322">
        <f t="shared" si="8"/>
        <v>0</v>
      </c>
      <c r="AC20" s="324">
        <f>ROUND(V20*関係係数シート!$H16,0)</f>
        <v>0</v>
      </c>
      <c r="AD20" s="321">
        <f>ROUND(F20*関係係数シート!$I16,0)</f>
        <v>0</v>
      </c>
      <c r="AE20" s="324">
        <f>ROUND(K20*関係係数シート!$I16,0)</f>
        <v>0</v>
      </c>
      <c r="AF20" s="324">
        <f t="shared" si="9"/>
        <v>0</v>
      </c>
      <c r="AG20" s="325">
        <f>ROUND(V20*関係係数シート!$I16,0)</f>
        <v>0</v>
      </c>
      <c r="AI20" s="326">
        <f t="shared" si="10"/>
        <v>0</v>
      </c>
      <c r="AJ20" s="327">
        <f t="shared" si="11"/>
        <v>0</v>
      </c>
      <c r="AK20" s="328">
        <f t="shared" si="12"/>
        <v>0</v>
      </c>
      <c r="AL20" s="326">
        <f t="shared" si="13"/>
        <v>0</v>
      </c>
      <c r="AM20" s="329">
        <f t="shared" si="14"/>
        <v>0</v>
      </c>
      <c r="AN20" s="330">
        <f t="shared" si="15"/>
        <v>1</v>
      </c>
      <c r="AP20" s="331">
        <v>13</v>
      </c>
      <c r="AQ20" s="332" t="e">
        <f t="shared" si="0"/>
        <v>#N/A</v>
      </c>
      <c r="AR20" s="333" t="e">
        <f t="shared" si="16"/>
        <v>#N/A</v>
      </c>
      <c r="AS20" s="334" t="e">
        <f t="shared" si="1"/>
        <v>#N/A</v>
      </c>
      <c r="AT20" s="328" t="e">
        <f t="shared" si="2"/>
        <v>#N/A</v>
      </c>
      <c r="AU20" s="335" t="e">
        <f>SUM($AR$8:AR20)/SUM($AR$8:$AR$44)</f>
        <v>#N/A</v>
      </c>
      <c r="AV20" s="433" t="e">
        <f t="shared" si="17"/>
        <v>#N/A</v>
      </c>
      <c r="AW20" s="434" t="e">
        <f t="shared" si="3"/>
        <v>#N/A</v>
      </c>
      <c r="AY20" s="309" t="s">
        <v>12</v>
      </c>
      <c r="AZ20" s="310" t="s">
        <v>103</v>
      </c>
      <c r="BA20" s="460">
        <f>BA$47*関係係数シート!CW16</f>
        <v>0</v>
      </c>
      <c r="BB20" s="315">
        <f>BB$47*関係係数シート!CX16</f>
        <v>0</v>
      </c>
      <c r="BC20" s="315">
        <f>BC$47*関係係数シート!CY16</f>
        <v>0</v>
      </c>
      <c r="BD20" s="315">
        <f>BD$47*関係係数シート!CZ16</f>
        <v>0</v>
      </c>
      <c r="BE20" s="315">
        <f>BE$47*関係係数シート!DA16</f>
        <v>0</v>
      </c>
      <c r="BF20" s="315">
        <f>BF$47*関係係数シート!DB16</f>
        <v>0</v>
      </c>
      <c r="BG20" s="315">
        <f>BG$47*関係係数シート!DC16</f>
        <v>0</v>
      </c>
      <c r="BH20" s="315">
        <f>BH$47*関係係数シート!DD16</f>
        <v>0</v>
      </c>
      <c r="BI20" s="315">
        <f>BI$47*関係係数シート!DE16</f>
        <v>0</v>
      </c>
      <c r="BJ20" s="315">
        <f>BJ$47*関係係数シート!DF16</f>
        <v>0</v>
      </c>
      <c r="BK20" s="315">
        <f>BK$47*関係係数シート!DG16</f>
        <v>0</v>
      </c>
      <c r="BL20" s="315">
        <f>BL$47*関係係数シート!DH16</f>
        <v>0</v>
      </c>
      <c r="BM20" s="315">
        <f>BM$47*関係係数シート!DI16</f>
        <v>0</v>
      </c>
      <c r="BN20" s="315">
        <f>BN$47*関係係数シート!DJ16</f>
        <v>0</v>
      </c>
      <c r="BO20" s="315">
        <f>BO$47*関係係数シート!DK16</f>
        <v>0</v>
      </c>
      <c r="BP20" s="315">
        <f>BP$47*関係係数シート!DL16</f>
        <v>0</v>
      </c>
      <c r="BQ20" s="315">
        <f>BQ$47*関係係数シート!DM16</f>
        <v>0</v>
      </c>
      <c r="BR20" s="315">
        <f>BR$47*関係係数シート!DN16</f>
        <v>0</v>
      </c>
      <c r="BS20" s="315">
        <f>BS$47*関係係数シート!DO16</f>
        <v>0</v>
      </c>
      <c r="BT20" s="315">
        <f>BT$47*関係係数シート!DP16</f>
        <v>0</v>
      </c>
      <c r="BU20" s="315">
        <f>BU$47*関係係数シート!DQ16</f>
        <v>0</v>
      </c>
      <c r="BV20" s="315">
        <f>BV$47*関係係数シート!DR16</f>
        <v>0</v>
      </c>
      <c r="BW20" s="315">
        <f>BW$47*関係係数シート!DS16</f>
        <v>0</v>
      </c>
      <c r="BX20" s="315">
        <f>BX$47*関係係数シート!DT16</f>
        <v>0</v>
      </c>
      <c r="BY20" s="315">
        <f>BY$47*関係係数シート!DU16</f>
        <v>0</v>
      </c>
      <c r="BZ20" s="315">
        <f>BZ$47*関係係数シート!DV16</f>
        <v>0</v>
      </c>
      <c r="CA20" s="315">
        <f>CA$47*関係係数シート!DW16</f>
        <v>0</v>
      </c>
      <c r="CB20" s="315">
        <f>CB$47*関係係数シート!DX16</f>
        <v>0</v>
      </c>
      <c r="CC20" s="315">
        <f>CC$47*関係係数シート!DY16</f>
        <v>0</v>
      </c>
      <c r="CD20" s="315">
        <f>CD$47*関係係数シート!EA16</f>
        <v>0</v>
      </c>
      <c r="CE20" s="315">
        <f>CE$47*関係係数シート!EB16</f>
        <v>0</v>
      </c>
      <c r="CF20" s="315">
        <f>CF$47*関係係数シート!EC16</f>
        <v>0</v>
      </c>
      <c r="CG20" s="315">
        <f>CG$47*関係係数シート!ED16</f>
        <v>0</v>
      </c>
      <c r="CH20" s="315">
        <f>CH$47*関係係数シート!EE16</f>
        <v>0</v>
      </c>
      <c r="CI20" s="316">
        <f>CI$47*関係係数シート!EG16</f>
        <v>0</v>
      </c>
      <c r="CJ20" s="435">
        <f t="shared" si="4"/>
        <v>0</v>
      </c>
    </row>
    <row r="21" spans="2:88" ht="20.100000000000001" customHeight="1">
      <c r="B21" s="309" t="s">
        <v>29</v>
      </c>
      <c r="C21" s="310" t="s">
        <v>233</v>
      </c>
      <c r="D21" s="314">
        <f>設備投資の入力シート!D19</f>
        <v>0</v>
      </c>
      <c r="E21" s="314">
        <f>設備投資の計算シート!CJ21</f>
        <v>0</v>
      </c>
      <c r="F21" s="432">
        <f>E21*関係係数シート!D17</f>
        <v>0</v>
      </c>
      <c r="G21" s="315">
        <f>F21*関係係数シート!$E17</f>
        <v>0</v>
      </c>
      <c r="H21" s="313">
        <f>F21*関係係数シート!$F17</f>
        <v>0</v>
      </c>
      <c r="I21" s="313">
        <v>0</v>
      </c>
      <c r="J21" s="313">
        <f>I21*関係係数シート!D17</f>
        <v>0</v>
      </c>
      <c r="K21" s="432">
        <v>0</v>
      </c>
      <c r="L21" s="315">
        <f>K21*関係係数シート!$E17</f>
        <v>0</v>
      </c>
      <c r="M21" s="313">
        <f>K21*関係係数シート!$F17</f>
        <v>0</v>
      </c>
      <c r="N21" s="315">
        <f t="shared" si="5"/>
        <v>0</v>
      </c>
      <c r="O21" s="315">
        <f t="shared" si="6"/>
        <v>0</v>
      </c>
      <c r="P21" s="316">
        <f t="shared" si="7"/>
        <v>0</v>
      </c>
      <c r="Q21" s="72"/>
      <c r="R21" s="318"/>
      <c r="S21" s="319"/>
      <c r="T21" s="315">
        <f>$S$45*関係係数シート!G17</f>
        <v>0</v>
      </c>
      <c r="U21" s="315">
        <f>T21*関係係数シート!D17</f>
        <v>0</v>
      </c>
      <c r="V21" s="315">
        <v>0</v>
      </c>
      <c r="W21" s="315">
        <f>V21*関係係数シート!E17</f>
        <v>0</v>
      </c>
      <c r="X21" s="316">
        <f>V21*関係係数シート!F17</f>
        <v>0</v>
      </c>
      <c r="Z21" s="321">
        <f>ROUND(F21*関係係数シート!$H17,0)</f>
        <v>0</v>
      </c>
      <c r="AA21" s="322">
        <f>ROUND(K21*関係係数シート!$H17,0)</f>
        <v>0</v>
      </c>
      <c r="AB21" s="322">
        <f t="shared" si="8"/>
        <v>0</v>
      </c>
      <c r="AC21" s="324">
        <f>ROUND(V21*関係係数シート!$H17,0)</f>
        <v>0</v>
      </c>
      <c r="AD21" s="321">
        <f>ROUND(F21*関係係数シート!$I17,0)</f>
        <v>0</v>
      </c>
      <c r="AE21" s="324">
        <f>ROUND(K21*関係係数シート!$I17,0)</f>
        <v>0</v>
      </c>
      <c r="AF21" s="324">
        <f t="shared" si="9"/>
        <v>0</v>
      </c>
      <c r="AG21" s="325">
        <f>ROUND(V21*関係係数シート!$I17,0)</f>
        <v>0</v>
      </c>
      <c r="AI21" s="326">
        <f t="shared" si="10"/>
        <v>0</v>
      </c>
      <c r="AJ21" s="327">
        <f t="shared" si="11"/>
        <v>0</v>
      </c>
      <c r="AK21" s="328">
        <f t="shared" si="12"/>
        <v>0</v>
      </c>
      <c r="AL21" s="326">
        <f t="shared" si="13"/>
        <v>0</v>
      </c>
      <c r="AM21" s="329">
        <f t="shared" si="14"/>
        <v>0</v>
      </c>
      <c r="AN21" s="330">
        <f t="shared" si="15"/>
        <v>1</v>
      </c>
      <c r="AP21" s="331">
        <v>14</v>
      </c>
      <c r="AQ21" s="332" t="e">
        <f t="shared" si="0"/>
        <v>#N/A</v>
      </c>
      <c r="AR21" s="333" t="e">
        <f t="shared" si="16"/>
        <v>#N/A</v>
      </c>
      <c r="AS21" s="334" t="e">
        <f t="shared" si="1"/>
        <v>#N/A</v>
      </c>
      <c r="AT21" s="328" t="e">
        <f t="shared" si="2"/>
        <v>#N/A</v>
      </c>
      <c r="AU21" s="335" t="e">
        <f>SUM($AR$8:AR21)/SUM($AR$8:$AR$44)</f>
        <v>#N/A</v>
      </c>
      <c r="AV21" s="433" t="e">
        <f t="shared" si="17"/>
        <v>#N/A</v>
      </c>
      <c r="AW21" s="434" t="e">
        <f t="shared" si="3"/>
        <v>#N/A</v>
      </c>
      <c r="AY21" s="309" t="s">
        <v>13</v>
      </c>
      <c r="AZ21" s="310" t="s">
        <v>104</v>
      </c>
      <c r="BA21" s="460">
        <f>BA$47*関係係数シート!CW17</f>
        <v>0</v>
      </c>
      <c r="BB21" s="315">
        <f>BB$47*関係係数シート!CX17</f>
        <v>0</v>
      </c>
      <c r="BC21" s="315">
        <f>BC$47*関係係数シート!CY17</f>
        <v>0</v>
      </c>
      <c r="BD21" s="315">
        <f>BD$47*関係係数シート!CZ17</f>
        <v>0</v>
      </c>
      <c r="BE21" s="315">
        <f>BE$47*関係係数シート!DA17</f>
        <v>0</v>
      </c>
      <c r="BF21" s="315">
        <f>BF$47*関係係数シート!DB17</f>
        <v>0</v>
      </c>
      <c r="BG21" s="315">
        <f>BG$47*関係係数シート!DC17</f>
        <v>0</v>
      </c>
      <c r="BH21" s="315">
        <f>BH$47*関係係数シート!DD17</f>
        <v>0</v>
      </c>
      <c r="BI21" s="315">
        <f>BI$47*関係係数シート!DE17</f>
        <v>0</v>
      </c>
      <c r="BJ21" s="315">
        <f>BJ$47*関係係数シート!DF17</f>
        <v>0</v>
      </c>
      <c r="BK21" s="315">
        <f>BK$47*関係係数シート!DG17</f>
        <v>0</v>
      </c>
      <c r="BL21" s="315">
        <f>BL$47*関係係数シート!DH17</f>
        <v>0</v>
      </c>
      <c r="BM21" s="315">
        <f>BM$47*関係係数シート!DI17</f>
        <v>0</v>
      </c>
      <c r="BN21" s="315">
        <f>BN$47*関係係数シート!DJ17</f>
        <v>0</v>
      </c>
      <c r="BO21" s="315">
        <f>BO$47*関係係数シート!DK17</f>
        <v>0</v>
      </c>
      <c r="BP21" s="315">
        <f>BP$47*関係係数シート!DL17</f>
        <v>0</v>
      </c>
      <c r="BQ21" s="315">
        <f>BQ$47*関係係数シート!DM17</f>
        <v>0</v>
      </c>
      <c r="BR21" s="315">
        <f>BR$47*関係係数シート!DN17</f>
        <v>0</v>
      </c>
      <c r="BS21" s="315">
        <f>BS$47*関係係数シート!DO17</f>
        <v>0</v>
      </c>
      <c r="BT21" s="315">
        <f>BT$47*関係係数シート!DP17</f>
        <v>0</v>
      </c>
      <c r="BU21" s="315">
        <f>BU$47*関係係数シート!DQ17</f>
        <v>0</v>
      </c>
      <c r="BV21" s="315">
        <f>BV$47*関係係数シート!DR17</f>
        <v>0</v>
      </c>
      <c r="BW21" s="315">
        <f>BW$47*関係係数シート!DS17</f>
        <v>0</v>
      </c>
      <c r="BX21" s="315">
        <f>BX$47*関係係数シート!DT17</f>
        <v>0</v>
      </c>
      <c r="BY21" s="315">
        <f>BY$47*関係係数シート!DU17</f>
        <v>0</v>
      </c>
      <c r="BZ21" s="315">
        <f>BZ$47*関係係数シート!DV17</f>
        <v>0</v>
      </c>
      <c r="CA21" s="315">
        <f>CA$47*関係係数シート!DW17</f>
        <v>0</v>
      </c>
      <c r="CB21" s="315">
        <f>CB$47*関係係数シート!DX17</f>
        <v>0</v>
      </c>
      <c r="CC21" s="315">
        <f>CC$47*関係係数シート!DY17</f>
        <v>0</v>
      </c>
      <c r="CD21" s="315">
        <f>CD$47*関係係数シート!EA17</f>
        <v>0</v>
      </c>
      <c r="CE21" s="315">
        <f>CE$47*関係係数シート!EB17</f>
        <v>0</v>
      </c>
      <c r="CF21" s="315">
        <f>CF$47*関係係数シート!EC17</f>
        <v>0</v>
      </c>
      <c r="CG21" s="315">
        <f>CG$47*関係係数シート!ED17</f>
        <v>0</v>
      </c>
      <c r="CH21" s="315">
        <f>CH$47*関係係数シート!EE17</f>
        <v>0</v>
      </c>
      <c r="CI21" s="316">
        <f>CI$47*関係係数シート!EG17</f>
        <v>0</v>
      </c>
      <c r="CJ21" s="435">
        <f t="shared" si="4"/>
        <v>0</v>
      </c>
    </row>
    <row r="22" spans="2:88" ht="20.100000000000001" customHeight="1">
      <c r="B22" s="336" t="s">
        <v>30</v>
      </c>
      <c r="C22" s="337" t="s">
        <v>234</v>
      </c>
      <c r="D22" s="341">
        <f>設備投資の入力シート!D20</f>
        <v>0</v>
      </c>
      <c r="E22" s="341">
        <f>設備投資の計算シート!CJ22</f>
        <v>0</v>
      </c>
      <c r="F22" s="436">
        <f>E22*関係係数シート!D18</f>
        <v>0</v>
      </c>
      <c r="G22" s="342">
        <f>F22*関係係数シート!$E18</f>
        <v>0</v>
      </c>
      <c r="H22" s="340">
        <f>F22*関係係数シート!$F18</f>
        <v>0</v>
      </c>
      <c r="I22" s="340">
        <v>0</v>
      </c>
      <c r="J22" s="340">
        <f>I22*関係係数シート!D18</f>
        <v>0</v>
      </c>
      <c r="K22" s="436">
        <v>0</v>
      </c>
      <c r="L22" s="342">
        <f>K22*関係係数シート!$E18</f>
        <v>0</v>
      </c>
      <c r="M22" s="340">
        <f>K22*関係係数シート!$F18</f>
        <v>0</v>
      </c>
      <c r="N22" s="342">
        <f t="shared" si="5"/>
        <v>0</v>
      </c>
      <c r="O22" s="342">
        <f t="shared" si="6"/>
        <v>0</v>
      </c>
      <c r="P22" s="343">
        <f t="shared" si="7"/>
        <v>0</v>
      </c>
      <c r="Q22" s="72"/>
      <c r="R22" s="345"/>
      <c r="S22" s="346"/>
      <c r="T22" s="342">
        <f>$S$45*関係係数シート!G18</f>
        <v>0</v>
      </c>
      <c r="U22" s="342">
        <f>T22*関係係数シート!D18</f>
        <v>0</v>
      </c>
      <c r="V22" s="342">
        <v>0</v>
      </c>
      <c r="W22" s="342">
        <f>V22*関係係数シート!E18</f>
        <v>0</v>
      </c>
      <c r="X22" s="343">
        <f>V22*関係係数シート!F18</f>
        <v>0</v>
      </c>
      <c r="Z22" s="348">
        <f>ROUND(F22*関係係数シート!$H18,0)</f>
        <v>0</v>
      </c>
      <c r="AA22" s="349">
        <f>ROUND(K22*関係係数シート!$H18,0)</f>
        <v>0</v>
      </c>
      <c r="AB22" s="349">
        <f t="shared" si="8"/>
        <v>0</v>
      </c>
      <c r="AC22" s="351">
        <f>ROUND(V22*関係係数シート!$H18,0)</f>
        <v>0</v>
      </c>
      <c r="AD22" s="348">
        <f>ROUND(F22*関係係数シート!$I18,0)</f>
        <v>0</v>
      </c>
      <c r="AE22" s="351">
        <f>ROUND(K22*関係係数シート!$I18,0)</f>
        <v>0</v>
      </c>
      <c r="AF22" s="351">
        <f t="shared" si="9"/>
        <v>0</v>
      </c>
      <c r="AG22" s="352">
        <f>ROUND(V22*関係係数シート!$I18,0)</f>
        <v>0</v>
      </c>
      <c r="AI22" s="353">
        <f t="shared" si="10"/>
        <v>0</v>
      </c>
      <c r="AJ22" s="354">
        <f t="shared" si="11"/>
        <v>0</v>
      </c>
      <c r="AK22" s="355">
        <f t="shared" si="12"/>
        <v>0</v>
      </c>
      <c r="AL22" s="353">
        <f t="shared" si="13"/>
        <v>0</v>
      </c>
      <c r="AM22" s="356">
        <f t="shared" si="14"/>
        <v>0</v>
      </c>
      <c r="AN22" s="357">
        <f t="shared" si="15"/>
        <v>1</v>
      </c>
      <c r="AP22" s="358">
        <v>15</v>
      </c>
      <c r="AQ22" s="359" t="e">
        <f t="shared" si="0"/>
        <v>#N/A</v>
      </c>
      <c r="AR22" s="360" t="e">
        <f t="shared" si="16"/>
        <v>#N/A</v>
      </c>
      <c r="AS22" s="361" t="e">
        <f t="shared" si="1"/>
        <v>#N/A</v>
      </c>
      <c r="AT22" s="355" t="e">
        <f t="shared" si="2"/>
        <v>#N/A</v>
      </c>
      <c r="AU22" s="362" t="e">
        <f>SUM($AR$8:AR22)/SUM($AR$8:$AR$44)</f>
        <v>#N/A</v>
      </c>
      <c r="AV22" s="437" t="e">
        <f t="shared" si="17"/>
        <v>#N/A</v>
      </c>
      <c r="AW22" s="438" t="e">
        <f t="shared" si="3"/>
        <v>#N/A</v>
      </c>
      <c r="AY22" s="336" t="s">
        <v>14</v>
      </c>
      <c r="AZ22" s="337" t="s">
        <v>105</v>
      </c>
      <c r="BA22" s="461">
        <f>BA$47*関係係数シート!CW18</f>
        <v>0</v>
      </c>
      <c r="BB22" s="342">
        <f>BB$47*関係係数シート!CX18</f>
        <v>0</v>
      </c>
      <c r="BC22" s="342">
        <f>BC$47*関係係数シート!CY18</f>
        <v>0</v>
      </c>
      <c r="BD22" s="342">
        <f>BD$47*関係係数シート!CZ18</f>
        <v>0</v>
      </c>
      <c r="BE22" s="342">
        <f>BE$47*関係係数シート!DA18</f>
        <v>0</v>
      </c>
      <c r="BF22" s="342">
        <f>BF$47*関係係数シート!DB18</f>
        <v>0</v>
      </c>
      <c r="BG22" s="342">
        <f>BG$47*関係係数シート!DC18</f>
        <v>0</v>
      </c>
      <c r="BH22" s="342">
        <f>BH$47*関係係数シート!DD18</f>
        <v>0</v>
      </c>
      <c r="BI22" s="342">
        <f>BI$47*関係係数シート!DE18</f>
        <v>0</v>
      </c>
      <c r="BJ22" s="342">
        <f>BJ$47*関係係数シート!DF18</f>
        <v>0</v>
      </c>
      <c r="BK22" s="342">
        <f>BK$47*関係係数シート!DG18</f>
        <v>0</v>
      </c>
      <c r="BL22" s="342">
        <f>BL$47*関係係数シート!DH18</f>
        <v>0</v>
      </c>
      <c r="BM22" s="342">
        <f>BM$47*関係係数シート!DI18</f>
        <v>0</v>
      </c>
      <c r="BN22" s="342">
        <f>BN$47*関係係数シート!DJ18</f>
        <v>0</v>
      </c>
      <c r="BO22" s="342">
        <f>BO$47*関係係数シート!DK18</f>
        <v>0</v>
      </c>
      <c r="BP22" s="342">
        <f>BP$47*関係係数シート!DL18</f>
        <v>0</v>
      </c>
      <c r="BQ22" s="342">
        <f>BQ$47*関係係数シート!DM18</f>
        <v>0</v>
      </c>
      <c r="BR22" s="342">
        <f>BR$47*関係係数シート!DN18</f>
        <v>0</v>
      </c>
      <c r="BS22" s="342">
        <f>BS$47*関係係数シート!DO18</f>
        <v>0</v>
      </c>
      <c r="BT22" s="342">
        <f>BT$47*関係係数シート!DP18</f>
        <v>0</v>
      </c>
      <c r="BU22" s="342">
        <f>BU$47*関係係数シート!DQ18</f>
        <v>0</v>
      </c>
      <c r="BV22" s="342">
        <f>BV$47*関係係数シート!DR18</f>
        <v>0</v>
      </c>
      <c r="BW22" s="342">
        <f>BW$47*関係係数シート!DS18</f>
        <v>0</v>
      </c>
      <c r="BX22" s="342">
        <f>BX$47*関係係数シート!DT18</f>
        <v>0</v>
      </c>
      <c r="BY22" s="342">
        <f>BY$47*関係係数シート!DU18</f>
        <v>0</v>
      </c>
      <c r="BZ22" s="342">
        <f>BZ$47*関係係数シート!DV18</f>
        <v>0</v>
      </c>
      <c r="CA22" s="342">
        <f>CA$47*関係係数シート!DW18</f>
        <v>0</v>
      </c>
      <c r="CB22" s="342">
        <f>CB$47*関係係数シート!DX18</f>
        <v>0</v>
      </c>
      <c r="CC22" s="342">
        <f>CC$47*関係係数シート!DY18</f>
        <v>0</v>
      </c>
      <c r="CD22" s="342">
        <f>CD$47*関係係数シート!EA18</f>
        <v>0</v>
      </c>
      <c r="CE22" s="342">
        <f>CE$47*関係係数シート!EB18</f>
        <v>0</v>
      </c>
      <c r="CF22" s="342">
        <f>CF$47*関係係数シート!EC18</f>
        <v>0</v>
      </c>
      <c r="CG22" s="342">
        <f>CG$47*関係係数シート!ED18</f>
        <v>0</v>
      </c>
      <c r="CH22" s="342">
        <f>CH$47*関係係数シート!EE18</f>
        <v>0</v>
      </c>
      <c r="CI22" s="343">
        <f>CI$47*関係係数シート!EG18</f>
        <v>0</v>
      </c>
      <c r="CJ22" s="439">
        <f t="shared" si="4"/>
        <v>0</v>
      </c>
    </row>
    <row r="23" spans="2:88" ht="20.100000000000001" customHeight="1">
      <c r="B23" s="363" t="s">
        <v>31</v>
      </c>
      <c r="C23" s="364" t="s">
        <v>93</v>
      </c>
      <c r="D23" s="368">
        <f>設備投資の入力シート!D21</f>
        <v>0</v>
      </c>
      <c r="E23" s="368">
        <f>設備投資の計算シート!CJ23</f>
        <v>0</v>
      </c>
      <c r="F23" s="426">
        <f>E23*関係係数シート!D19</f>
        <v>0</v>
      </c>
      <c r="G23" s="369">
        <f>F23*関係係数シート!$E19</f>
        <v>0</v>
      </c>
      <c r="H23" s="367">
        <f>F23*関係係数シート!$F19</f>
        <v>0</v>
      </c>
      <c r="I23" s="367">
        <v>0</v>
      </c>
      <c r="J23" s="367">
        <f>I23*関係係数シート!D19</f>
        <v>0</v>
      </c>
      <c r="K23" s="426">
        <v>0</v>
      </c>
      <c r="L23" s="369">
        <f>K23*関係係数シート!$E19</f>
        <v>0</v>
      </c>
      <c r="M23" s="367">
        <f>K23*関係係数シート!$F19</f>
        <v>0</v>
      </c>
      <c r="N23" s="369">
        <f t="shared" si="5"/>
        <v>0</v>
      </c>
      <c r="O23" s="369">
        <f t="shared" si="6"/>
        <v>0</v>
      </c>
      <c r="P23" s="370">
        <f t="shared" si="7"/>
        <v>0</v>
      </c>
      <c r="Q23" s="72"/>
      <c r="R23" s="372"/>
      <c r="S23" s="373"/>
      <c r="T23" s="369">
        <f>$S$45*関係係数シート!G19</f>
        <v>0</v>
      </c>
      <c r="U23" s="369">
        <f>T23*関係係数シート!D19</f>
        <v>0</v>
      </c>
      <c r="V23" s="369">
        <v>0</v>
      </c>
      <c r="W23" s="369">
        <f>V23*関係係数シート!E19</f>
        <v>0</v>
      </c>
      <c r="X23" s="370">
        <f>V23*関係係数シート!F19</f>
        <v>0</v>
      </c>
      <c r="Z23" s="375">
        <f>ROUND(F23*関係係数シート!$H19,0)</f>
        <v>0</v>
      </c>
      <c r="AA23" s="376">
        <f>ROUND(K23*関係係数シート!$H19,0)</f>
        <v>0</v>
      </c>
      <c r="AB23" s="376">
        <f t="shared" si="8"/>
        <v>0</v>
      </c>
      <c r="AC23" s="378">
        <f>ROUND(V23*関係係数シート!$H19,0)</f>
        <v>0</v>
      </c>
      <c r="AD23" s="375">
        <f>ROUND(F23*関係係数シート!$I19,0)</f>
        <v>0</v>
      </c>
      <c r="AE23" s="378">
        <f>ROUND(K23*関係係数シート!$I19,0)</f>
        <v>0</v>
      </c>
      <c r="AF23" s="378">
        <f t="shared" si="9"/>
        <v>0</v>
      </c>
      <c r="AG23" s="379">
        <f>ROUND(V23*関係係数シート!$I19,0)</f>
        <v>0</v>
      </c>
      <c r="AI23" s="380">
        <f t="shared" si="10"/>
        <v>0</v>
      </c>
      <c r="AJ23" s="381">
        <f t="shared" si="11"/>
        <v>0</v>
      </c>
      <c r="AK23" s="382">
        <f t="shared" si="12"/>
        <v>0</v>
      </c>
      <c r="AL23" s="380">
        <f t="shared" si="13"/>
        <v>0</v>
      </c>
      <c r="AM23" s="383">
        <f t="shared" si="14"/>
        <v>0</v>
      </c>
      <c r="AN23" s="384">
        <f t="shared" si="15"/>
        <v>1</v>
      </c>
      <c r="AP23" s="385">
        <v>16</v>
      </c>
      <c r="AQ23" s="386" t="e">
        <f t="shared" si="0"/>
        <v>#N/A</v>
      </c>
      <c r="AR23" s="387" t="e">
        <f t="shared" si="16"/>
        <v>#N/A</v>
      </c>
      <c r="AS23" s="388" t="e">
        <f t="shared" si="1"/>
        <v>#N/A</v>
      </c>
      <c r="AT23" s="382" t="e">
        <f t="shared" si="2"/>
        <v>#N/A</v>
      </c>
      <c r="AU23" s="389" t="e">
        <f>SUM($AR$8:AR23)/SUM($AR$8:$AR$44)</f>
        <v>#N/A</v>
      </c>
      <c r="AV23" s="440" t="e">
        <f t="shared" si="17"/>
        <v>#N/A</v>
      </c>
      <c r="AW23" s="441" t="e">
        <f t="shared" si="3"/>
        <v>#N/A</v>
      </c>
      <c r="AY23" s="363" t="s">
        <v>15</v>
      </c>
      <c r="AZ23" s="364" t="s">
        <v>93</v>
      </c>
      <c r="BA23" s="462">
        <f>BA$47*関係係数シート!CW19</f>
        <v>0</v>
      </c>
      <c r="BB23" s="369">
        <f>BB$47*関係係数シート!CX19</f>
        <v>0</v>
      </c>
      <c r="BC23" s="369">
        <f>BC$47*関係係数シート!CY19</f>
        <v>0</v>
      </c>
      <c r="BD23" s="369">
        <f>BD$47*関係係数シート!CZ19</f>
        <v>0</v>
      </c>
      <c r="BE23" s="369">
        <f>BE$47*関係係数シート!DA19</f>
        <v>0</v>
      </c>
      <c r="BF23" s="369">
        <f>BF$47*関係係数シート!DB19</f>
        <v>0</v>
      </c>
      <c r="BG23" s="369">
        <f>BG$47*関係係数シート!DC19</f>
        <v>0</v>
      </c>
      <c r="BH23" s="369">
        <f>BH$47*関係係数シート!DD19</f>
        <v>0</v>
      </c>
      <c r="BI23" s="369">
        <f>BI$47*関係係数シート!DE19</f>
        <v>0</v>
      </c>
      <c r="BJ23" s="369">
        <f>BJ$47*関係係数シート!DF19</f>
        <v>0</v>
      </c>
      <c r="BK23" s="369">
        <f>BK$47*関係係数シート!DG19</f>
        <v>0</v>
      </c>
      <c r="BL23" s="369">
        <f>BL$47*関係係数シート!DH19</f>
        <v>0</v>
      </c>
      <c r="BM23" s="369">
        <f>BM$47*関係係数シート!DI19</f>
        <v>0</v>
      </c>
      <c r="BN23" s="369">
        <f>BN$47*関係係数シート!DJ19</f>
        <v>0</v>
      </c>
      <c r="BO23" s="369">
        <f>BO$47*関係係数シート!DK19</f>
        <v>0</v>
      </c>
      <c r="BP23" s="369">
        <f>BP$47*関係係数シート!DL19</f>
        <v>0</v>
      </c>
      <c r="BQ23" s="369">
        <f>BQ$47*関係係数シート!DM19</f>
        <v>0</v>
      </c>
      <c r="BR23" s="369">
        <f>BR$47*関係係数シート!DN19</f>
        <v>0</v>
      </c>
      <c r="BS23" s="369">
        <f>BS$47*関係係数シート!DO19</f>
        <v>0</v>
      </c>
      <c r="BT23" s="369">
        <f>BT$47*関係係数シート!DP19</f>
        <v>0</v>
      </c>
      <c r="BU23" s="369">
        <f>BU$47*関係係数シート!DQ19</f>
        <v>0</v>
      </c>
      <c r="BV23" s="369">
        <f>BV$47*関係係数シート!DR19</f>
        <v>0</v>
      </c>
      <c r="BW23" s="369">
        <f>BW$47*関係係数シート!DS19</f>
        <v>0</v>
      </c>
      <c r="BX23" s="369">
        <f>BX$47*関係係数シート!DT19</f>
        <v>0</v>
      </c>
      <c r="BY23" s="369">
        <f>BY$47*関係係数シート!DU19</f>
        <v>0</v>
      </c>
      <c r="BZ23" s="369">
        <f>BZ$47*関係係数シート!DV19</f>
        <v>0</v>
      </c>
      <c r="CA23" s="369">
        <f>CA$47*関係係数シート!DW19</f>
        <v>0</v>
      </c>
      <c r="CB23" s="369">
        <f>CB$47*関係係数シート!DX19</f>
        <v>0</v>
      </c>
      <c r="CC23" s="369">
        <f>CC$47*関係係数シート!DY19</f>
        <v>0</v>
      </c>
      <c r="CD23" s="369">
        <f>CD$47*関係係数シート!EA19</f>
        <v>0</v>
      </c>
      <c r="CE23" s="369">
        <f>CE$47*関係係数シート!EB19</f>
        <v>0</v>
      </c>
      <c r="CF23" s="369">
        <f>CF$47*関係係数シート!EC19</f>
        <v>0</v>
      </c>
      <c r="CG23" s="369">
        <f>CG$47*関係係数シート!ED19</f>
        <v>0</v>
      </c>
      <c r="CH23" s="369">
        <f>CH$47*関係係数シート!EE19</f>
        <v>0</v>
      </c>
      <c r="CI23" s="370">
        <f>CI$47*関係係数シート!EG19</f>
        <v>0</v>
      </c>
      <c r="CJ23" s="442">
        <f t="shared" si="4"/>
        <v>0</v>
      </c>
    </row>
    <row r="24" spans="2:88" ht="20.100000000000001" customHeight="1">
      <c r="B24" s="309" t="s">
        <v>88</v>
      </c>
      <c r="C24" s="310" t="s">
        <v>235</v>
      </c>
      <c r="D24" s="314">
        <f>設備投資の入力シート!D22</f>
        <v>0</v>
      </c>
      <c r="E24" s="314">
        <f>設備投資の計算シート!CJ24</f>
        <v>0</v>
      </c>
      <c r="F24" s="432">
        <f>E24*関係係数シート!D20</f>
        <v>0</v>
      </c>
      <c r="G24" s="315">
        <f>F24*関係係数シート!$E20</f>
        <v>0</v>
      </c>
      <c r="H24" s="313">
        <f>F24*関係係数シート!$F20</f>
        <v>0</v>
      </c>
      <c r="I24" s="313">
        <v>0</v>
      </c>
      <c r="J24" s="313">
        <f>I24*関係係数シート!D20</f>
        <v>0</v>
      </c>
      <c r="K24" s="432">
        <v>0</v>
      </c>
      <c r="L24" s="315">
        <f>K24*関係係数シート!$E20</f>
        <v>0</v>
      </c>
      <c r="M24" s="313">
        <f>K24*関係係数シート!$F20</f>
        <v>0</v>
      </c>
      <c r="N24" s="315">
        <f t="shared" si="5"/>
        <v>0</v>
      </c>
      <c r="O24" s="315">
        <f t="shared" si="6"/>
        <v>0</v>
      </c>
      <c r="P24" s="316">
        <f t="shared" si="7"/>
        <v>0</v>
      </c>
      <c r="Q24" s="72"/>
      <c r="R24" s="318"/>
      <c r="S24" s="319"/>
      <c r="T24" s="315">
        <f>$S$45*関係係数シート!G20</f>
        <v>0</v>
      </c>
      <c r="U24" s="315">
        <f>T24*関係係数シート!D20</f>
        <v>0</v>
      </c>
      <c r="V24" s="315">
        <v>0</v>
      </c>
      <c r="W24" s="315">
        <f>V24*関係係数シート!E20</f>
        <v>0</v>
      </c>
      <c r="X24" s="316">
        <f>V24*関係係数シート!F20</f>
        <v>0</v>
      </c>
      <c r="Z24" s="321">
        <f>ROUND(F24*関係係数シート!$H20,0)</f>
        <v>0</v>
      </c>
      <c r="AA24" s="322">
        <f>ROUND(K24*関係係数シート!$H20,0)</f>
        <v>0</v>
      </c>
      <c r="AB24" s="322">
        <f t="shared" si="8"/>
        <v>0</v>
      </c>
      <c r="AC24" s="324">
        <f>ROUND(V24*関係係数シート!$H20,0)</f>
        <v>0</v>
      </c>
      <c r="AD24" s="321">
        <f>ROUND(F24*関係係数シート!$I20,0)</f>
        <v>0</v>
      </c>
      <c r="AE24" s="324">
        <f>ROUND(K24*関係係数シート!$I20,0)</f>
        <v>0</v>
      </c>
      <c r="AF24" s="324">
        <f t="shared" si="9"/>
        <v>0</v>
      </c>
      <c r="AG24" s="325">
        <f>ROUND(V24*関係係数シート!$I20,0)</f>
        <v>0</v>
      </c>
      <c r="AI24" s="326">
        <f t="shared" si="10"/>
        <v>0</v>
      </c>
      <c r="AJ24" s="327">
        <f t="shared" si="11"/>
        <v>0</v>
      </c>
      <c r="AK24" s="328">
        <f t="shared" si="12"/>
        <v>0</v>
      </c>
      <c r="AL24" s="326">
        <f t="shared" si="13"/>
        <v>0</v>
      </c>
      <c r="AM24" s="329">
        <f t="shared" si="14"/>
        <v>0</v>
      </c>
      <c r="AN24" s="330">
        <f t="shared" si="15"/>
        <v>1</v>
      </c>
      <c r="AP24" s="331">
        <v>17</v>
      </c>
      <c r="AQ24" s="332" t="e">
        <f t="shared" si="0"/>
        <v>#N/A</v>
      </c>
      <c r="AR24" s="333" t="e">
        <f t="shared" si="16"/>
        <v>#N/A</v>
      </c>
      <c r="AS24" s="334" t="e">
        <f t="shared" si="1"/>
        <v>#N/A</v>
      </c>
      <c r="AT24" s="328" t="e">
        <f t="shared" si="2"/>
        <v>#N/A</v>
      </c>
      <c r="AU24" s="335" t="e">
        <f>SUM($AR$8:AR24)/SUM($AR$8:$AR$44)</f>
        <v>#N/A</v>
      </c>
      <c r="AV24" s="433" t="e">
        <f t="shared" si="17"/>
        <v>#N/A</v>
      </c>
      <c r="AW24" s="434" t="e">
        <f t="shared" si="3"/>
        <v>#N/A</v>
      </c>
      <c r="AY24" s="309" t="s">
        <v>16</v>
      </c>
      <c r="AZ24" s="310" t="s">
        <v>106</v>
      </c>
      <c r="BA24" s="460">
        <f>BA$47*関係係数シート!CW20</f>
        <v>0</v>
      </c>
      <c r="BB24" s="315">
        <f>BB$47*関係係数シート!CX20</f>
        <v>0</v>
      </c>
      <c r="BC24" s="315">
        <f>BC$47*関係係数シート!CY20</f>
        <v>0</v>
      </c>
      <c r="BD24" s="315">
        <f>BD$47*関係係数シート!CZ20</f>
        <v>0</v>
      </c>
      <c r="BE24" s="315">
        <f>BE$47*関係係数シート!DA20</f>
        <v>0</v>
      </c>
      <c r="BF24" s="315">
        <f>BF$47*関係係数シート!DB20</f>
        <v>0</v>
      </c>
      <c r="BG24" s="315">
        <f>BG$47*関係係数シート!DC20</f>
        <v>0</v>
      </c>
      <c r="BH24" s="315">
        <f>BH$47*関係係数シート!DD20</f>
        <v>0</v>
      </c>
      <c r="BI24" s="315">
        <f>BI$47*関係係数シート!DE20</f>
        <v>0</v>
      </c>
      <c r="BJ24" s="315">
        <f>BJ$47*関係係数シート!DF20</f>
        <v>0</v>
      </c>
      <c r="BK24" s="315">
        <f>BK$47*関係係数シート!DG20</f>
        <v>0</v>
      </c>
      <c r="BL24" s="315">
        <f>BL$47*関係係数シート!DH20</f>
        <v>0</v>
      </c>
      <c r="BM24" s="315">
        <f>BM$47*関係係数シート!DI20</f>
        <v>0</v>
      </c>
      <c r="BN24" s="315">
        <f>BN$47*関係係数シート!DJ20</f>
        <v>0</v>
      </c>
      <c r="BO24" s="315">
        <f>BO$47*関係係数シート!DK20</f>
        <v>0</v>
      </c>
      <c r="BP24" s="315">
        <f>BP$47*関係係数シート!DL20</f>
        <v>0</v>
      </c>
      <c r="BQ24" s="315">
        <f>BQ$47*関係係数シート!DM20</f>
        <v>0</v>
      </c>
      <c r="BR24" s="315">
        <f>BR$47*関係係数シート!DN20</f>
        <v>0</v>
      </c>
      <c r="BS24" s="315">
        <f>BS$47*関係係数シート!DO20</f>
        <v>0</v>
      </c>
      <c r="BT24" s="315">
        <f>BT$47*関係係数シート!DP20</f>
        <v>0</v>
      </c>
      <c r="BU24" s="315">
        <f>BU$47*関係係数シート!DQ20</f>
        <v>0</v>
      </c>
      <c r="BV24" s="315">
        <f>BV$47*関係係数シート!DR20</f>
        <v>0</v>
      </c>
      <c r="BW24" s="315">
        <f>BW$47*関係係数シート!DS20</f>
        <v>0</v>
      </c>
      <c r="BX24" s="315">
        <f>BX$47*関係係数シート!DT20</f>
        <v>0</v>
      </c>
      <c r="BY24" s="315">
        <f>BY$47*関係係数シート!DU20</f>
        <v>0</v>
      </c>
      <c r="BZ24" s="315">
        <f>BZ$47*関係係数シート!DV20</f>
        <v>0</v>
      </c>
      <c r="CA24" s="315">
        <f>CA$47*関係係数シート!DW20</f>
        <v>0</v>
      </c>
      <c r="CB24" s="315">
        <f>CB$47*関係係数シート!DX20</f>
        <v>0</v>
      </c>
      <c r="CC24" s="315">
        <f>CC$47*関係係数シート!DY20</f>
        <v>0</v>
      </c>
      <c r="CD24" s="315">
        <f>CD$47*関係係数シート!EA20</f>
        <v>0</v>
      </c>
      <c r="CE24" s="315">
        <f>CE$47*関係係数シート!EB20</f>
        <v>0</v>
      </c>
      <c r="CF24" s="315">
        <f>CF$47*関係係数シート!EC20</f>
        <v>0</v>
      </c>
      <c r="CG24" s="315">
        <f>CG$47*関係係数シート!ED20</f>
        <v>0</v>
      </c>
      <c r="CH24" s="315">
        <f>CH$47*関係係数シート!EE20</f>
        <v>0</v>
      </c>
      <c r="CI24" s="316">
        <f>CI$47*関係係数シート!EG20</f>
        <v>0</v>
      </c>
      <c r="CJ24" s="435">
        <f t="shared" si="4"/>
        <v>0</v>
      </c>
    </row>
    <row r="25" spans="2:88" ht="20.100000000000001" customHeight="1">
      <c r="B25" s="309" t="s">
        <v>89</v>
      </c>
      <c r="C25" s="310" t="s">
        <v>236</v>
      </c>
      <c r="D25" s="314">
        <f>設備投資の入力シート!D23</f>
        <v>0</v>
      </c>
      <c r="E25" s="314">
        <f>設備投資の計算シート!CJ25</f>
        <v>0</v>
      </c>
      <c r="F25" s="432">
        <f>E25*関係係数シート!D21</f>
        <v>0</v>
      </c>
      <c r="G25" s="315">
        <f>F25*関係係数シート!$E21</f>
        <v>0</v>
      </c>
      <c r="H25" s="313">
        <f>F25*関係係数シート!$F21</f>
        <v>0</v>
      </c>
      <c r="I25" s="313">
        <v>0</v>
      </c>
      <c r="J25" s="313">
        <f>I25*関係係数シート!D21</f>
        <v>0</v>
      </c>
      <c r="K25" s="432">
        <v>0</v>
      </c>
      <c r="L25" s="315">
        <f>K25*関係係数シート!$E21</f>
        <v>0</v>
      </c>
      <c r="M25" s="313">
        <f>K25*関係係数シート!$F21</f>
        <v>0</v>
      </c>
      <c r="N25" s="315">
        <f t="shared" si="5"/>
        <v>0</v>
      </c>
      <c r="O25" s="315">
        <f t="shared" si="6"/>
        <v>0</v>
      </c>
      <c r="P25" s="316">
        <f t="shared" si="7"/>
        <v>0</v>
      </c>
      <c r="Q25" s="72"/>
      <c r="R25" s="318"/>
      <c r="S25" s="319"/>
      <c r="T25" s="315">
        <f>$S$45*関係係数シート!G21</f>
        <v>0</v>
      </c>
      <c r="U25" s="315">
        <f>T25*関係係数シート!D21</f>
        <v>0</v>
      </c>
      <c r="V25" s="315">
        <v>0</v>
      </c>
      <c r="W25" s="315">
        <f>V25*関係係数シート!E21</f>
        <v>0</v>
      </c>
      <c r="X25" s="316">
        <f>V25*関係係数シート!F21</f>
        <v>0</v>
      </c>
      <c r="Z25" s="321">
        <f>ROUND(F25*関係係数シート!$H21,0)</f>
        <v>0</v>
      </c>
      <c r="AA25" s="322">
        <f>ROUND(K25*関係係数シート!$H21,0)</f>
        <v>0</v>
      </c>
      <c r="AB25" s="322">
        <f t="shared" si="8"/>
        <v>0</v>
      </c>
      <c r="AC25" s="324">
        <f>ROUND(V25*関係係数シート!$H21,0)</f>
        <v>0</v>
      </c>
      <c r="AD25" s="321">
        <f>ROUND(F25*関係係数シート!$I21,0)</f>
        <v>0</v>
      </c>
      <c r="AE25" s="324">
        <f>ROUND(K25*関係係数シート!$I21,0)</f>
        <v>0</v>
      </c>
      <c r="AF25" s="324">
        <f t="shared" si="9"/>
        <v>0</v>
      </c>
      <c r="AG25" s="325">
        <f>ROUND(V25*関係係数シート!$I21,0)</f>
        <v>0</v>
      </c>
      <c r="AI25" s="326">
        <f t="shared" si="10"/>
        <v>0</v>
      </c>
      <c r="AJ25" s="327">
        <f t="shared" si="11"/>
        <v>0</v>
      </c>
      <c r="AK25" s="328">
        <f t="shared" si="12"/>
        <v>0</v>
      </c>
      <c r="AL25" s="326">
        <f t="shared" si="13"/>
        <v>0</v>
      </c>
      <c r="AM25" s="329">
        <f t="shared" si="14"/>
        <v>0</v>
      </c>
      <c r="AN25" s="330">
        <f t="shared" si="15"/>
        <v>1</v>
      </c>
      <c r="AP25" s="331">
        <v>18</v>
      </c>
      <c r="AQ25" s="332" t="e">
        <f t="shared" si="0"/>
        <v>#N/A</v>
      </c>
      <c r="AR25" s="333" t="e">
        <f t="shared" si="16"/>
        <v>#N/A</v>
      </c>
      <c r="AS25" s="334" t="e">
        <f t="shared" si="1"/>
        <v>#N/A</v>
      </c>
      <c r="AT25" s="328" t="e">
        <f t="shared" si="2"/>
        <v>#N/A</v>
      </c>
      <c r="AU25" s="335" t="e">
        <f>SUM($AR$8:AR25)/SUM($AR$8:$AR$44)</f>
        <v>#N/A</v>
      </c>
      <c r="AV25" s="433" t="e">
        <f t="shared" si="17"/>
        <v>#N/A</v>
      </c>
      <c r="AW25" s="434" t="e">
        <f t="shared" si="3"/>
        <v>#N/A</v>
      </c>
      <c r="AY25" s="309" t="s">
        <v>17</v>
      </c>
      <c r="AZ25" s="310" t="s">
        <v>94</v>
      </c>
      <c r="BA25" s="460">
        <f>BA$47*関係係数シート!CW21</f>
        <v>0</v>
      </c>
      <c r="BB25" s="315">
        <f>BB$47*関係係数シート!CX21</f>
        <v>0</v>
      </c>
      <c r="BC25" s="315">
        <f>BC$47*関係係数シート!CY21</f>
        <v>0</v>
      </c>
      <c r="BD25" s="315">
        <f>BD$47*関係係数シート!CZ21</f>
        <v>0</v>
      </c>
      <c r="BE25" s="315">
        <f>BE$47*関係係数シート!DA21</f>
        <v>0</v>
      </c>
      <c r="BF25" s="315">
        <f>BF$47*関係係数シート!DB21</f>
        <v>0</v>
      </c>
      <c r="BG25" s="315">
        <f>BG$47*関係係数シート!DC21</f>
        <v>0</v>
      </c>
      <c r="BH25" s="315">
        <f>BH$47*関係係数シート!DD21</f>
        <v>0</v>
      </c>
      <c r="BI25" s="315">
        <f>BI$47*関係係数シート!DE21</f>
        <v>0</v>
      </c>
      <c r="BJ25" s="315">
        <f>BJ$47*関係係数シート!DF21</f>
        <v>0</v>
      </c>
      <c r="BK25" s="315">
        <f>BK$47*関係係数シート!DG21</f>
        <v>0</v>
      </c>
      <c r="BL25" s="315">
        <f>BL$47*関係係数シート!DH21</f>
        <v>0</v>
      </c>
      <c r="BM25" s="315">
        <f>BM$47*関係係数シート!DI21</f>
        <v>0</v>
      </c>
      <c r="BN25" s="315">
        <f>BN$47*関係係数シート!DJ21</f>
        <v>0</v>
      </c>
      <c r="BO25" s="315">
        <f>BO$47*関係係数シート!DK21</f>
        <v>0</v>
      </c>
      <c r="BP25" s="315">
        <f>BP$47*関係係数シート!DL21</f>
        <v>0</v>
      </c>
      <c r="BQ25" s="315">
        <f>BQ$47*関係係数シート!DM21</f>
        <v>0</v>
      </c>
      <c r="BR25" s="315">
        <f>BR$47*関係係数シート!DN21</f>
        <v>0</v>
      </c>
      <c r="BS25" s="315">
        <f>BS$47*関係係数シート!DO21</f>
        <v>0</v>
      </c>
      <c r="BT25" s="315">
        <f>BT$47*関係係数シート!DP21</f>
        <v>0</v>
      </c>
      <c r="BU25" s="315">
        <f>BU$47*関係係数シート!DQ21</f>
        <v>0</v>
      </c>
      <c r="BV25" s="315">
        <f>BV$47*関係係数シート!DR21</f>
        <v>0</v>
      </c>
      <c r="BW25" s="315">
        <f>BW$47*関係係数シート!DS21</f>
        <v>0</v>
      </c>
      <c r="BX25" s="315">
        <f>BX$47*関係係数シート!DT21</f>
        <v>0</v>
      </c>
      <c r="BY25" s="315">
        <f>BY$47*関係係数シート!DU21</f>
        <v>0</v>
      </c>
      <c r="BZ25" s="315">
        <f>BZ$47*関係係数シート!DV21</f>
        <v>0</v>
      </c>
      <c r="CA25" s="315">
        <f>CA$47*関係係数シート!DW21</f>
        <v>0</v>
      </c>
      <c r="CB25" s="315">
        <f>CB$47*関係係数シート!DX21</f>
        <v>0</v>
      </c>
      <c r="CC25" s="315">
        <f>CC$47*関係係数シート!DY21</f>
        <v>0</v>
      </c>
      <c r="CD25" s="315">
        <f>CD$47*関係係数シート!EA21</f>
        <v>0</v>
      </c>
      <c r="CE25" s="315">
        <f>CE$47*関係係数シート!EB21</f>
        <v>0</v>
      </c>
      <c r="CF25" s="315">
        <f>CF$47*関係係数シート!EC21</f>
        <v>0</v>
      </c>
      <c r="CG25" s="315">
        <f>CG$47*関係係数シート!ED21</f>
        <v>0</v>
      </c>
      <c r="CH25" s="315">
        <f>CH$47*関係係数シート!EE21</f>
        <v>0</v>
      </c>
      <c r="CI25" s="316">
        <f>CI$47*関係係数シート!EG21</f>
        <v>0</v>
      </c>
      <c r="CJ25" s="435">
        <f t="shared" si="4"/>
        <v>0</v>
      </c>
    </row>
    <row r="26" spans="2:88" ht="20.100000000000001" customHeight="1">
      <c r="B26" s="309" t="s">
        <v>97</v>
      </c>
      <c r="C26" s="310" t="s">
        <v>43</v>
      </c>
      <c r="D26" s="314">
        <f>設備投資の入力シート!D24</f>
        <v>0</v>
      </c>
      <c r="E26" s="314">
        <f>設備投資の計算シート!CJ26</f>
        <v>0</v>
      </c>
      <c r="F26" s="432">
        <f>E26*関係係数シート!D22</f>
        <v>0</v>
      </c>
      <c r="G26" s="315">
        <f>F26*関係係数シート!$E22</f>
        <v>0</v>
      </c>
      <c r="H26" s="313">
        <f>F26*関係係数シート!$F22</f>
        <v>0</v>
      </c>
      <c r="I26" s="313">
        <v>0</v>
      </c>
      <c r="J26" s="313">
        <f>I26*関係係数シート!D22</f>
        <v>0</v>
      </c>
      <c r="K26" s="432">
        <v>0</v>
      </c>
      <c r="L26" s="315">
        <f>K26*関係係数シート!$E22</f>
        <v>0</v>
      </c>
      <c r="M26" s="313">
        <f>K26*関係係数シート!$F22</f>
        <v>0</v>
      </c>
      <c r="N26" s="315">
        <f t="shared" si="5"/>
        <v>0</v>
      </c>
      <c r="O26" s="315">
        <f t="shared" si="6"/>
        <v>0</v>
      </c>
      <c r="P26" s="316">
        <f t="shared" si="7"/>
        <v>0</v>
      </c>
      <c r="Q26" s="72"/>
      <c r="R26" s="318"/>
      <c r="S26" s="319"/>
      <c r="T26" s="315">
        <f>$S$45*関係係数シート!G22</f>
        <v>0</v>
      </c>
      <c r="U26" s="315">
        <f>T26*関係係数シート!D22</f>
        <v>0</v>
      </c>
      <c r="V26" s="315">
        <v>0</v>
      </c>
      <c r="W26" s="315">
        <f>V26*関係係数シート!E22</f>
        <v>0</v>
      </c>
      <c r="X26" s="316">
        <f>V26*関係係数シート!F22</f>
        <v>0</v>
      </c>
      <c r="Z26" s="321">
        <f>ROUND(F26*関係係数シート!$H22,0)</f>
        <v>0</v>
      </c>
      <c r="AA26" s="322">
        <f>ROUND(K26*関係係数シート!$H22,0)</f>
        <v>0</v>
      </c>
      <c r="AB26" s="322">
        <f t="shared" si="8"/>
        <v>0</v>
      </c>
      <c r="AC26" s="324">
        <f>ROUND(V26*関係係数シート!$H22,0)</f>
        <v>0</v>
      </c>
      <c r="AD26" s="321">
        <f>ROUND(F26*関係係数シート!$I22,0)</f>
        <v>0</v>
      </c>
      <c r="AE26" s="324">
        <f>ROUND(K26*関係係数シート!$I22,0)</f>
        <v>0</v>
      </c>
      <c r="AF26" s="324">
        <f t="shared" si="9"/>
        <v>0</v>
      </c>
      <c r="AG26" s="325">
        <f>ROUND(V26*関係係数シート!$I22,0)</f>
        <v>0</v>
      </c>
      <c r="AI26" s="326">
        <f t="shared" si="10"/>
        <v>0</v>
      </c>
      <c r="AJ26" s="327">
        <f t="shared" si="11"/>
        <v>0</v>
      </c>
      <c r="AK26" s="328">
        <f t="shared" si="12"/>
        <v>0</v>
      </c>
      <c r="AL26" s="326">
        <f t="shared" si="13"/>
        <v>0</v>
      </c>
      <c r="AM26" s="329">
        <f t="shared" si="14"/>
        <v>0</v>
      </c>
      <c r="AN26" s="330">
        <f t="shared" si="15"/>
        <v>1</v>
      </c>
      <c r="AP26" s="331">
        <v>19</v>
      </c>
      <c r="AQ26" s="332" t="e">
        <f t="shared" si="0"/>
        <v>#N/A</v>
      </c>
      <c r="AR26" s="333" t="e">
        <f t="shared" si="16"/>
        <v>#N/A</v>
      </c>
      <c r="AS26" s="334" t="e">
        <f t="shared" si="1"/>
        <v>#N/A</v>
      </c>
      <c r="AT26" s="328" t="e">
        <f t="shared" si="2"/>
        <v>#N/A</v>
      </c>
      <c r="AU26" s="335" t="e">
        <f>SUM($AR$8:AR26)/SUM($AR$8:$AR$44)</f>
        <v>#N/A</v>
      </c>
      <c r="AV26" s="433" t="e">
        <f t="shared" si="17"/>
        <v>#N/A</v>
      </c>
      <c r="AW26" s="434" t="e">
        <f t="shared" si="3"/>
        <v>#N/A</v>
      </c>
      <c r="AY26" s="309" t="s">
        <v>18</v>
      </c>
      <c r="AZ26" s="310" t="s">
        <v>43</v>
      </c>
      <c r="BA26" s="460">
        <f>BA$47*関係係数シート!CW22</f>
        <v>0</v>
      </c>
      <c r="BB26" s="315">
        <f>BB$47*関係係数シート!CX22</f>
        <v>0</v>
      </c>
      <c r="BC26" s="315">
        <f>BC$47*関係係数シート!CY22</f>
        <v>0</v>
      </c>
      <c r="BD26" s="315">
        <f>BD$47*関係係数シート!CZ22</f>
        <v>0</v>
      </c>
      <c r="BE26" s="315">
        <f>BE$47*関係係数シート!DA22</f>
        <v>0</v>
      </c>
      <c r="BF26" s="315">
        <f>BF$47*関係係数シート!DB22</f>
        <v>0</v>
      </c>
      <c r="BG26" s="315">
        <f>BG$47*関係係数シート!DC22</f>
        <v>0</v>
      </c>
      <c r="BH26" s="315">
        <f>BH$47*関係係数シート!DD22</f>
        <v>0</v>
      </c>
      <c r="BI26" s="315">
        <f>BI$47*関係係数シート!DE22</f>
        <v>0</v>
      </c>
      <c r="BJ26" s="315">
        <f>BJ$47*関係係数シート!DF22</f>
        <v>0</v>
      </c>
      <c r="BK26" s="315">
        <f>BK$47*関係係数シート!DG22</f>
        <v>0</v>
      </c>
      <c r="BL26" s="315">
        <f>BL$47*関係係数シート!DH22</f>
        <v>0</v>
      </c>
      <c r="BM26" s="315">
        <f>BM$47*関係係数シート!DI22</f>
        <v>0</v>
      </c>
      <c r="BN26" s="315">
        <f>BN$47*関係係数シート!DJ22</f>
        <v>0</v>
      </c>
      <c r="BO26" s="315">
        <f>BO$47*関係係数シート!DK22</f>
        <v>0</v>
      </c>
      <c r="BP26" s="315">
        <f>BP$47*関係係数シート!DL22</f>
        <v>0</v>
      </c>
      <c r="BQ26" s="315">
        <f>BQ$47*関係係数シート!DM22</f>
        <v>0</v>
      </c>
      <c r="BR26" s="315">
        <f>BR$47*関係係数シート!DN22</f>
        <v>0</v>
      </c>
      <c r="BS26" s="315">
        <f>BS$47*関係係数シート!DO22</f>
        <v>0</v>
      </c>
      <c r="BT26" s="315">
        <f>BT$47*関係係数シート!DP22</f>
        <v>0</v>
      </c>
      <c r="BU26" s="315">
        <f>BU$47*関係係数シート!DQ22</f>
        <v>0</v>
      </c>
      <c r="BV26" s="315">
        <f>BV$47*関係係数シート!DR22</f>
        <v>0</v>
      </c>
      <c r="BW26" s="315">
        <f>BW$47*関係係数シート!DS22</f>
        <v>0</v>
      </c>
      <c r="BX26" s="315">
        <f>BX$47*関係係数シート!DT22</f>
        <v>0</v>
      </c>
      <c r="BY26" s="315">
        <f>BY$47*関係係数シート!DU22</f>
        <v>0</v>
      </c>
      <c r="BZ26" s="315">
        <f>BZ$47*関係係数シート!DV22</f>
        <v>0</v>
      </c>
      <c r="CA26" s="315">
        <f>CA$47*関係係数シート!DW22</f>
        <v>0</v>
      </c>
      <c r="CB26" s="315">
        <f>CB$47*関係係数シート!DX22</f>
        <v>0</v>
      </c>
      <c r="CC26" s="315">
        <f>CC$47*関係係数シート!DY22</f>
        <v>0</v>
      </c>
      <c r="CD26" s="315">
        <f>CD$47*関係係数シート!EA22</f>
        <v>0</v>
      </c>
      <c r="CE26" s="315">
        <f>CE$47*関係係数シート!EB22</f>
        <v>0</v>
      </c>
      <c r="CF26" s="315">
        <f>CF$47*関係係数シート!EC22</f>
        <v>0</v>
      </c>
      <c r="CG26" s="315">
        <f>CG$47*関係係数シート!ED22</f>
        <v>0</v>
      </c>
      <c r="CH26" s="315">
        <f>CH$47*関係係数シート!EE22</f>
        <v>0</v>
      </c>
      <c r="CI26" s="316">
        <f>CI$47*関係係数シート!EG22</f>
        <v>0</v>
      </c>
      <c r="CJ26" s="435">
        <f t="shared" si="4"/>
        <v>0</v>
      </c>
    </row>
    <row r="27" spans="2:88" ht="20.100000000000001" customHeight="1">
      <c r="B27" s="336" t="s">
        <v>237</v>
      </c>
      <c r="C27" s="337" t="s">
        <v>44</v>
      </c>
      <c r="D27" s="341">
        <f>設備投資の入力シート!D25</f>
        <v>0</v>
      </c>
      <c r="E27" s="341">
        <f>設備投資の計算シート!CJ27</f>
        <v>0</v>
      </c>
      <c r="F27" s="436">
        <f>E27*関係係数シート!D23</f>
        <v>0</v>
      </c>
      <c r="G27" s="342">
        <f>F27*関係係数シート!$E23</f>
        <v>0</v>
      </c>
      <c r="H27" s="340">
        <f>F27*関係係数シート!$F23</f>
        <v>0</v>
      </c>
      <c r="I27" s="340">
        <v>0</v>
      </c>
      <c r="J27" s="340">
        <f>I27*関係係数シート!D23</f>
        <v>0</v>
      </c>
      <c r="K27" s="436">
        <v>0</v>
      </c>
      <c r="L27" s="342">
        <f>K27*関係係数シート!$E23</f>
        <v>0</v>
      </c>
      <c r="M27" s="340">
        <f>K27*関係係数シート!$F23</f>
        <v>0</v>
      </c>
      <c r="N27" s="342">
        <f t="shared" si="5"/>
        <v>0</v>
      </c>
      <c r="O27" s="342">
        <f t="shared" si="6"/>
        <v>0</v>
      </c>
      <c r="P27" s="343">
        <f t="shared" si="7"/>
        <v>0</v>
      </c>
      <c r="Q27" s="72"/>
      <c r="R27" s="345"/>
      <c r="S27" s="346"/>
      <c r="T27" s="342">
        <f>$S$45*関係係数シート!G23</f>
        <v>0</v>
      </c>
      <c r="U27" s="342">
        <f>T27*関係係数シート!D23</f>
        <v>0</v>
      </c>
      <c r="V27" s="342">
        <v>0</v>
      </c>
      <c r="W27" s="342">
        <f>V27*関係係数シート!E23</f>
        <v>0</v>
      </c>
      <c r="X27" s="343">
        <f>V27*関係係数シート!F23</f>
        <v>0</v>
      </c>
      <c r="Z27" s="348">
        <f>ROUND(F27*関係係数シート!$H23,0)</f>
        <v>0</v>
      </c>
      <c r="AA27" s="349">
        <f>ROUND(K27*関係係数シート!$H23,0)</f>
        <v>0</v>
      </c>
      <c r="AB27" s="349">
        <f t="shared" si="8"/>
        <v>0</v>
      </c>
      <c r="AC27" s="351">
        <f>ROUND(V27*関係係数シート!$H23,0)</f>
        <v>0</v>
      </c>
      <c r="AD27" s="348">
        <f>ROUND(F27*関係係数シート!$I23,0)</f>
        <v>0</v>
      </c>
      <c r="AE27" s="351">
        <f>ROUND(K27*関係係数シート!$I23,0)</f>
        <v>0</v>
      </c>
      <c r="AF27" s="351">
        <f t="shared" si="9"/>
        <v>0</v>
      </c>
      <c r="AG27" s="352">
        <f>ROUND(V27*関係係数シート!$I23,0)</f>
        <v>0</v>
      </c>
      <c r="AI27" s="353">
        <f t="shared" si="10"/>
        <v>0</v>
      </c>
      <c r="AJ27" s="354">
        <f t="shared" si="11"/>
        <v>0</v>
      </c>
      <c r="AK27" s="355">
        <f t="shared" si="12"/>
        <v>0</v>
      </c>
      <c r="AL27" s="353">
        <f t="shared" si="13"/>
        <v>0</v>
      </c>
      <c r="AM27" s="356">
        <f t="shared" si="14"/>
        <v>0</v>
      </c>
      <c r="AN27" s="357">
        <f t="shared" si="15"/>
        <v>1</v>
      </c>
      <c r="AP27" s="358">
        <v>20</v>
      </c>
      <c r="AQ27" s="359" t="e">
        <f t="shared" si="0"/>
        <v>#N/A</v>
      </c>
      <c r="AR27" s="360" t="e">
        <f t="shared" si="16"/>
        <v>#N/A</v>
      </c>
      <c r="AS27" s="361" t="e">
        <f t="shared" si="1"/>
        <v>#N/A</v>
      </c>
      <c r="AT27" s="355" t="e">
        <f t="shared" si="2"/>
        <v>#N/A</v>
      </c>
      <c r="AU27" s="362" t="e">
        <f>SUM($AR$8:AR27)/SUM($AR$8:$AR$44)</f>
        <v>#N/A</v>
      </c>
      <c r="AV27" s="437" t="e">
        <f t="shared" si="17"/>
        <v>#N/A</v>
      </c>
      <c r="AW27" s="438" t="e">
        <f t="shared" si="3"/>
        <v>#N/A</v>
      </c>
      <c r="AY27" s="336" t="s">
        <v>19</v>
      </c>
      <c r="AZ27" s="337" t="s">
        <v>44</v>
      </c>
      <c r="BA27" s="461">
        <f>BA$47*関係係数シート!CW23</f>
        <v>0</v>
      </c>
      <c r="BB27" s="342">
        <f>BB$47*関係係数シート!CX23</f>
        <v>0</v>
      </c>
      <c r="BC27" s="342">
        <f>BC$47*関係係数シート!CY23</f>
        <v>0</v>
      </c>
      <c r="BD27" s="342">
        <f>BD$47*関係係数シート!CZ23</f>
        <v>0</v>
      </c>
      <c r="BE27" s="342">
        <f>BE$47*関係係数シート!DA23</f>
        <v>0</v>
      </c>
      <c r="BF27" s="342">
        <f>BF$47*関係係数シート!DB23</f>
        <v>0</v>
      </c>
      <c r="BG27" s="342">
        <f>BG$47*関係係数シート!DC23</f>
        <v>0</v>
      </c>
      <c r="BH27" s="342">
        <f>BH$47*関係係数シート!DD23</f>
        <v>0</v>
      </c>
      <c r="BI27" s="342">
        <f>BI$47*関係係数シート!DE23</f>
        <v>0</v>
      </c>
      <c r="BJ27" s="342">
        <f>BJ$47*関係係数シート!DF23</f>
        <v>0</v>
      </c>
      <c r="BK27" s="342">
        <f>BK$47*関係係数シート!DG23</f>
        <v>0</v>
      </c>
      <c r="BL27" s="342">
        <f>BL$47*関係係数シート!DH23</f>
        <v>0</v>
      </c>
      <c r="BM27" s="342">
        <f>BM$47*関係係数シート!DI23</f>
        <v>0</v>
      </c>
      <c r="BN27" s="342">
        <f>BN$47*関係係数シート!DJ23</f>
        <v>0</v>
      </c>
      <c r="BO27" s="342">
        <f>BO$47*関係係数シート!DK23</f>
        <v>0</v>
      </c>
      <c r="BP27" s="342">
        <f>BP$47*関係係数シート!DL23</f>
        <v>0</v>
      </c>
      <c r="BQ27" s="342">
        <f>BQ$47*関係係数シート!DM23</f>
        <v>0</v>
      </c>
      <c r="BR27" s="342">
        <f>BR$47*関係係数シート!DN23</f>
        <v>0</v>
      </c>
      <c r="BS27" s="342">
        <f>BS$47*関係係数シート!DO23</f>
        <v>0</v>
      </c>
      <c r="BT27" s="342">
        <f>BT$47*関係係数シート!DP23</f>
        <v>0</v>
      </c>
      <c r="BU27" s="342">
        <f>BU$47*関係係数シート!DQ23</f>
        <v>0</v>
      </c>
      <c r="BV27" s="342">
        <f>BV$47*関係係数シート!DR23</f>
        <v>0</v>
      </c>
      <c r="BW27" s="342">
        <f>BW$47*関係係数シート!DS23</f>
        <v>0</v>
      </c>
      <c r="BX27" s="342">
        <f>BX$47*関係係数シート!DT23</f>
        <v>0</v>
      </c>
      <c r="BY27" s="342">
        <f>BY$47*関係係数シート!DU23</f>
        <v>0</v>
      </c>
      <c r="BZ27" s="342">
        <f>BZ$47*関係係数シート!DV23</f>
        <v>0</v>
      </c>
      <c r="CA27" s="342">
        <f>CA$47*関係係数シート!DW23</f>
        <v>0</v>
      </c>
      <c r="CB27" s="342">
        <f>CB$47*関係係数シート!DX23</f>
        <v>0</v>
      </c>
      <c r="CC27" s="342">
        <f>CC$47*関係係数シート!DY23</f>
        <v>0</v>
      </c>
      <c r="CD27" s="342">
        <f>CD$47*関係係数シート!EA23</f>
        <v>0</v>
      </c>
      <c r="CE27" s="342">
        <f>CE$47*関係係数シート!EB23</f>
        <v>0</v>
      </c>
      <c r="CF27" s="342">
        <f>CF$47*関係係数シート!EC23</f>
        <v>0</v>
      </c>
      <c r="CG27" s="342">
        <f>CG$47*関係係数シート!ED23</f>
        <v>0</v>
      </c>
      <c r="CH27" s="342">
        <f>CH$47*関係係数シート!EE23</f>
        <v>0</v>
      </c>
      <c r="CI27" s="343">
        <f>CI$47*関係係数シート!EG23</f>
        <v>0</v>
      </c>
      <c r="CJ27" s="439">
        <f t="shared" si="4"/>
        <v>0</v>
      </c>
    </row>
    <row r="28" spans="2:88" ht="20.100000000000001" customHeight="1">
      <c r="B28" s="363" t="s">
        <v>238</v>
      </c>
      <c r="C28" s="364" t="s">
        <v>45</v>
      </c>
      <c r="D28" s="368">
        <f>設備投資の入力シート!D26</f>
        <v>0</v>
      </c>
      <c r="E28" s="368">
        <f>設備投資の計算シート!CJ28</f>
        <v>0</v>
      </c>
      <c r="F28" s="426">
        <f>E28*関係係数シート!D24</f>
        <v>0</v>
      </c>
      <c r="G28" s="369">
        <f>F28*関係係数シート!$E24</f>
        <v>0</v>
      </c>
      <c r="H28" s="367">
        <f>F28*関係係数シート!$F24</f>
        <v>0</v>
      </c>
      <c r="I28" s="367">
        <v>0</v>
      </c>
      <c r="J28" s="367">
        <f>I28*関係係数シート!D24</f>
        <v>0</v>
      </c>
      <c r="K28" s="426">
        <v>0</v>
      </c>
      <c r="L28" s="369">
        <f>K28*関係係数シート!$E24</f>
        <v>0</v>
      </c>
      <c r="M28" s="367">
        <f>K28*関係係数シート!$F24</f>
        <v>0</v>
      </c>
      <c r="N28" s="369">
        <f t="shared" si="5"/>
        <v>0</v>
      </c>
      <c r="O28" s="369">
        <f t="shared" si="6"/>
        <v>0</v>
      </c>
      <c r="P28" s="370">
        <f t="shared" si="7"/>
        <v>0</v>
      </c>
      <c r="Q28" s="72"/>
      <c r="R28" s="372"/>
      <c r="S28" s="373"/>
      <c r="T28" s="369">
        <f>$S$45*関係係数シート!G24</f>
        <v>0</v>
      </c>
      <c r="U28" s="369">
        <f>T28*関係係数シート!D24</f>
        <v>0</v>
      </c>
      <c r="V28" s="369">
        <v>0</v>
      </c>
      <c r="W28" s="369">
        <f>V28*関係係数シート!E24</f>
        <v>0</v>
      </c>
      <c r="X28" s="370">
        <f>V28*関係係数シート!F24</f>
        <v>0</v>
      </c>
      <c r="Z28" s="375">
        <f>ROUND(F28*関係係数シート!$H24,0)</f>
        <v>0</v>
      </c>
      <c r="AA28" s="376">
        <f>ROUND(K28*関係係数シート!$H24,0)</f>
        <v>0</v>
      </c>
      <c r="AB28" s="376">
        <f t="shared" si="8"/>
        <v>0</v>
      </c>
      <c r="AC28" s="378">
        <f>ROUND(V28*関係係数シート!$H24,0)</f>
        <v>0</v>
      </c>
      <c r="AD28" s="375">
        <f>ROUND(F28*関係係数シート!$I24,0)</f>
        <v>0</v>
      </c>
      <c r="AE28" s="378">
        <f>ROUND(K28*関係係数シート!$I24,0)</f>
        <v>0</v>
      </c>
      <c r="AF28" s="378">
        <f t="shared" si="9"/>
        <v>0</v>
      </c>
      <c r="AG28" s="379">
        <f>ROUND(V28*関係係数シート!$I24,0)</f>
        <v>0</v>
      </c>
      <c r="AI28" s="380">
        <f t="shared" si="10"/>
        <v>0</v>
      </c>
      <c r="AJ28" s="381">
        <f t="shared" si="11"/>
        <v>0</v>
      </c>
      <c r="AK28" s="382">
        <f t="shared" si="12"/>
        <v>0</v>
      </c>
      <c r="AL28" s="380">
        <f t="shared" si="13"/>
        <v>0</v>
      </c>
      <c r="AM28" s="383">
        <f t="shared" si="14"/>
        <v>0</v>
      </c>
      <c r="AN28" s="384">
        <f t="shared" si="15"/>
        <v>1</v>
      </c>
      <c r="AP28" s="385">
        <v>21</v>
      </c>
      <c r="AQ28" s="386" t="e">
        <f t="shared" si="0"/>
        <v>#N/A</v>
      </c>
      <c r="AR28" s="387" t="e">
        <f t="shared" si="16"/>
        <v>#N/A</v>
      </c>
      <c r="AS28" s="388" t="e">
        <f t="shared" si="1"/>
        <v>#N/A</v>
      </c>
      <c r="AT28" s="382" t="e">
        <f t="shared" si="2"/>
        <v>#N/A</v>
      </c>
      <c r="AU28" s="389" t="e">
        <f>SUM($AR$8:AR28)/SUM($AR$8:$AR$44)</f>
        <v>#N/A</v>
      </c>
      <c r="AV28" s="440" t="e">
        <f t="shared" si="17"/>
        <v>#N/A</v>
      </c>
      <c r="AW28" s="441" t="e">
        <f t="shared" si="3"/>
        <v>#N/A</v>
      </c>
      <c r="AY28" s="363" t="s">
        <v>20</v>
      </c>
      <c r="AZ28" s="364" t="s">
        <v>45</v>
      </c>
      <c r="BA28" s="462">
        <f>BA$47*関係係数シート!CW24</f>
        <v>0</v>
      </c>
      <c r="BB28" s="369">
        <f>BB$47*関係係数シート!CX24</f>
        <v>0</v>
      </c>
      <c r="BC28" s="369">
        <f>BC$47*関係係数シート!CY24</f>
        <v>0</v>
      </c>
      <c r="BD28" s="369">
        <f>BD$47*関係係数シート!CZ24</f>
        <v>0</v>
      </c>
      <c r="BE28" s="369">
        <f>BE$47*関係係数シート!DA24</f>
        <v>0</v>
      </c>
      <c r="BF28" s="369">
        <f>BF$47*関係係数シート!DB24</f>
        <v>0</v>
      </c>
      <c r="BG28" s="369">
        <f>BG$47*関係係数シート!DC24</f>
        <v>0</v>
      </c>
      <c r="BH28" s="369">
        <f>BH$47*関係係数シート!DD24</f>
        <v>0</v>
      </c>
      <c r="BI28" s="369">
        <f>BI$47*関係係数シート!DE24</f>
        <v>0</v>
      </c>
      <c r="BJ28" s="369">
        <f>BJ$47*関係係数シート!DF24</f>
        <v>0</v>
      </c>
      <c r="BK28" s="369">
        <f>BK$47*関係係数シート!DG24</f>
        <v>0</v>
      </c>
      <c r="BL28" s="369">
        <f>BL$47*関係係数シート!DH24</f>
        <v>0</v>
      </c>
      <c r="BM28" s="369">
        <f>BM$47*関係係数シート!DI24</f>
        <v>0</v>
      </c>
      <c r="BN28" s="369">
        <f>BN$47*関係係数シート!DJ24</f>
        <v>0</v>
      </c>
      <c r="BO28" s="369">
        <f>BO$47*関係係数シート!DK24</f>
        <v>0</v>
      </c>
      <c r="BP28" s="369">
        <f>BP$47*関係係数シート!DL24</f>
        <v>0</v>
      </c>
      <c r="BQ28" s="369">
        <f>BQ$47*関係係数シート!DM24</f>
        <v>0</v>
      </c>
      <c r="BR28" s="369">
        <f>BR$47*関係係数シート!DN24</f>
        <v>0</v>
      </c>
      <c r="BS28" s="369">
        <f>BS$47*関係係数シート!DO24</f>
        <v>0</v>
      </c>
      <c r="BT28" s="369">
        <f>BT$47*関係係数シート!DP24</f>
        <v>0</v>
      </c>
      <c r="BU28" s="369">
        <f>BU$47*関係係数シート!DQ24</f>
        <v>0</v>
      </c>
      <c r="BV28" s="369">
        <f>BV$47*関係係数シート!DR24</f>
        <v>0</v>
      </c>
      <c r="BW28" s="369">
        <f>BW$47*関係係数シート!DS24</f>
        <v>0</v>
      </c>
      <c r="BX28" s="369">
        <f>BX$47*関係係数シート!DT24</f>
        <v>0</v>
      </c>
      <c r="BY28" s="369">
        <f>BY$47*関係係数シート!DU24</f>
        <v>0</v>
      </c>
      <c r="BZ28" s="369">
        <f>BZ$47*関係係数シート!DV24</f>
        <v>0</v>
      </c>
      <c r="CA28" s="369">
        <f>CA$47*関係係数シート!DW24</f>
        <v>0</v>
      </c>
      <c r="CB28" s="369">
        <f>CB$47*関係係数シート!DX24</f>
        <v>0</v>
      </c>
      <c r="CC28" s="369">
        <f>CC$47*関係係数シート!DY24</f>
        <v>0</v>
      </c>
      <c r="CD28" s="369">
        <f>CD$47*関係係数シート!EA24</f>
        <v>0</v>
      </c>
      <c r="CE28" s="369">
        <f>CE$47*関係係数シート!EB24</f>
        <v>0</v>
      </c>
      <c r="CF28" s="369">
        <f>CF$47*関係係数シート!EC24</f>
        <v>0</v>
      </c>
      <c r="CG28" s="369">
        <f>CG$47*関係係数シート!ED24</f>
        <v>0</v>
      </c>
      <c r="CH28" s="369">
        <f>CH$47*関係係数シート!EE24</f>
        <v>0</v>
      </c>
      <c r="CI28" s="370">
        <f>CI$47*関係係数シート!EG24</f>
        <v>0</v>
      </c>
      <c r="CJ28" s="442">
        <f t="shared" si="4"/>
        <v>0</v>
      </c>
    </row>
    <row r="29" spans="2:88" ht="20.100000000000001" customHeight="1">
      <c r="B29" s="309" t="s">
        <v>239</v>
      </c>
      <c r="C29" s="310" t="s">
        <v>46</v>
      </c>
      <c r="D29" s="314">
        <f>設備投資の入力シート!D27</f>
        <v>0</v>
      </c>
      <c r="E29" s="314">
        <f>設備投資の計算シート!CJ29</f>
        <v>0</v>
      </c>
      <c r="F29" s="432">
        <f>E29*関係係数シート!D25</f>
        <v>0</v>
      </c>
      <c r="G29" s="315">
        <f>F29*関係係数シート!$E25</f>
        <v>0</v>
      </c>
      <c r="H29" s="313">
        <f>F29*関係係数シート!$F25</f>
        <v>0</v>
      </c>
      <c r="I29" s="313">
        <v>0</v>
      </c>
      <c r="J29" s="313">
        <f>I29*関係係数シート!D25</f>
        <v>0</v>
      </c>
      <c r="K29" s="432">
        <v>0</v>
      </c>
      <c r="L29" s="315">
        <f>K29*関係係数シート!$E25</f>
        <v>0</v>
      </c>
      <c r="M29" s="313">
        <f>K29*関係係数シート!$F25</f>
        <v>0</v>
      </c>
      <c r="N29" s="315">
        <f t="shared" si="5"/>
        <v>0</v>
      </c>
      <c r="O29" s="315">
        <f t="shared" si="6"/>
        <v>0</v>
      </c>
      <c r="P29" s="316">
        <f t="shared" si="7"/>
        <v>0</v>
      </c>
      <c r="Q29" s="72"/>
      <c r="R29" s="318"/>
      <c r="S29" s="319"/>
      <c r="T29" s="315">
        <f>$S$45*関係係数シート!G25</f>
        <v>0</v>
      </c>
      <c r="U29" s="315">
        <f>T29*関係係数シート!D25</f>
        <v>0</v>
      </c>
      <c r="V29" s="315">
        <v>0</v>
      </c>
      <c r="W29" s="315">
        <f>V29*関係係数シート!E25</f>
        <v>0</v>
      </c>
      <c r="X29" s="316">
        <f>V29*関係係数シート!F25</f>
        <v>0</v>
      </c>
      <c r="Z29" s="321">
        <f>ROUND(F29*関係係数シート!$H25,0)</f>
        <v>0</v>
      </c>
      <c r="AA29" s="322">
        <f>ROUND(K29*関係係数シート!$H25,0)</f>
        <v>0</v>
      </c>
      <c r="AB29" s="322">
        <f t="shared" si="8"/>
        <v>0</v>
      </c>
      <c r="AC29" s="324">
        <f>ROUND(V29*関係係数シート!$H25,0)</f>
        <v>0</v>
      </c>
      <c r="AD29" s="321">
        <f>ROUND(F29*関係係数シート!$I25,0)</f>
        <v>0</v>
      </c>
      <c r="AE29" s="324">
        <f>ROUND(K29*関係係数シート!$I25,0)</f>
        <v>0</v>
      </c>
      <c r="AF29" s="324">
        <f t="shared" si="9"/>
        <v>0</v>
      </c>
      <c r="AG29" s="325">
        <f>ROUND(V29*関係係数シート!$I25,0)</f>
        <v>0</v>
      </c>
      <c r="AI29" s="326">
        <f t="shared" si="10"/>
        <v>0</v>
      </c>
      <c r="AJ29" s="327">
        <f t="shared" si="11"/>
        <v>0</v>
      </c>
      <c r="AK29" s="328">
        <f t="shared" si="12"/>
        <v>0</v>
      </c>
      <c r="AL29" s="326">
        <f t="shared" si="13"/>
        <v>0</v>
      </c>
      <c r="AM29" s="329">
        <f t="shared" si="14"/>
        <v>0</v>
      </c>
      <c r="AN29" s="330">
        <f t="shared" si="15"/>
        <v>1</v>
      </c>
      <c r="AP29" s="331">
        <v>22</v>
      </c>
      <c r="AQ29" s="332" t="e">
        <f t="shared" si="0"/>
        <v>#N/A</v>
      </c>
      <c r="AR29" s="333" t="e">
        <f t="shared" si="16"/>
        <v>#N/A</v>
      </c>
      <c r="AS29" s="334" t="e">
        <f t="shared" si="1"/>
        <v>#N/A</v>
      </c>
      <c r="AT29" s="328" t="e">
        <f t="shared" si="2"/>
        <v>#N/A</v>
      </c>
      <c r="AU29" s="335" t="e">
        <f>SUM($AR$8:AR29)/SUM($AR$8:$AR$44)</f>
        <v>#N/A</v>
      </c>
      <c r="AV29" s="433" t="e">
        <f t="shared" si="17"/>
        <v>#N/A</v>
      </c>
      <c r="AW29" s="434" t="e">
        <f t="shared" si="3"/>
        <v>#N/A</v>
      </c>
      <c r="AY29" s="309" t="s">
        <v>21</v>
      </c>
      <c r="AZ29" s="310" t="s">
        <v>46</v>
      </c>
      <c r="BA29" s="460">
        <f>BA$47*関係係数シート!CW25</f>
        <v>0</v>
      </c>
      <c r="BB29" s="315">
        <f>BB$47*関係係数シート!CX25</f>
        <v>0</v>
      </c>
      <c r="BC29" s="315">
        <f>BC$47*関係係数シート!CY25</f>
        <v>0</v>
      </c>
      <c r="BD29" s="315">
        <f>BD$47*関係係数シート!CZ25</f>
        <v>0</v>
      </c>
      <c r="BE29" s="315">
        <f>BE$47*関係係数シート!DA25</f>
        <v>0</v>
      </c>
      <c r="BF29" s="315">
        <f>BF$47*関係係数シート!DB25</f>
        <v>0</v>
      </c>
      <c r="BG29" s="315">
        <f>BG$47*関係係数シート!DC25</f>
        <v>0</v>
      </c>
      <c r="BH29" s="315">
        <f>BH$47*関係係数シート!DD25</f>
        <v>0</v>
      </c>
      <c r="BI29" s="315">
        <f>BI$47*関係係数シート!DE25</f>
        <v>0</v>
      </c>
      <c r="BJ29" s="315">
        <f>BJ$47*関係係数シート!DF25</f>
        <v>0</v>
      </c>
      <c r="BK29" s="315">
        <f>BK$47*関係係数シート!DG25</f>
        <v>0</v>
      </c>
      <c r="BL29" s="315">
        <f>BL$47*関係係数シート!DH25</f>
        <v>0</v>
      </c>
      <c r="BM29" s="315">
        <f>BM$47*関係係数シート!DI25</f>
        <v>0</v>
      </c>
      <c r="BN29" s="315">
        <f>BN$47*関係係数シート!DJ25</f>
        <v>0</v>
      </c>
      <c r="BO29" s="315">
        <f>BO$47*関係係数シート!DK25</f>
        <v>0</v>
      </c>
      <c r="BP29" s="315">
        <f>BP$47*関係係数シート!DL25</f>
        <v>0</v>
      </c>
      <c r="BQ29" s="315">
        <f>BQ$47*関係係数シート!DM25</f>
        <v>0</v>
      </c>
      <c r="BR29" s="315">
        <f>BR$47*関係係数シート!DN25</f>
        <v>0</v>
      </c>
      <c r="BS29" s="315">
        <f>BS$47*関係係数シート!DO25</f>
        <v>0</v>
      </c>
      <c r="BT29" s="315">
        <f>BT$47*関係係数シート!DP25</f>
        <v>0</v>
      </c>
      <c r="BU29" s="315">
        <f>BU$47*関係係数シート!DQ25</f>
        <v>0</v>
      </c>
      <c r="BV29" s="315">
        <f>BV$47*関係係数シート!DR25</f>
        <v>0</v>
      </c>
      <c r="BW29" s="315">
        <f>BW$47*関係係数シート!DS25</f>
        <v>0</v>
      </c>
      <c r="BX29" s="315">
        <f>BX$47*関係係数シート!DT25</f>
        <v>0</v>
      </c>
      <c r="BY29" s="315">
        <f>BY$47*関係係数シート!DU25</f>
        <v>0</v>
      </c>
      <c r="BZ29" s="315">
        <f>BZ$47*関係係数シート!DV25</f>
        <v>0</v>
      </c>
      <c r="CA29" s="315">
        <f>CA$47*関係係数シート!DW25</f>
        <v>0</v>
      </c>
      <c r="CB29" s="315">
        <f>CB$47*関係係数シート!DX25</f>
        <v>0</v>
      </c>
      <c r="CC29" s="315">
        <f>CC$47*関係係数シート!DY25</f>
        <v>0</v>
      </c>
      <c r="CD29" s="315">
        <f>CD$47*関係係数シート!EA25</f>
        <v>0</v>
      </c>
      <c r="CE29" s="315">
        <f>CE$47*関係係数シート!EB25</f>
        <v>0</v>
      </c>
      <c r="CF29" s="315">
        <f>CF$47*関係係数シート!EC25</f>
        <v>0</v>
      </c>
      <c r="CG29" s="315">
        <f>CG$47*関係係数シート!ED25</f>
        <v>0</v>
      </c>
      <c r="CH29" s="315">
        <f>CH$47*関係係数シート!EE25</f>
        <v>0</v>
      </c>
      <c r="CI29" s="316">
        <f>CI$47*関係係数シート!EG25</f>
        <v>0</v>
      </c>
      <c r="CJ29" s="435">
        <f t="shared" si="4"/>
        <v>0</v>
      </c>
    </row>
    <row r="30" spans="2:88" ht="20.100000000000001" customHeight="1">
      <c r="B30" s="309" t="s">
        <v>240</v>
      </c>
      <c r="C30" s="310" t="s">
        <v>241</v>
      </c>
      <c r="D30" s="314">
        <f>設備投資の入力シート!D28</f>
        <v>0</v>
      </c>
      <c r="E30" s="314">
        <f>設備投資の計算シート!CJ30</f>
        <v>0</v>
      </c>
      <c r="F30" s="432">
        <f>E30*関係係数シート!D26</f>
        <v>0</v>
      </c>
      <c r="G30" s="315">
        <f>F30*関係係数シート!$E26</f>
        <v>0</v>
      </c>
      <c r="H30" s="313">
        <f>F30*関係係数シート!$F26</f>
        <v>0</v>
      </c>
      <c r="I30" s="313">
        <v>0</v>
      </c>
      <c r="J30" s="313">
        <f>I30*関係係数シート!D26</f>
        <v>0</v>
      </c>
      <c r="K30" s="432">
        <v>0</v>
      </c>
      <c r="L30" s="315">
        <f>K30*関係係数シート!$E26</f>
        <v>0</v>
      </c>
      <c r="M30" s="313">
        <f>K30*関係係数シート!$F26</f>
        <v>0</v>
      </c>
      <c r="N30" s="315">
        <f t="shared" si="5"/>
        <v>0</v>
      </c>
      <c r="O30" s="315">
        <f t="shared" si="6"/>
        <v>0</v>
      </c>
      <c r="P30" s="316">
        <f t="shared" si="7"/>
        <v>0</v>
      </c>
      <c r="Q30" s="72"/>
      <c r="R30" s="318"/>
      <c r="S30" s="319"/>
      <c r="T30" s="315">
        <f>$S$45*関係係数シート!G26</f>
        <v>0</v>
      </c>
      <c r="U30" s="315">
        <f>T30*関係係数シート!D26</f>
        <v>0</v>
      </c>
      <c r="V30" s="315">
        <v>0</v>
      </c>
      <c r="W30" s="315">
        <f>V30*関係係数シート!E26</f>
        <v>0</v>
      </c>
      <c r="X30" s="316">
        <f>V30*関係係数シート!F26</f>
        <v>0</v>
      </c>
      <c r="Z30" s="321">
        <f>ROUND(F30*関係係数シート!$H26,0)</f>
        <v>0</v>
      </c>
      <c r="AA30" s="322">
        <f>ROUND(K30*関係係数シート!$H26,0)</f>
        <v>0</v>
      </c>
      <c r="AB30" s="322">
        <f t="shared" si="8"/>
        <v>0</v>
      </c>
      <c r="AC30" s="324">
        <f>ROUND(V30*関係係数シート!$H26,0)</f>
        <v>0</v>
      </c>
      <c r="AD30" s="321">
        <f>ROUND(F30*関係係数シート!$I26,0)</f>
        <v>0</v>
      </c>
      <c r="AE30" s="324">
        <f>ROUND(K30*関係係数シート!$I26,0)</f>
        <v>0</v>
      </c>
      <c r="AF30" s="324">
        <f t="shared" si="9"/>
        <v>0</v>
      </c>
      <c r="AG30" s="325">
        <f>ROUND(V30*関係係数シート!$I26,0)</f>
        <v>0</v>
      </c>
      <c r="AI30" s="326">
        <f t="shared" si="10"/>
        <v>0</v>
      </c>
      <c r="AJ30" s="327">
        <f t="shared" si="11"/>
        <v>0</v>
      </c>
      <c r="AK30" s="328">
        <f t="shared" si="12"/>
        <v>0</v>
      </c>
      <c r="AL30" s="326">
        <f t="shared" si="13"/>
        <v>0</v>
      </c>
      <c r="AM30" s="329">
        <f t="shared" si="14"/>
        <v>0</v>
      </c>
      <c r="AN30" s="330">
        <f t="shared" si="15"/>
        <v>1</v>
      </c>
      <c r="AP30" s="331">
        <v>23</v>
      </c>
      <c r="AQ30" s="332" t="e">
        <f t="shared" si="0"/>
        <v>#N/A</v>
      </c>
      <c r="AR30" s="333" t="e">
        <f t="shared" si="16"/>
        <v>#N/A</v>
      </c>
      <c r="AS30" s="334" t="e">
        <f t="shared" si="1"/>
        <v>#N/A</v>
      </c>
      <c r="AT30" s="328" t="e">
        <f t="shared" si="2"/>
        <v>#N/A</v>
      </c>
      <c r="AU30" s="335" t="e">
        <f>SUM($AR$8:AR30)/SUM($AR$8:$AR$44)</f>
        <v>#N/A</v>
      </c>
      <c r="AV30" s="433" t="e">
        <f t="shared" si="17"/>
        <v>#N/A</v>
      </c>
      <c r="AW30" s="434" t="e">
        <f t="shared" si="3"/>
        <v>#N/A</v>
      </c>
      <c r="AY30" s="309" t="s">
        <v>22</v>
      </c>
      <c r="AZ30" s="310" t="s">
        <v>107</v>
      </c>
      <c r="BA30" s="460">
        <f>BA$47*関係係数シート!CW26</f>
        <v>0</v>
      </c>
      <c r="BB30" s="315">
        <f>BB$47*関係係数シート!CX26</f>
        <v>0</v>
      </c>
      <c r="BC30" s="315">
        <f>BC$47*関係係数シート!CY26</f>
        <v>0</v>
      </c>
      <c r="BD30" s="315">
        <f>BD$47*関係係数シート!CZ26</f>
        <v>0</v>
      </c>
      <c r="BE30" s="315">
        <f>BE$47*関係係数シート!DA26</f>
        <v>0</v>
      </c>
      <c r="BF30" s="315">
        <f>BF$47*関係係数シート!DB26</f>
        <v>0</v>
      </c>
      <c r="BG30" s="315">
        <f>BG$47*関係係数シート!DC26</f>
        <v>0</v>
      </c>
      <c r="BH30" s="315">
        <f>BH$47*関係係数シート!DD26</f>
        <v>0</v>
      </c>
      <c r="BI30" s="315">
        <f>BI$47*関係係数シート!DE26</f>
        <v>0</v>
      </c>
      <c r="BJ30" s="315">
        <f>BJ$47*関係係数シート!DF26</f>
        <v>0</v>
      </c>
      <c r="BK30" s="315">
        <f>BK$47*関係係数シート!DG26</f>
        <v>0</v>
      </c>
      <c r="BL30" s="315">
        <f>BL$47*関係係数シート!DH26</f>
        <v>0</v>
      </c>
      <c r="BM30" s="315">
        <f>BM$47*関係係数シート!DI26</f>
        <v>0</v>
      </c>
      <c r="BN30" s="315">
        <f>BN$47*関係係数シート!DJ26</f>
        <v>0</v>
      </c>
      <c r="BO30" s="315">
        <f>BO$47*関係係数シート!DK26</f>
        <v>0</v>
      </c>
      <c r="BP30" s="315">
        <f>BP$47*関係係数シート!DL26</f>
        <v>0</v>
      </c>
      <c r="BQ30" s="315">
        <f>BQ$47*関係係数シート!DM26</f>
        <v>0</v>
      </c>
      <c r="BR30" s="315">
        <f>BR$47*関係係数シート!DN26</f>
        <v>0</v>
      </c>
      <c r="BS30" s="315">
        <f>BS$47*関係係数シート!DO26</f>
        <v>0</v>
      </c>
      <c r="BT30" s="315">
        <f>BT$47*関係係数シート!DP26</f>
        <v>0</v>
      </c>
      <c r="BU30" s="315">
        <f>BU$47*関係係数シート!DQ26</f>
        <v>0</v>
      </c>
      <c r="BV30" s="315">
        <f>BV$47*関係係数シート!DR26</f>
        <v>0</v>
      </c>
      <c r="BW30" s="315">
        <f>BW$47*関係係数シート!DS26</f>
        <v>0</v>
      </c>
      <c r="BX30" s="315">
        <f>BX$47*関係係数シート!DT26</f>
        <v>0</v>
      </c>
      <c r="BY30" s="315">
        <f>BY$47*関係係数シート!DU26</f>
        <v>0</v>
      </c>
      <c r="BZ30" s="315">
        <f>BZ$47*関係係数シート!DV26</f>
        <v>0</v>
      </c>
      <c r="CA30" s="315">
        <f>CA$47*関係係数シート!DW26</f>
        <v>0</v>
      </c>
      <c r="CB30" s="315">
        <f>CB$47*関係係数シート!DX26</f>
        <v>0</v>
      </c>
      <c r="CC30" s="315">
        <f>CC$47*関係係数シート!DY26</f>
        <v>0</v>
      </c>
      <c r="CD30" s="315">
        <f>CD$47*関係係数シート!EA26</f>
        <v>0</v>
      </c>
      <c r="CE30" s="315">
        <f>CE$47*関係係数シート!EB26</f>
        <v>0</v>
      </c>
      <c r="CF30" s="315">
        <f>CF$47*関係係数シート!EC26</f>
        <v>0</v>
      </c>
      <c r="CG30" s="315">
        <f>CG$47*関係係数シート!ED26</f>
        <v>0</v>
      </c>
      <c r="CH30" s="315">
        <f>CH$47*関係係数シート!EE26</f>
        <v>0</v>
      </c>
      <c r="CI30" s="316">
        <f>CI$47*関係係数シート!EG26</f>
        <v>0</v>
      </c>
      <c r="CJ30" s="435">
        <f t="shared" si="4"/>
        <v>0</v>
      </c>
    </row>
    <row r="31" spans="2:88" ht="20.100000000000001" customHeight="1">
      <c r="B31" s="309" t="s">
        <v>242</v>
      </c>
      <c r="C31" s="310" t="s">
        <v>95</v>
      </c>
      <c r="D31" s="314">
        <f>設備投資の入力シート!D29</f>
        <v>0</v>
      </c>
      <c r="E31" s="314">
        <f>設備投資の計算シート!CJ31</f>
        <v>0</v>
      </c>
      <c r="F31" s="432">
        <f>E31*関係係数シート!D27</f>
        <v>0</v>
      </c>
      <c r="G31" s="315">
        <f>F31*関係係数シート!$E27</f>
        <v>0</v>
      </c>
      <c r="H31" s="313">
        <f>F31*関係係数シート!$F27</f>
        <v>0</v>
      </c>
      <c r="I31" s="313">
        <v>0</v>
      </c>
      <c r="J31" s="313">
        <f>I31*関係係数シート!D27</f>
        <v>0</v>
      </c>
      <c r="K31" s="432">
        <v>0</v>
      </c>
      <c r="L31" s="315">
        <f>K31*関係係数シート!$E27</f>
        <v>0</v>
      </c>
      <c r="M31" s="313">
        <f>K31*関係係数シート!$F27</f>
        <v>0</v>
      </c>
      <c r="N31" s="315">
        <f t="shared" si="5"/>
        <v>0</v>
      </c>
      <c r="O31" s="315">
        <f t="shared" si="6"/>
        <v>0</v>
      </c>
      <c r="P31" s="316">
        <f t="shared" si="7"/>
        <v>0</v>
      </c>
      <c r="Q31" s="72"/>
      <c r="R31" s="318"/>
      <c r="S31" s="319"/>
      <c r="T31" s="315">
        <f>$S$45*関係係数シート!G27</f>
        <v>0</v>
      </c>
      <c r="U31" s="315">
        <f>T31*関係係数シート!D27</f>
        <v>0</v>
      </c>
      <c r="V31" s="315">
        <v>0</v>
      </c>
      <c r="W31" s="315">
        <f>V31*関係係数シート!E27</f>
        <v>0</v>
      </c>
      <c r="X31" s="316">
        <f>V31*関係係数シート!F27</f>
        <v>0</v>
      </c>
      <c r="Z31" s="321">
        <f>ROUND(F31*関係係数シート!$H27,0)</f>
        <v>0</v>
      </c>
      <c r="AA31" s="322">
        <f>ROUND(K31*関係係数シート!$H27,0)</f>
        <v>0</v>
      </c>
      <c r="AB31" s="322">
        <f t="shared" si="8"/>
        <v>0</v>
      </c>
      <c r="AC31" s="324">
        <f>ROUND(V31*関係係数シート!$H27,0)</f>
        <v>0</v>
      </c>
      <c r="AD31" s="321">
        <f>ROUND(F31*関係係数シート!$I27,0)</f>
        <v>0</v>
      </c>
      <c r="AE31" s="324">
        <f>ROUND(K31*関係係数シート!$I27,0)</f>
        <v>0</v>
      </c>
      <c r="AF31" s="324">
        <f t="shared" si="9"/>
        <v>0</v>
      </c>
      <c r="AG31" s="325">
        <f>ROUND(V31*関係係数シート!$I27,0)</f>
        <v>0</v>
      </c>
      <c r="AI31" s="326">
        <f t="shared" si="10"/>
        <v>0</v>
      </c>
      <c r="AJ31" s="327">
        <f t="shared" si="11"/>
        <v>0</v>
      </c>
      <c r="AK31" s="328">
        <f t="shared" si="12"/>
        <v>0</v>
      </c>
      <c r="AL31" s="326">
        <f t="shared" si="13"/>
        <v>0</v>
      </c>
      <c r="AM31" s="329">
        <f t="shared" si="14"/>
        <v>0</v>
      </c>
      <c r="AN31" s="330">
        <f t="shared" si="15"/>
        <v>1</v>
      </c>
      <c r="AP31" s="331">
        <v>24</v>
      </c>
      <c r="AQ31" s="332" t="e">
        <f t="shared" si="0"/>
        <v>#N/A</v>
      </c>
      <c r="AR31" s="333" t="e">
        <f t="shared" si="16"/>
        <v>#N/A</v>
      </c>
      <c r="AS31" s="334" t="e">
        <f t="shared" si="1"/>
        <v>#N/A</v>
      </c>
      <c r="AT31" s="328" t="e">
        <f t="shared" si="2"/>
        <v>#N/A</v>
      </c>
      <c r="AU31" s="335" t="e">
        <f>SUM($AR$8:AR31)/SUM($AR$8:$AR$44)</f>
        <v>#N/A</v>
      </c>
      <c r="AV31" s="433" t="e">
        <f t="shared" si="17"/>
        <v>#N/A</v>
      </c>
      <c r="AW31" s="434" t="e">
        <f t="shared" si="3"/>
        <v>#N/A</v>
      </c>
      <c r="AY31" s="309" t="s">
        <v>23</v>
      </c>
      <c r="AZ31" s="310" t="s">
        <v>95</v>
      </c>
      <c r="BA31" s="460">
        <f>BA$47*関係係数シート!CW27</f>
        <v>0</v>
      </c>
      <c r="BB31" s="315">
        <f>BB$47*関係係数シート!CX27</f>
        <v>0</v>
      </c>
      <c r="BC31" s="315">
        <f>BC$47*関係係数シート!CY27</f>
        <v>0</v>
      </c>
      <c r="BD31" s="315">
        <f>BD$47*関係係数シート!CZ27</f>
        <v>0</v>
      </c>
      <c r="BE31" s="315">
        <f>BE$47*関係係数シート!DA27</f>
        <v>0</v>
      </c>
      <c r="BF31" s="315">
        <f>BF$47*関係係数シート!DB27</f>
        <v>0</v>
      </c>
      <c r="BG31" s="315">
        <f>BG$47*関係係数シート!DC27</f>
        <v>0</v>
      </c>
      <c r="BH31" s="315">
        <f>BH$47*関係係数シート!DD27</f>
        <v>0</v>
      </c>
      <c r="BI31" s="315">
        <f>BI$47*関係係数シート!DE27</f>
        <v>0</v>
      </c>
      <c r="BJ31" s="315">
        <f>BJ$47*関係係数シート!DF27</f>
        <v>0</v>
      </c>
      <c r="BK31" s="315">
        <f>BK$47*関係係数シート!DG27</f>
        <v>0</v>
      </c>
      <c r="BL31" s="315">
        <f>BL$47*関係係数シート!DH27</f>
        <v>0</v>
      </c>
      <c r="BM31" s="315">
        <f>BM$47*関係係数シート!DI27</f>
        <v>0</v>
      </c>
      <c r="BN31" s="315">
        <f>BN$47*関係係数シート!DJ27</f>
        <v>0</v>
      </c>
      <c r="BO31" s="315">
        <f>BO$47*関係係数シート!DK27</f>
        <v>0</v>
      </c>
      <c r="BP31" s="315">
        <f>BP$47*関係係数シート!DL27</f>
        <v>0</v>
      </c>
      <c r="BQ31" s="315">
        <f>BQ$47*関係係数シート!DM27</f>
        <v>0</v>
      </c>
      <c r="BR31" s="315">
        <f>BR$47*関係係数シート!DN27</f>
        <v>0</v>
      </c>
      <c r="BS31" s="315">
        <f>BS$47*関係係数シート!DO27</f>
        <v>0</v>
      </c>
      <c r="BT31" s="315">
        <f>BT$47*関係係数シート!DP27</f>
        <v>0</v>
      </c>
      <c r="BU31" s="315">
        <f>BU$47*関係係数シート!DQ27</f>
        <v>0</v>
      </c>
      <c r="BV31" s="315">
        <f>BV$47*関係係数シート!DR27</f>
        <v>0</v>
      </c>
      <c r="BW31" s="315">
        <f>BW$47*関係係数シート!DS27</f>
        <v>0</v>
      </c>
      <c r="BX31" s="315">
        <f>BX$47*関係係数シート!DT27</f>
        <v>0</v>
      </c>
      <c r="BY31" s="315">
        <f>BY$47*関係係数シート!DU27</f>
        <v>0</v>
      </c>
      <c r="BZ31" s="315">
        <f>BZ$47*関係係数シート!DV27</f>
        <v>0</v>
      </c>
      <c r="CA31" s="315">
        <f>CA$47*関係係数シート!DW27</f>
        <v>0</v>
      </c>
      <c r="CB31" s="315">
        <f>CB$47*関係係数シート!DX27</f>
        <v>0</v>
      </c>
      <c r="CC31" s="315">
        <f>CC$47*関係係数シート!DY27</f>
        <v>0</v>
      </c>
      <c r="CD31" s="315">
        <f>CD$47*関係係数シート!EA27</f>
        <v>0</v>
      </c>
      <c r="CE31" s="315">
        <f>CE$47*関係係数シート!EB27</f>
        <v>0</v>
      </c>
      <c r="CF31" s="315">
        <f>CF$47*関係係数シート!EC27</f>
        <v>0</v>
      </c>
      <c r="CG31" s="315">
        <f>CG$47*関係係数シート!ED27</f>
        <v>0</v>
      </c>
      <c r="CH31" s="315">
        <f>CH$47*関係係数シート!EE27</f>
        <v>0</v>
      </c>
      <c r="CI31" s="316">
        <f>CI$47*関係係数シート!EG27</f>
        <v>0</v>
      </c>
      <c r="CJ31" s="435">
        <f t="shared" si="4"/>
        <v>0</v>
      </c>
    </row>
    <row r="32" spans="2:88" ht="20.100000000000001" customHeight="1">
      <c r="B32" s="336" t="s">
        <v>243</v>
      </c>
      <c r="C32" s="337" t="s">
        <v>47</v>
      </c>
      <c r="D32" s="341">
        <f>設備投資の入力シート!D30</f>
        <v>0</v>
      </c>
      <c r="E32" s="341">
        <f>設備投資の計算シート!CJ32</f>
        <v>0</v>
      </c>
      <c r="F32" s="436">
        <f>E32*関係係数シート!D28</f>
        <v>0</v>
      </c>
      <c r="G32" s="342">
        <f>F32*関係係数シート!$E28</f>
        <v>0</v>
      </c>
      <c r="H32" s="340">
        <f>F32*関係係数シート!$F28</f>
        <v>0</v>
      </c>
      <c r="I32" s="340">
        <v>0</v>
      </c>
      <c r="J32" s="340">
        <f>I32*関係係数シート!D28</f>
        <v>0</v>
      </c>
      <c r="K32" s="436">
        <v>0</v>
      </c>
      <c r="L32" s="342">
        <f>K32*関係係数シート!$E28</f>
        <v>0</v>
      </c>
      <c r="M32" s="340">
        <f>K32*関係係数シート!$F28</f>
        <v>0</v>
      </c>
      <c r="N32" s="342">
        <f t="shared" si="5"/>
        <v>0</v>
      </c>
      <c r="O32" s="342">
        <f t="shared" si="6"/>
        <v>0</v>
      </c>
      <c r="P32" s="343">
        <f t="shared" si="7"/>
        <v>0</v>
      </c>
      <c r="Q32" s="72"/>
      <c r="R32" s="345"/>
      <c r="S32" s="346"/>
      <c r="T32" s="342">
        <f>$S$45*関係係数シート!G28</f>
        <v>0</v>
      </c>
      <c r="U32" s="342">
        <f>T32*関係係数シート!D28</f>
        <v>0</v>
      </c>
      <c r="V32" s="342">
        <v>0</v>
      </c>
      <c r="W32" s="342">
        <f>V32*関係係数シート!E28</f>
        <v>0</v>
      </c>
      <c r="X32" s="343">
        <f>V32*関係係数シート!F28</f>
        <v>0</v>
      </c>
      <c r="Z32" s="348">
        <f>ROUND(F32*関係係数シート!$H28,0)</f>
        <v>0</v>
      </c>
      <c r="AA32" s="349">
        <f>ROUND(K32*関係係数シート!$H28,0)</f>
        <v>0</v>
      </c>
      <c r="AB32" s="349">
        <f t="shared" si="8"/>
        <v>0</v>
      </c>
      <c r="AC32" s="351">
        <f>ROUND(V32*関係係数シート!$H28,0)</f>
        <v>0</v>
      </c>
      <c r="AD32" s="348">
        <f>ROUND(F32*関係係数シート!$I28,0)</f>
        <v>0</v>
      </c>
      <c r="AE32" s="351">
        <f>ROUND(K32*関係係数シート!$I28,0)</f>
        <v>0</v>
      </c>
      <c r="AF32" s="351">
        <f t="shared" si="9"/>
        <v>0</v>
      </c>
      <c r="AG32" s="352">
        <f>ROUND(V32*関係係数シート!$I28,0)</f>
        <v>0</v>
      </c>
      <c r="AI32" s="353">
        <f t="shared" si="10"/>
        <v>0</v>
      </c>
      <c r="AJ32" s="354">
        <f t="shared" si="11"/>
        <v>0</v>
      </c>
      <c r="AK32" s="355">
        <f t="shared" si="12"/>
        <v>0</v>
      </c>
      <c r="AL32" s="353">
        <f t="shared" si="13"/>
        <v>0</v>
      </c>
      <c r="AM32" s="356">
        <f t="shared" si="14"/>
        <v>0</v>
      </c>
      <c r="AN32" s="357">
        <f t="shared" si="15"/>
        <v>1</v>
      </c>
      <c r="AP32" s="358">
        <v>25</v>
      </c>
      <c r="AQ32" s="359" t="e">
        <f t="shared" si="0"/>
        <v>#N/A</v>
      </c>
      <c r="AR32" s="360" t="e">
        <f t="shared" si="16"/>
        <v>#N/A</v>
      </c>
      <c r="AS32" s="361" t="e">
        <f t="shared" si="1"/>
        <v>#N/A</v>
      </c>
      <c r="AT32" s="355" t="e">
        <f t="shared" si="2"/>
        <v>#N/A</v>
      </c>
      <c r="AU32" s="362" t="e">
        <f>SUM($AR$8:AR32)/SUM($AR$8:$AR$44)</f>
        <v>#N/A</v>
      </c>
      <c r="AV32" s="437" t="e">
        <f t="shared" si="17"/>
        <v>#N/A</v>
      </c>
      <c r="AW32" s="438" t="e">
        <f t="shared" si="3"/>
        <v>#N/A</v>
      </c>
      <c r="AY32" s="336" t="s">
        <v>24</v>
      </c>
      <c r="AZ32" s="337" t="s">
        <v>47</v>
      </c>
      <c r="BA32" s="461">
        <f>BA$47*関係係数シート!CW28</f>
        <v>0</v>
      </c>
      <c r="BB32" s="342">
        <f>BB$47*関係係数シート!CX28</f>
        <v>0</v>
      </c>
      <c r="BC32" s="342">
        <f>BC$47*関係係数シート!CY28</f>
        <v>0</v>
      </c>
      <c r="BD32" s="342">
        <f>BD$47*関係係数シート!CZ28</f>
        <v>0</v>
      </c>
      <c r="BE32" s="342">
        <f>BE$47*関係係数シート!DA28</f>
        <v>0</v>
      </c>
      <c r="BF32" s="342">
        <f>BF$47*関係係数シート!DB28</f>
        <v>0</v>
      </c>
      <c r="BG32" s="342">
        <f>BG$47*関係係数シート!DC28</f>
        <v>0</v>
      </c>
      <c r="BH32" s="342">
        <f>BH$47*関係係数シート!DD28</f>
        <v>0</v>
      </c>
      <c r="BI32" s="342">
        <f>BI$47*関係係数シート!DE28</f>
        <v>0</v>
      </c>
      <c r="BJ32" s="342">
        <f>BJ$47*関係係数シート!DF28</f>
        <v>0</v>
      </c>
      <c r="BK32" s="342">
        <f>BK$47*関係係数シート!DG28</f>
        <v>0</v>
      </c>
      <c r="BL32" s="342">
        <f>BL$47*関係係数シート!DH28</f>
        <v>0</v>
      </c>
      <c r="BM32" s="342">
        <f>BM$47*関係係数シート!DI28</f>
        <v>0</v>
      </c>
      <c r="BN32" s="342">
        <f>BN$47*関係係数シート!DJ28</f>
        <v>0</v>
      </c>
      <c r="BO32" s="342">
        <f>BO$47*関係係数シート!DK28</f>
        <v>0</v>
      </c>
      <c r="BP32" s="342">
        <f>BP$47*関係係数シート!DL28</f>
        <v>0</v>
      </c>
      <c r="BQ32" s="342">
        <f>BQ$47*関係係数シート!DM28</f>
        <v>0</v>
      </c>
      <c r="BR32" s="342">
        <f>BR$47*関係係数シート!DN28</f>
        <v>0</v>
      </c>
      <c r="BS32" s="342">
        <f>BS$47*関係係数シート!DO28</f>
        <v>0</v>
      </c>
      <c r="BT32" s="342">
        <f>BT$47*関係係数シート!DP28</f>
        <v>0</v>
      </c>
      <c r="BU32" s="342">
        <f>BU$47*関係係数シート!DQ28</f>
        <v>0</v>
      </c>
      <c r="BV32" s="342">
        <f>BV$47*関係係数シート!DR28</f>
        <v>0</v>
      </c>
      <c r="BW32" s="342">
        <f>BW$47*関係係数シート!DS28</f>
        <v>0</v>
      </c>
      <c r="BX32" s="342">
        <f>BX$47*関係係数シート!DT28</f>
        <v>0</v>
      </c>
      <c r="BY32" s="342">
        <f>BY$47*関係係数シート!DU28</f>
        <v>0</v>
      </c>
      <c r="BZ32" s="342">
        <f>BZ$47*関係係数シート!DV28</f>
        <v>0</v>
      </c>
      <c r="CA32" s="342">
        <f>CA$47*関係係数シート!DW28</f>
        <v>0</v>
      </c>
      <c r="CB32" s="342">
        <f>CB$47*関係係数シート!DX28</f>
        <v>0</v>
      </c>
      <c r="CC32" s="342">
        <f>CC$47*関係係数シート!DY28</f>
        <v>0</v>
      </c>
      <c r="CD32" s="342">
        <f>CD$47*関係係数シート!EA28</f>
        <v>0</v>
      </c>
      <c r="CE32" s="342">
        <f>CE$47*関係係数シート!EB28</f>
        <v>0</v>
      </c>
      <c r="CF32" s="342">
        <f>CF$47*関係係数シート!EC28</f>
        <v>0</v>
      </c>
      <c r="CG32" s="342">
        <f>CG$47*関係係数シート!ED28</f>
        <v>0</v>
      </c>
      <c r="CH32" s="342">
        <f>CH$47*関係係数シート!EE28</f>
        <v>0</v>
      </c>
      <c r="CI32" s="343">
        <f>CI$47*関係係数シート!EG28</f>
        <v>0</v>
      </c>
      <c r="CJ32" s="439">
        <f t="shared" si="4"/>
        <v>0</v>
      </c>
    </row>
    <row r="33" spans="2:88" ht="20.100000000000001" customHeight="1">
      <c r="B33" s="363" t="s">
        <v>244</v>
      </c>
      <c r="C33" s="364" t="s">
        <v>48</v>
      </c>
      <c r="D33" s="368">
        <f>設備投資の入力シート!D31</f>
        <v>0</v>
      </c>
      <c r="E33" s="368">
        <f>設備投資の計算シート!CJ33</f>
        <v>0</v>
      </c>
      <c r="F33" s="426">
        <f>E33*関係係数シート!D29</f>
        <v>0</v>
      </c>
      <c r="G33" s="369">
        <f>F33*関係係数シート!$E29</f>
        <v>0</v>
      </c>
      <c r="H33" s="367">
        <f>F33*関係係数シート!$F29</f>
        <v>0</v>
      </c>
      <c r="I33" s="367">
        <v>0</v>
      </c>
      <c r="J33" s="367">
        <f>I33*関係係数シート!D29</f>
        <v>0</v>
      </c>
      <c r="K33" s="426">
        <v>0</v>
      </c>
      <c r="L33" s="369">
        <f>K33*関係係数シート!$E29</f>
        <v>0</v>
      </c>
      <c r="M33" s="367">
        <f>K33*関係係数シート!$F29</f>
        <v>0</v>
      </c>
      <c r="N33" s="369">
        <f t="shared" si="5"/>
        <v>0</v>
      </c>
      <c r="O33" s="369">
        <f t="shared" si="6"/>
        <v>0</v>
      </c>
      <c r="P33" s="370">
        <f t="shared" si="7"/>
        <v>0</v>
      </c>
      <c r="Q33" s="72"/>
      <c r="R33" s="372"/>
      <c r="S33" s="373"/>
      <c r="T33" s="369">
        <f>$S$45*関係係数シート!G29</f>
        <v>0</v>
      </c>
      <c r="U33" s="369">
        <f>T33*関係係数シート!D29</f>
        <v>0</v>
      </c>
      <c r="V33" s="369">
        <v>0</v>
      </c>
      <c r="W33" s="369">
        <f>V33*関係係数シート!E29</f>
        <v>0</v>
      </c>
      <c r="X33" s="370">
        <f>V33*関係係数シート!F29</f>
        <v>0</v>
      </c>
      <c r="Z33" s="375">
        <f>ROUND(F33*関係係数シート!$H29,0)</f>
        <v>0</v>
      </c>
      <c r="AA33" s="376">
        <f>ROUND(K33*関係係数シート!$H29,0)</f>
        <v>0</v>
      </c>
      <c r="AB33" s="376">
        <f t="shared" si="8"/>
        <v>0</v>
      </c>
      <c r="AC33" s="378">
        <f>ROUND(V33*関係係数シート!$H29,0)</f>
        <v>0</v>
      </c>
      <c r="AD33" s="375">
        <f>ROUND(F33*関係係数シート!$I29,0)</f>
        <v>0</v>
      </c>
      <c r="AE33" s="378">
        <f>ROUND(K33*関係係数シート!$I29,0)</f>
        <v>0</v>
      </c>
      <c r="AF33" s="378">
        <f t="shared" si="9"/>
        <v>0</v>
      </c>
      <c r="AG33" s="379">
        <f>ROUND(V33*関係係数シート!$I29,0)</f>
        <v>0</v>
      </c>
      <c r="AI33" s="380">
        <f t="shared" si="10"/>
        <v>0</v>
      </c>
      <c r="AJ33" s="381">
        <f t="shared" si="11"/>
        <v>0</v>
      </c>
      <c r="AK33" s="382">
        <f t="shared" si="12"/>
        <v>0</v>
      </c>
      <c r="AL33" s="380">
        <f t="shared" si="13"/>
        <v>0</v>
      </c>
      <c r="AM33" s="383">
        <f t="shared" si="14"/>
        <v>0</v>
      </c>
      <c r="AN33" s="384">
        <f t="shared" si="15"/>
        <v>1</v>
      </c>
      <c r="AP33" s="385">
        <v>26</v>
      </c>
      <c r="AQ33" s="386" t="e">
        <f t="shared" si="0"/>
        <v>#N/A</v>
      </c>
      <c r="AR33" s="387" t="e">
        <f t="shared" si="16"/>
        <v>#N/A</v>
      </c>
      <c r="AS33" s="388" t="e">
        <f t="shared" si="1"/>
        <v>#N/A</v>
      </c>
      <c r="AT33" s="382" t="e">
        <f t="shared" si="2"/>
        <v>#N/A</v>
      </c>
      <c r="AU33" s="389" t="e">
        <f>SUM($AR$8:AR33)/SUM($AR$8:$AR$44)</f>
        <v>#N/A</v>
      </c>
      <c r="AV33" s="440" t="e">
        <f t="shared" si="17"/>
        <v>#N/A</v>
      </c>
      <c r="AW33" s="441" t="e">
        <f t="shared" si="3"/>
        <v>#N/A</v>
      </c>
      <c r="AY33" s="363" t="s">
        <v>25</v>
      </c>
      <c r="AZ33" s="364" t="s">
        <v>48</v>
      </c>
      <c r="BA33" s="462">
        <f>BA$47*関係係数シート!CW29</f>
        <v>0</v>
      </c>
      <c r="BB33" s="369">
        <f>BB$47*関係係数シート!CX29</f>
        <v>0</v>
      </c>
      <c r="BC33" s="369">
        <f>BC$47*関係係数シート!CY29</f>
        <v>0</v>
      </c>
      <c r="BD33" s="369">
        <f>BD$47*関係係数シート!CZ29</f>
        <v>0</v>
      </c>
      <c r="BE33" s="369">
        <f>BE$47*関係係数シート!DA29</f>
        <v>0</v>
      </c>
      <c r="BF33" s="369">
        <f>BF$47*関係係数シート!DB29</f>
        <v>0</v>
      </c>
      <c r="BG33" s="369">
        <f>BG$47*関係係数シート!DC29</f>
        <v>0</v>
      </c>
      <c r="BH33" s="369">
        <f>BH$47*関係係数シート!DD29</f>
        <v>0</v>
      </c>
      <c r="BI33" s="369">
        <f>BI$47*関係係数シート!DE29</f>
        <v>0</v>
      </c>
      <c r="BJ33" s="369">
        <f>BJ$47*関係係数シート!DF29</f>
        <v>0</v>
      </c>
      <c r="BK33" s="369">
        <f>BK$47*関係係数シート!DG29</f>
        <v>0</v>
      </c>
      <c r="BL33" s="369">
        <f>BL$47*関係係数シート!DH29</f>
        <v>0</v>
      </c>
      <c r="BM33" s="369">
        <f>BM$47*関係係数シート!DI29</f>
        <v>0</v>
      </c>
      <c r="BN33" s="369">
        <f>BN$47*関係係数シート!DJ29</f>
        <v>0</v>
      </c>
      <c r="BO33" s="369">
        <f>BO$47*関係係数シート!DK29</f>
        <v>0</v>
      </c>
      <c r="BP33" s="369">
        <f>BP$47*関係係数シート!DL29</f>
        <v>0</v>
      </c>
      <c r="BQ33" s="369">
        <f>BQ$47*関係係数シート!DM29</f>
        <v>0</v>
      </c>
      <c r="BR33" s="369">
        <f>BR$47*関係係数シート!DN29</f>
        <v>0</v>
      </c>
      <c r="BS33" s="369">
        <f>BS$47*関係係数シート!DO29</f>
        <v>0</v>
      </c>
      <c r="BT33" s="369">
        <f>BT$47*関係係数シート!DP29</f>
        <v>0</v>
      </c>
      <c r="BU33" s="369">
        <f>BU$47*関係係数シート!DQ29</f>
        <v>0</v>
      </c>
      <c r="BV33" s="369">
        <f>BV$47*関係係数シート!DR29</f>
        <v>0</v>
      </c>
      <c r="BW33" s="369">
        <f>BW$47*関係係数シート!DS29</f>
        <v>0</v>
      </c>
      <c r="BX33" s="369">
        <f>BX$47*関係係数シート!DT29</f>
        <v>0</v>
      </c>
      <c r="BY33" s="369">
        <f>BY$47*関係係数シート!DU29</f>
        <v>0</v>
      </c>
      <c r="BZ33" s="369">
        <f>BZ$47*関係係数シート!DV29</f>
        <v>0</v>
      </c>
      <c r="CA33" s="369">
        <f>CA$47*関係係数シート!DW29</f>
        <v>0</v>
      </c>
      <c r="CB33" s="369">
        <f>CB$47*関係係数シート!DX29</f>
        <v>0</v>
      </c>
      <c r="CC33" s="369">
        <f>CC$47*関係係数シート!DY29</f>
        <v>0</v>
      </c>
      <c r="CD33" s="369">
        <f>CD$47*関係係数シート!EA29</f>
        <v>0</v>
      </c>
      <c r="CE33" s="369">
        <f>CE$47*関係係数シート!EB29</f>
        <v>0</v>
      </c>
      <c r="CF33" s="369">
        <f>CF$47*関係係数シート!EC29</f>
        <v>0</v>
      </c>
      <c r="CG33" s="369">
        <f>CG$47*関係係数シート!ED29</f>
        <v>0</v>
      </c>
      <c r="CH33" s="369">
        <f>CH$47*関係係数シート!EE29</f>
        <v>0</v>
      </c>
      <c r="CI33" s="370">
        <f>CI$47*関係係数シート!EG29</f>
        <v>0</v>
      </c>
      <c r="CJ33" s="442">
        <f t="shared" si="4"/>
        <v>0</v>
      </c>
    </row>
    <row r="34" spans="2:88" ht="20.100000000000001" customHeight="1">
      <c r="B34" s="309" t="s">
        <v>245</v>
      </c>
      <c r="C34" s="310" t="s">
        <v>49</v>
      </c>
      <c r="D34" s="314">
        <f>設備投資の入力シート!D32</f>
        <v>0</v>
      </c>
      <c r="E34" s="314">
        <f>設備投資の計算シート!CJ34</f>
        <v>0</v>
      </c>
      <c r="F34" s="432">
        <f>E34*関係係数シート!D30</f>
        <v>0</v>
      </c>
      <c r="G34" s="315">
        <f>F34*関係係数シート!$E30</f>
        <v>0</v>
      </c>
      <c r="H34" s="313">
        <f>F34*関係係数シート!$F30</f>
        <v>0</v>
      </c>
      <c r="I34" s="313">
        <v>0</v>
      </c>
      <c r="J34" s="313">
        <f>I34*関係係数シート!D30</f>
        <v>0</v>
      </c>
      <c r="K34" s="432">
        <v>0</v>
      </c>
      <c r="L34" s="315">
        <f>K34*関係係数シート!$E30</f>
        <v>0</v>
      </c>
      <c r="M34" s="313">
        <f>K34*関係係数シート!$F30</f>
        <v>0</v>
      </c>
      <c r="N34" s="315">
        <f t="shared" si="5"/>
        <v>0</v>
      </c>
      <c r="O34" s="315">
        <f t="shared" si="6"/>
        <v>0</v>
      </c>
      <c r="P34" s="316">
        <f t="shared" si="7"/>
        <v>0</v>
      </c>
      <c r="Q34" s="72"/>
      <c r="R34" s="318"/>
      <c r="S34" s="319"/>
      <c r="T34" s="315">
        <f>$S$45*関係係数シート!G30</f>
        <v>0</v>
      </c>
      <c r="U34" s="315">
        <f>T34*関係係数シート!D30</f>
        <v>0</v>
      </c>
      <c r="V34" s="315">
        <v>0</v>
      </c>
      <c r="W34" s="315">
        <f>V34*関係係数シート!E30</f>
        <v>0</v>
      </c>
      <c r="X34" s="316">
        <f>V34*関係係数シート!F30</f>
        <v>0</v>
      </c>
      <c r="Z34" s="321">
        <f>ROUND(F34*関係係数シート!$H30,0)</f>
        <v>0</v>
      </c>
      <c r="AA34" s="322">
        <f>ROUND(K34*関係係数シート!$H30,0)</f>
        <v>0</v>
      </c>
      <c r="AB34" s="322">
        <f t="shared" si="8"/>
        <v>0</v>
      </c>
      <c r="AC34" s="324">
        <f>ROUND(V34*関係係数シート!$H30,0)</f>
        <v>0</v>
      </c>
      <c r="AD34" s="321">
        <f>ROUND(F34*関係係数シート!$I30,0)</f>
        <v>0</v>
      </c>
      <c r="AE34" s="324">
        <f>ROUND(K34*関係係数シート!$I30,0)</f>
        <v>0</v>
      </c>
      <c r="AF34" s="324">
        <f t="shared" si="9"/>
        <v>0</v>
      </c>
      <c r="AG34" s="325">
        <f>ROUND(V34*関係係数シート!$I30,0)</f>
        <v>0</v>
      </c>
      <c r="AI34" s="326">
        <f t="shared" si="10"/>
        <v>0</v>
      </c>
      <c r="AJ34" s="327">
        <f t="shared" si="11"/>
        <v>0</v>
      </c>
      <c r="AK34" s="328">
        <f t="shared" si="12"/>
        <v>0</v>
      </c>
      <c r="AL34" s="326">
        <f t="shared" si="13"/>
        <v>0</v>
      </c>
      <c r="AM34" s="329">
        <f t="shared" si="14"/>
        <v>0</v>
      </c>
      <c r="AN34" s="330">
        <f t="shared" si="15"/>
        <v>1</v>
      </c>
      <c r="AP34" s="331">
        <v>27</v>
      </c>
      <c r="AQ34" s="332" t="e">
        <f t="shared" si="0"/>
        <v>#N/A</v>
      </c>
      <c r="AR34" s="333" t="e">
        <f t="shared" si="16"/>
        <v>#N/A</v>
      </c>
      <c r="AS34" s="334" t="e">
        <f t="shared" si="1"/>
        <v>#N/A</v>
      </c>
      <c r="AT34" s="328" t="e">
        <f t="shared" si="2"/>
        <v>#N/A</v>
      </c>
      <c r="AU34" s="335" t="e">
        <f>SUM($AR$8:AR34)/SUM($AR$8:$AR$44)</f>
        <v>#N/A</v>
      </c>
      <c r="AV34" s="433" t="e">
        <f t="shared" si="17"/>
        <v>#N/A</v>
      </c>
      <c r="AW34" s="434" t="e">
        <f t="shared" si="3"/>
        <v>#N/A</v>
      </c>
      <c r="AY34" s="309" t="s">
        <v>26</v>
      </c>
      <c r="AZ34" s="310" t="s">
        <v>49</v>
      </c>
      <c r="BA34" s="460">
        <f>BA$47*関係係数シート!CW30</f>
        <v>0</v>
      </c>
      <c r="BB34" s="315">
        <f>BB$47*関係係数シート!CX30</f>
        <v>0</v>
      </c>
      <c r="BC34" s="315">
        <f>BC$47*関係係数シート!CY30</f>
        <v>0</v>
      </c>
      <c r="BD34" s="315">
        <f>BD$47*関係係数シート!CZ30</f>
        <v>0</v>
      </c>
      <c r="BE34" s="315">
        <f>BE$47*関係係数シート!DA30</f>
        <v>0</v>
      </c>
      <c r="BF34" s="315">
        <f>BF$47*関係係数シート!DB30</f>
        <v>0</v>
      </c>
      <c r="BG34" s="315">
        <f>BG$47*関係係数シート!DC30</f>
        <v>0</v>
      </c>
      <c r="BH34" s="315">
        <f>BH$47*関係係数シート!DD30</f>
        <v>0</v>
      </c>
      <c r="BI34" s="315">
        <f>BI$47*関係係数シート!DE30</f>
        <v>0</v>
      </c>
      <c r="BJ34" s="315">
        <f>BJ$47*関係係数シート!DF30</f>
        <v>0</v>
      </c>
      <c r="BK34" s="315">
        <f>BK$47*関係係数シート!DG30</f>
        <v>0</v>
      </c>
      <c r="BL34" s="315">
        <f>BL$47*関係係数シート!DH30</f>
        <v>0</v>
      </c>
      <c r="BM34" s="315">
        <f>BM$47*関係係数シート!DI30</f>
        <v>0</v>
      </c>
      <c r="BN34" s="315">
        <f>BN$47*関係係数シート!DJ30</f>
        <v>0</v>
      </c>
      <c r="BO34" s="315">
        <f>BO$47*関係係数シート!DK30</f>
        <v>0</v>
      </c>
      <c r="BP34" s="315">
        <f>BP$47*関係係数シート!DL30</f>
        <v>0</v>
      </c>
      <c r="BQ34" s="315">
        <f>BQ$47*関係係数シート!DM30</f>
        <v>0</v>
      </c>
      <c r="BR34" s="315">
        <f>BR$47*関係係数シート!DN30</f>
        <v>0</v>
      </c>
      <c r="BS34" s="315">
        <f>BS$47*関係係数シート!DO30</f>
        <v>0</v>
      </c>
      <c r="BT34" s="315">
        <f>BT$47*関係係数シート!DP30</f>
        <v>0</v>
      </c>
      <c r="BU34" s="315">
        <f>BU$47*関係係数シート!DQ30</f>
        <v>0</v>
      </c>
      <c r="BV34" s="315">
        <f>BV$47*関係係数シート!DR30</f>
        <v>0</v>
      </c>
      <c r="BW34" s="315">
        <f>BW$47*関係係数シート!DS30</f>
        <v>0</v>
      </c>
      <c r="BX34" s="315">
        <f>BX$47*関係係数シート!DT30</f>
        <v>0</v>
      </c>
      <c r="BY34" s="315">
        <f>BY$47*関係係数シート!DU30</f>
        <v>0</v>
      </c>
      <c r="BZ34" s="315">
        <f>BZ$47*関係係数シート!DV30</f>
        <v>0</v>
      </c>
      <c r="CA34" s="315">
        <f>CA$47*関係係数シート!DW30</f>
        <v>0</v>
      </c>
      <c r="CB34" s="315">
        <f>CB$47*関係係数シート!DX30</f>
        <v>0</v>
      </c>
      <c r="CC34" s="315">
        <f>CC$47*関係係数シート!DY30</f>
        <v>0</v>
      </c>
      <c r="CD34" s="315">
        <f>CD$47*関係係数シート!EA30</f>
        <v>0</v>
      </c>
      <c r="CE34" s="315">
        <f>CE$47*関係係数シート!EB30</f>
        <v>0</v>
      </c>
      <c r="CF34" s="315">
        <f>CF$47*関係係数シート!EC30</f>
        <v>0</v>
      </c>
      <c r="CG34" s="315">
        <f>CG$47*関係係数シート!ED30</f>
        <v>0</v>
      </c>
      <c r="CH34" s="315">
        <f>CH$47*関係係数シート!EE30</f>
        <v>0</v>
      </c>
      <c r="CI34" s="316">
        <f>CI$47*関係係数シート!EG30</f>
        <v>0</v>
      </c>
      <c r="CJ34" s="435">
        <f t="shared" si="4"/>
        <v>0</v>
      </c>
    </row>
    <row r="35" spans="2:88" ht="20.100000000000001" customHeight="1">
      <c r="B35" s="309" t="s">
        <v>246</v>
      </c>
      <c r="C35" s="310" t="s">
        <v>247</v>
      </c>
      <c r="D35" s="314">
        <f>設備投資の入力シート!D33</f>
        <v>0</v>
      </c>
      <c r="E35" s="314">
        <f>設備投資の計算シート!CJ35</f>
        <v>0</v>
      </c>
      <c r="F35" s="432">
        <f>E35*関係係数シート!D31</f>
        <v>0</v>
      </c>
      <c r="G35" s="315">
        <f>F35*関係係数シート!$E31</f>
        <v>0</v>
      </c>
      <c r="H35" s="313">
        <f>F35*関係係数シート!$F31</f>
        <v>0</v>
      </c>
      <c r="I35" s="313">
        <v>0</v>
      </c>
      <c r="J35" s="313">
        <f>I35*関係係数シート!D31</f>
        <v>0</v>
      </c>
      <c r="K35" s="432">
        <v>0</v>
      </c>
      <c r="L35" s="315">
        <f>K35*関係係数シート!$E31</f>
        <v>0</v>
      </c>
      <c r="M35" s="313">
        <f>K35*関係係数シート!$F31</f>
        <v>0</v>
      </c>
      <c r="N35" s="315">
        <f t="shared" si="5"/>
        <v>0</v>
      </c>
      <c r="O35" s="315">
        <f t="shared" si="6"/>
        <v>0</v>
      </c>
      <c r="P35" s="316">
        <f t="shared" si="7"/>
        <v>0</v>
      </c>
      <c r="Q35" s="72"/>
      <c r="R35" s="318"/>
      <c r="S35" s="319"/>
      <c r="T35" s="315">
        <f>$S$45*関係係数シート!G31</f>
        <v>0</v>
      </c>
      <c r="U35" s="315">
        <f>T35*関係係数シート!D31</f>
        <v>0</v>
      </c>
      <c r="V35" s="315">
        <v>0</v>
      </c>
      <c r="W35" s="315">
        <f>V35*関係係数シート!E31</f>
        <v>0</v>
      </c>
      <c r="X35" s="316">
        <f>V35*関係係数シート!F31</f>
        <v>0</v>
      </c>
      <c r="Z35" s="321">
        <f>ROUND(F35*関係係数シート!$H31,0)</f>
        <v>0</v>
      </c>
      <c r="AA35" s="322">
        <f>ROUND(K35*関係係数シート!$H31,0)</f>
        <v>0</v>
      </c>
      <c r="AB35" s="322">
        <f t="shared" si="8"/>
        <v>0</v>
      </c>
      <c r="AC35" s="324">
        <f>ROUND(V35*関係係数シート!$H31,0)</f>
        <v>0</v>
      </c>
      <c r="AD35" s="321">
        <f>ROUND(F35*関係係数シート!$I31,0)</f>
        <v>0</v>
      </c>
      <c r="AE35" s="324">
        <f>ROUND(K35*関係係数シート!$I31,0)</f>
        <v>0</v>
      </c>
      <c r="AF35" s="324">
        <f t="shared" si="9"/>
        <v>0</v>
      </c>
      <c r="AG35" s="325">
        <f>ROUND(V35*関係係数シート!$I31,0)</f>
        <v>0</v>
      </c>
      <c r="AI35" s="326">
        <f t="shared" si="10"/>
        <v>0</v>
      </c>
      <c r="AJ35" s="327">
        <f t="shared" si="11"/>
        <v>0</v>
      </c>
      <c r="AK35" s="328">
        <f t="shared" si="12"/>
        <v>0</v>
      </c>
      <c r="AL35" s="326">
        <f t="shared" si="13"/>
        <v>0</v>
      </c>
      <c r="AM35" s="329">
        <f t="shared" si="14"/>
        <v>0</v>
      </c>
      <c r="AN35" s="330">
        <f t="shared" si="15"/>
        <v>1</v>
      </c>
      <c r="AP35" s="331">
        <v>28</v>
      </c>
      <c r="AQ35" s="332" t="e">
        <f t="shared" si="0"/>
        <v>#N/A</v>
      </c>
      <c r="AR35" s="333" t="e">
        <f t="shared" si="16"/>
        <v>#N/A</v>
      </c>
      <c r="AS35" s="334" t="e">
        <f t="shared" si="1"/>
        <v>#N/A</v>
      </c>
      <c r="AT35" s="328" t="e">
        <f t="shared" si="2"/>
        <v>#N/A</v>
      </c>
      <c r="AU35" s="335" t="e">
        <f>SUM($AR$8:AR35)/SUM($AR$8:$AR$44)</f>
        <v>#N/A</v>
      </c>
      <c r="AV35" s="433" t="e">
        <f t="shared" si="17"/>
        <v>#N/A</v>
      </c>
      <c r="AW35" s="434" t="e">
        <f t="shared" si="3"/>
        <v>#N/A</v>
      </c>
      <c r="AY35" s="309" t="s">
        <v>27</v>
      </c>
      <c r="AZ35" s="310" t="s">
        <v>108</v>
      </c>
      <c r="BA35" s="460">
        <f>BA$47*関係係数シート!CW31</f>
        <v>0</v>
      </c>
      <c r="BB35" s="315">
        <f>BB$47*関係係数シート!CX31</f>
        <v>0</v>
      </c>
      <c r="BC35" s="315">
        <f>BC$47*関係係数シート!CY31</f>
        <v>0</v>
      </c>
      <c r="BD35" s="315">
        <f>BD$47*関係係数シート!CZ31</f>
        <v>0</v>
      </c>
      <c r="BE35" s="315">
        <f>BE$47*関係係数シート!DA31</f>
        <v>0</v>
      </c>
      <c r="BF35" s="315">
        <f>BF$47*関係係数シート!DB31</f>
        <v>0</v>
      </c>
      <c r="BG35" s="315">
        <f>BG$47*関係係数シート!DC31</f>
        <v>0</v>
      </c>
      <c r="BH35" s="315">
        <f>BH$47*関係係数シート!DD31</f>
        <v>0</v>
      </c>
      <c r="BI35" s="315">
        <f>BI$47*関係係数シート!DE31</f>
        <v>0</v>
      </c>
      <c r="BJ35" s="315">
        <f>BJ$47*関係係数シート!DF31</f>
        <v>0</v>
      </c>
      <c r="BK35" s="315">
        <f>BK$47*関係係数シート!DG31</f>
        <v>0</v>
      </c>
      <c r="BL35" s="315">
        <f>BL$47*関係係数シート!DH31</f>
        <v>0</v>
      </c>
      <c r="BM35" s="315">
        <f>BM$47*関係係数シート!DI31</f>
        <v>0</v>
      </c>
      <c r="BN35" s="315">
        <f>BN$47*関係係数シート!DJ31</f>
        <v>0</v>
      </c>
      <c r="BO35" s="315">
        <f>BO$47*関係係数シート!DK31</f>
        <v>0</v>
      </c>
      <c r="BP35" s="315">
        <f>BP$47*関係係数シート!DL31</f>
        <v>0</v>
      </c>
      <c r="BQ35" s="315">
        <f>BQ$47*関係係数シート!DM31</f>
        <v>0</v>
      </c>
      <c r="BR35" s="315">
        <f>BR$47*関係係数シート!DN31</f>
        <v>0</v>
      </c>
      <c r="BS35" s="315">
        <f>BS$47*関係係数シート!DO31</f>
        <v>0</v>
      </c>
      <c r="BT35" s="315">
        <f>BT$47*関係係数シート!DP31</f>
        <v>0</v>
      </c>
      <c r="BU35" s="315">
        <f>BU$47*関係係数シート!DQ31</f>
        <v>0</v>
      </c>
      <c r="BV35" s="315">
        <f>BV$47*関係係数シート!DR31</f>
        <v>0</v>
      </c>
      <c r="BW35" s="315">
        <f>BW$47*関係係数シート!DS31</f>
        <v>0</v>
      </c>
      <c r="BX35" s="315">
        <f>BX$47*関係係数シート!DT31</f>
        <v>0</v>
      </c>
      <c r="BY35" s="315">
        <f>BY$47*関係係数シート!DU31</f>
        <v>0</v>
      </c>
      <c r="BZ35" s="315">
        <f>BZ$47*関係係数シート!DV31</f>
        <v>0</v>
      </c>
      <c r="CA35" s="315">
        <f>CA$47*関係係数シート!DW31</f>
        <v>0</v>
      </c>
      <c r="CB35" s="315">
        <f>CB$47*関係係数シート!DX31</f>
        <v>0</v>
      </c>
      <c r="CC35" s="315">
        <f>CC$47*関係係数シート!DY31</f>
        <v>0</v>
      </c>
      <c r="CD35" s="315">
        <f>CD$47*関係係数シート!EA31</f>
        <v>0</v>
      </c>
      <c r="CE35" s="315">
        <f>CE$47*関係係数シート!EB31</f>
        <v>0</v>
      </c>
      <c r="CF35" s="315">
        <f>CF$47*関係係数シート!EC31</f>
        <v>0</v>
      </c>
      <c r="CG35" s="315">
        <f>CG$47*関係係数シート!ED31</f>
        <v>0</v>
      </c>
      <c r="CH35" s="315">
        <f>CH$47*関係係数シート!EE31</f>
        <v>0</v>
      </c>
      <c r="CI35" s="316">
        <f>CI$47*関係係数シート!EG31</f>
        <v>0</v>
      </c>
      <c r="CJ35" s="435">
        <f t="shared" si="4"/>
        <v>0</v>
      </c>
    </row>
    <row r="36" spans="2:88" ht="20.100000000000001" customHeight="1">
      <c r="B36" s="309" t="s">
        <v>248</v>
      </c>
      <c r="C36" s="310" t="s">
        <v>96</v>
      </c>
      <c r="D36" s="314">
        <f>設備投資の入力シート!D34</f>
        <v>0</v>
      </c>
      <c r="E36" s="314">
        <f>設備投資の計算シート!CJ36</f>
        <v>0</v>
      </c>
      <c r="F36" s="432">
        <f>E36*関係係数シート!D32</f>
        <v>0</v>
      </c>
      <c r="G36" s="315">
        <f>F36*関係係数シート!$E32</f>
        <v>0</v>
      </c>
      <c r="H36" s="313">
        <f>F36*関係係数シート!$F32</f>
        <v>0</v>
      </c>
      <c r="I36" s="313">
        <v>0</v>
      </c>
      <c r="J36" s="313">
        <f>I36*関係係数シート!D32</f>
        <v>0</v>
      </c>
      <c r="K36" s="432">
        <v>0</v>
      </c>
      <c r="L36" s="315">
        <f>K36*関係係数シート!$E32</f>
        <v>0</v>
      </c>
      <c r="M36" s="313">
        <f>K36*関係係数シート!$F32</f>
        <v>0</v>
      </c>
      <c r="N36" s="315">
        <f t="shared" si="5"/>
        <v>0</v>
      </c>
      <c r="O36" s="315">
        <f t="shared" si="6"/>
        <v>0</v>
      </c>
      <c r="P36" s="316">
        <f t="shared" si="7"/>
        <v>0</v>
      </c>
      <c r="Q36" s="72"/>
      <c r="R36" s="318"/>
      <c r="S36" s="319"/>
      <c r="T36" s="315">
        <f>$S$45*関係係数シート!G32</f>
        <v>0</v>
      </c>
      <c r="U36" s="315">
        <f>T36*関係係数シート!D32</f>
        <v>0</v>
      </c>
      <c r="V36" s="315">
        <v>0</v>
      </c>
      <c r="W36" s="315">
        <f>V36*関係係数シート!E32</f>
        <v>0</v>
      </c>
      <c r="X36" s="316">
        <f>V36*関係係数シート!F32</f>
        <v>0</v>
      </c>
      <c r="Z36" s="321">
        <f>ROUND(F36*関係係数シート!$H32,0)</f>
        <v>0</v>
      </c>
      <c r="AA36" s="322">
        <f>ROUND(K36*関係係数シート!$H32,0)</f>
        <v>0</v>
      </c>
      <c r="AB36" s="322">
        <f t="shared" si="8"/>
        <v>0</v>
      </c>
      <c r="AC36" s="324">
        <f>ROUND(V36*関係係数シート!$H32,0)</f>
        <v>0</v>
      </c>
      <c r="AD36" s="321">
        <f>ROUND(F36*関係係数シート!$I32,0)</f>
        <v>0</v>
      </c>
      <c r="AE36" s="324">
        <f>ROUND(K36*関係係数シート!$I32,0)</f>
        <v>0</v>
      </c>
      <c r="AF36" s="324">
        <f t="shared" si="9"/>
        <v>0</v>
      </c>
      <c r="AG36" s="325">
        <f>ROUND(V36*関係係数シート!$I32,0)</f>
        <v>0</v>
      </c>
      <c r="AI36" s="326">
        <f t="shared" si="10"/>
        <v>0</v>
      </c>
      <c r="AJ36" s="327">
        <f t="shared" si="11"/>
        <v>0</v>
      </c>
      <c r="AK36" s="328">
        <f t="shared" si="12"/>
        <v>0</v>
      </c>
      <c r="AL36" s="326">
        <f t="shared" si="13"/>
        <v>0</v>
      </c>
      <c r="AM36" s="329">
        <f t="shared" si="14"/>
        <v>0</v>
      </c>
      <c r="AN36" s="330">
        <f t="shared" si="15"/>
        <v>1</v>
      </c>
      <c r="AP36" s="331">
        <v>29</v>
      </c>
      <c r="AQ36" s="332" t="e">
        <f t="shared" si="0"/>
        <v>#N/A</v>
      </c>
      <c r="AR36" s="333" t="e">
        <f t="shared" si="16"/>
        <v>#N/A</v>
      </c>
      <c r="AS36" s="334" t="e">
        <f t="shared" si="1"/>
        <v>#N/A</v>
      </c>
      <c r="AT36" s="328" t="e">
        <f t="shared" si="2"/>
        <v>#N/A</v>
      </c>
      <c r="AU36" s="335" t="e">
        <f>SUM($AR$8:AR36)/SUM($AR$8:$AR$44)</f>
        <v>#N/A</v>
      </c>
      <c r="AV36" s="433" t="e">
        <f t="shared" si="17"/>
        <v>#N/A</v>
      </c>
      <c r="AW36" s="434" t="e">
        <f t="shared" si="3"/>
        <v>#N/A</v>
      </c>
      <c r="AY36" s="309" t="s">
        <v>28</v>
      </c>
      <c r="AZ36" s="310" t="s">
        <v>96</v>
      </c>
      <c r="BA36" s="460">
        <f>BA$47*関係係数シート!CW32</f>
        <v>0</v>
      </c>
      <c r="BB36" s="315">
        <f>BB$47*関係係数シート!CX32</f>
        <v>0</v>
      </c>
      <c r="BC36" s="315">
        <f>BC$47*関係係数シート!CY32</f>
        <v>0</v>
      </c>
      <c r="BD36" s="315">
        <f>BD$47*関係係数シート!CZ32</f>
        <v>0</v>
      </c>
      <c r="BE36" s="315">
        <f>BE$47*関係係数シート!DA32</f>
        <v>0</v>
      </c>
      <c r="BF36" s="315">
        <f>BF$47*関係係数シート!DB32</f>
        <v>0</v>
      </c>
      <c r="BG36" s="315">
        <f>BG$47*関係係数シート!DC32</f>
        <v>0</v>
      </c>
      <c r="BH36" s="315">
        <f>BH$47*関係係数シート!DD32</f>
        <v>0</v>
      </c>
      <c r="BI36" s="315">
        <f>BI$47*関係係数シート!DE32</f>
        <v>0</v>
      </c>
      <c r="BJ36" s="315">
        <f>BJ$47*関係係数シート!DF32</f>
        <v>0</v>
      </c>
      <c r="BK36" s="315">
        <f>BK$47*関係係数シート!DG32</f>
        <v>0</v>
      </c>
      <c r="BL36" s="315">
        <f>BL$47*関係係数シート!DH32</f>
        <v>0</v>
      </c>
      <c r="BM36" s="315">
        <f>BM$47*関係係数シート!DI32</f>
        <v>0</v>
      </c>
      <c r="BN36" s="315">
        <f>BN$47*関係係数シート!DJ32</f>
        <v>0</v>
      </c>
      <c r="BO36" s="315">
        <f>BO$47*関係係数シート!DK32</f>
        <v>0</v>
      </c>
      <c r="BP36" s="315">
        <f>BP$47*関係係数シート!DL32</f>
        <v>0</v>
      </c>
      <c r="BQ36" s="315">
        <f>BQ$47*関係係数シート!DM32</f>
        <v>0</v>
      </c>
      <c r="BR36" s="315">
        <f>BR$47*関係係数シート!DN32</f>
        <v>0</v>
      </c>
      <c r="BS36" s="315">
        <f>BS$47*関係係数シート!DO32</f>
        <v>0</v>
      </c>
      <c r="BT36" s="315">
        <f>BT$47*関係係数シート!DP32</f>
        <v>0</v>
      </c>
      <c r="BU36" s="315">
        <f>BU$47*関係係数シート!DQ32</f>
        <v>0</v>
      </c>
      <c r="BV36" s="315">
        <f>BV$47*関係係数シート!DR32</f>
        <v>0</v>
      </c>
      <c r="BW36" s="315">
        <f>BW$47*関係係数シート!DS32</f>
        <v>0</v>
      </c>
      <c r="BX36" s="315">
        <f>BX$47*関係係数シート!DT32</f>
        <v>0</v>
      </c>
      <c r="BY36" s="315">
        <f>BY$47*関係係数シート!DU32</f>
        <v>0</v>
      </c>
      <c r="BZ36" s="315">
        <f>BZ$47*関係係数シート!DV32</f>
        <v>0</v>
      </c>
      <c r="CA36" s="315">
        <f>CA$47*関係係数シート!DW32</f>
        <v>0</v>
      </c>
      <c r="CB36" s="315">
        <f>CB$47*関係係数シート!DX32</f>
        <v>0</v>
      </c>
      <c r="CC36" s="315">
        <f>CC$47*関係係数シート!DY32</f>
        <v>0</v>
      </c>
      <c r="CD36" s="315">
        <f>CD$47*関係係数シート!EA32</f>
        <v>0</v>
      </c>
      <c r="CE36" s="315">
        <f>CE$47*関係係数シート!EB32</f>
        <v>0</v>
      </c>
      <c r="CF36" s="315">
        <f>CF$47*関係係数シート!EC32</f>
        <v>0</v>
      </c>
      <c r="CG36" s="315">
        <f>CG$47*関係係数シート!ED32</f>
        <v>0</v>
      </c>
      <c r="CH36" s="315">
        <f>CH$47*関係係数シート!EE32</f>
        <v>0</v>
      </c>
      <c r="CI36" s="316">
        <f>CI$47*関係係数シート!EG32</f>
        <v>0</v>
      </c>
      <c r="CJ36" s="435">
        <f t="shared" si="4"/>
        <v>0</v>
      </c>
    </row>
    <row r="37" spans="2:88" ht="20.100000000000001" customHeight="1">
      <c r="B37" s="336" t="s">
        <v>249</v>
      </c>
      <c r="C37" s="337" t="s">
        <v>50</v>
      </c>
      <c r="D37" s="443"/>
      <c r="E37" s="341">
        <f>設備投資の計算シート!CJ37</f>
        <v>0</v>
      </c>
      <c r="F37" s="436">
        <f>E37*関係係数シート!D33</f>
        <v>0</v>
      </c>
      <c r="G37" s="342">
        <f>F37*関係係数シート!$E33</f>
        <v>0</v>
      </c>
      <c r="H37" s="340">
        <f>F37*関係係数シート!$F33</f>
        <v>0</v>
      </c>
      <c r="I37" s="340">
        <v>0</v>
      </c>
      <c r="J37" s="340">
        <f>I37*関係係数シート!D33</f>
        <v>0</v>
      </c>
      <c r="K37" s="436">
        <v>0</v>
      </c>
      <c r="L37" s="342">
        <f>K37*関係係数シート!$E33</f>
        <v>0</v>
      </c>
      <c r="M37" s="340">
        <f>K37*関係係数シート!$F33</f>
        <v>0</v>
      </c>
      <c r="N37" s="342">
        <f t="shared" si="5"/>
        <v>0</v>
      </c>
      <c r="O37" s="342">
        <f t="shared" si="6"/>
        <v>0</v>
      </c>
      <c r="P37" s="343">
        <f t="shared" si="7"/>
        <v>0</v>
      </c>
      <c r="Q37" s="72"/>
      <c r="R37" s="345"/>
      <c r="S37" s="346"/>
      <c r="T37" s="342">
        <f>$S$45*関係係数シート!G33</f>
        <v>0</v>
      </c>
      <c r="U37" s="342">
        <f>T37*関係係数シート!D33</f>
        <v>0</v>
      </c>
      <c r="V37" s="342">
        <v>0</v>
      </c>
      <c r="W37" s="342">
        <f>V37*関係係数シート!E33</f>
        <v>0</v>
      </c>
      <c r="X37" s="343">
        <f>V37*関係係数シート!F33</f>
        <v>0</v>
      </c>
      <c r="Z37" s="348">
        <f>ROUND(F37*関係係数シート!$H33,0)</f>
        <v>0</v>
      </c>
      <c r="AA37" s="349">
        <f>ROUND(K37*関係係数シート!$H33,0)</f>
        <v>0</v>
      </c>
      <c r="AB37" s="349">
        <f t="shared" si="8"/>
        <v>0</v>
      </c>
      <c r="AC37" s="351">
        <f>ROUND(V37*関係係数シート!$H33,0)</f>
        <v>0</v>
      </c>
      <c r="AD37" s="348">
        <f>ROUND(F37*関係係数シート!$I33,0)</f>
        <v>0</v>
      </c>
      <c r="AE37" s="351">
        <f>ROUND(K37*関係係数シート!$I33,0)</f>
        <v>0</v>
      </c>
      <c r="AF37" s="351">
        <f t="shared" si="9"/>
        <v>0</v>
      </c>
      <c r="AG37" s="352">
        <f>ROUND(V37*関係係数シート!$I33,0)</f>
        <v>0</v>
      </c>
      <c r="AI37" s="353">
        <f t="shared" si="10"/>
        <v>0</v>
      </c>
      <c r="AJ37" s="354">
        <f t="shared" si="11"/>
        <v>0</v>
      </c>
      <c r="AK37" s="355">
        <f t="shared" si="12"/>
        <v>0</v>
      </c>
      <c r="AL37" s="353">
        <f t="shared" si="13"/>
        <v>0</v>
      </c>
      <c r="AM37" s="356">
        <f t="shared" si="14"/>
        <v>0</v>
      </c>
      <c r="AN37" s="357">
        <f t="shared" si="15"/>
        <v>1</v>
      </c>
      <c r="AP37" s="358">
        <v>30</v>
      </c>
      <c r="AQ37" s="359" t="e">
        <f t="shared" si="0"/>
        <v>#N/A</v>
      </c>
      <c r="AR37" s="360" t="e">
        <f t="shared" si="16"/>
        <v>#N/A</v>
      </c>
      <c r="AS37" s="361" t="e">
        <f t="shared" si="1"/>
        <v>#N/A</v>
      </c>
      <c r="AT37" s="355" t="e">
        <f t="shared" si="2"/>
        <v>#N/A</v>
      </c>
      <c r="AU37" s="362" t="e">
        <f>SUM($AR$8:AR37)/SUM($AR$8:$AR$44)</f>
        <v>#N/A</v>
      </c>
      <c r="AV37" s="437" t="e">
        <f t="shared" si="17"/>
        <v>#N/A</v>
      </c>
      <c r="AW37" s="438" t="e">
        <f t="shared" si="3"/>
        <v>#N/A</v>
      </c>
      <c r="AY37" s="336" t="s">
        <v>29</v>
      </c>
      <c r="AZ37" s="337" t="s">
        <v>50</v>
      </c>
      <c r="BA37" s="461">
        <f>BA$47*関係係数シート!CW33</f>
        <v>0</v>
      </c>
      <c r="BB37" s="342">
        <f>BB$47*関係係数シート!CX33</f>
        <v>0</v>
      </c>
      <c r="BC37" s="342">
        <f>BC$47*関係係数シート!CY33</f>
        <v>0</v>
      </c>
      <c r="BD37" s="342">
        <f>BD$47*関係係数シート!CZ33</f>
        <v>0</v>
      </c>
      <c r="BE37" s="342">
        <f>BE$47*関係係数シート!DA33</f>
        <v>0</v>
      </c>
      <c r="BF37" s="342">
        <f>BF$47*関係係数シート!DB33</f>
        <v>0</v>
      </c>
      <c r="BG37" s="342">
        <f>BG$47*関係係数シート!DC33</f>
        <v>0</v>
      </c>
      <c r="BH37" s="342">
        <f>BH$47*関係係数シート!DD33</f>
        <v>0</v>
      </c>
      <c r="BI37" s="342">
        <f>BI$47*関係係数シート!DE33</f>
        <v>0</v>
      </c>
      <c r="BJ37" s="342">
        <f>BJ$47*関係係数シート!DF33</f>
        <v>0</v>
      </c>
      <c r="BK37" s="342">
        <f>BK$47*関係係数シート!DG33</f>
        <v>0</v>
      </c>
      <c r="BL37" s="342">
        <f>BL$47*関係係数シート!DH33</f>
        <v>0</v>
      </c>
      <c r="BM37" s="342">
        <f>BM$47*関係係数シート!DI33</f>
        <v>0</v>
      </c>
      <c r="BN37" s="342">
        <f>BN$47*関係係数シート!DJ33</f>
        <v>0</v>
      </c>
      <c r="BO37" s="342">
        <f>BO$47*関係係数シート!DK33</f>
        <v>0</v>
      </c>
      <c r="BP37" s="342">
        <f>BP$47*関係係数シート!DL33</f>
        <v>0</v>
      </c>
      <c r="BQ37" s="342">
        <f>BQ$47*関係係数シート!DM33</f>
        <v>0</v>
      </c>
      <c r="BR37" s="342">
        <f>BR$47*関係係数シート!DN33</f>
        <v>0</v>
      </c>
      <c r="BS37" s="342">
        <f>BS$47*関係係数シート!DO33</f>
        <v>0</v>
      </c>
      <c r="BT37" s="342">
        <f>BT$47*関係係数シート!DP33</f>
        <v>0</v>
      </c>
      <c r="BU37" s="342">
        <f>BU$47*関係係数シート!DQ33</f>
        <v>0</v>
      </c>
      <c r="BV37" s="342">
        <f>BV$47*関係係数シート!DR33</f>
        <v>0</v>
      </c>
      <c r="BW37" s="342">
        <f>BW$47*関係係数シート!DS33</f>
        <v>0</v>
      </c>
      <c r="BX37" s="342">
        <f>BX$47*関係係数シート!DT33</f>
        <v>0</v>
      </c>
      <c r="BY37" s="342">
        <f>BY$47*関係係数シート!DU33</f>
        <v>0</v>
      </c>
      <c r="BZ37" s="342">
        <f>BZ$47*関係係数シート!DV33</f>
        <v>0</v>
      </c>
      <c r="CA37" s="342">
        <f>CA$47*関係係数シート!DW33</f>
        <v>0</v>
      </c>
      <c r="CB37" s="342">
        <f>CB$47*関係係数シート!DX33</f>
        <v>0</v>
      </c>
      <c r="CC37" s="342">
        <f>CC$47*関係係数シート!DY33</f>
        <v>0</v>
      </c>
      <c r="CD37" s="342">
        <f>CD$47*関係係数シート!EA33</f>
        <v>0</v>
      </c>
      <c r="CE37" s="342">
        <f>CE$47*関係係数シート!EB33</f>
        <v>0</v>
      </c>
      <c r="CF37" s="342">
        <f>CF$47*関係係数シート!EC33</f>
        <v>0</v>
      </c>
      <c r="CG37" s="342">
        <f>CG$47*関係係数シート!ED33</f>
        <v>0</v>
      </c>
      <c r="CH37" s="342">
        <f>CH$47*関係係数シート!EE33</f>
        <v>0</v>
      </c>
      <c r="CI37" s="343">
        <f>CI$47*関係係数シート!EG33</f>
        <v>0</v>
      </c>
      <c r="CJ37" s="439">
        <f t="shared" si="4"/>
        <v>0</v>
      </c>
    </row>
    <row r="38" spans="2:88" ht="20.100000000000001" customHeight="1">
      <c r="B38" s="363" t="s">
        <v>250</v>
      </c>
      <c r="C38" s="364" t="s">
        <v>51</v>
      </c>
      <c r="D38" s="368">
        <f>設備投資の入力シート!D35</f>
        <v>0</v>
      </c>
      <c r="E38" s="368">
        <f>設備投資の計算シート!CJ38</f>
        <v>0</v>
      </c>
      <c r="F38" s="426">
        <f>E38*関係係数シート!D34</f>
        <v>0</v>
      </c>
      <c r="G38" s="369">
        <f>F38*関係係数シート!$E34</f>
        <v>0</v>
      </c>
      <c r="H38" s="367">
        <f>F38*関係係数シート!$F34</f>
        <v>0</v>
      </c>
      <c r="I38" s="367">
        <v>0</v>
      </c>
      <c r="J38" s="367">
        <f>I38*関係係数シート!D34</f>
        <v>0</v>
      </c>
      <c r="K38" s="426">
        <v>0</v>
      </c>
      <c r="L38" s="369">
        <f>K38*関係係数シート!$E34</f>
        <v>0</v>
      </c>
      <c r="M38" s="367">
        <f>K38*関係係数シート!$F34</f>
        <v>0</v>
      </c>
      <c r="N38" s="369">
        <f t="shared" si="5"/>
        <v>0</v>
      </c>
      <c r="O38" s="369">
        <f t="shared" si="6"/>
        <v>0</v>
      </c>
      <c r="P38" s="370">
        <f t="shared" si="7"/>
        <v>0</v>
      </c>
      <c r="Q38" s="72"/>
      <c r="R38" s="372"/>
      <c r="S38" s="373"/>
      <c r="T38" s="369">
        <f>$S$45*関係係数シート!G34</f>
        <v>0</v>
      </c>
      <c r="U38" s="369">
        <f>T38*関係係数シート!D34</f>
        <v>0</v>
      </c>
      <c r="V38" s="369">
        <v>0</v>
      </c>
      <c r="W38" s="369">
        <f>V38*関係係数シート!E34</f>
        <v>0</v>
      </c>
      <c r="X38" s="370">
        <f>V38*関係係数シート!F34</f>
        <v>0</v>
      </c>
      <c r="Z38" s="375">
        <f>ROUND(F38*関係係数シート!$H34,0)</f>
        <v>0</v>
      </c>
      <c r="AA38" s="376">
        <f>ROUND(K38*関係係数シート!$H34,0)</f>
        <v>0</v>
      </c>
      <c r="AB38" s="376">
        <f t="shared" si="8"/>
        <v>0</v>
      </c>
      <c r="AC38" s="378">
        <f>ROUND(V38*関係係数シート!$H34,0)</f>
        <v>0</v>
      </c>
      <c r="AD38" s="375">
        <f>ROUND(F38*関係係数シート!$I34,0)</f>
        <v>0</v>
      </c>
      <c r="AE38" s="378">
        <f>ROUND(K38*関係係数シート!$I34,0)</f>
        <v>0</v>
      </c>
      <c r="AF38" s="378">
        <f t="shared" si="9"/>
        <v>0</v>
      </c>
      <c r="AG38" s="379">
        <f>ROUND(V38*関係係数シート!$I34,0)</f>
        <v>0</v>
      </c>
      <c r="AI38" s="380">
        <f t="shared" si="10"/>
        <v>0</v>
      </c>
      <c r="AJ38" s="381">
        <f t="shared" si="11"/>
        <v>0</v>
      </c>
      <c r="AK38" s="382">
        <f t="shared" si="12"/>
        <v>0</v>
      </c>
      <c r="AL38" s="380">
        <f t="shared" si="13"/>
        <v>0</v>
      </c>
      <c r="AM38" s="383">
        <f t="shared" si="14"/>
        <v>0</v>
      </c>
      <c r="AN38" s="384">
        <f t="shared" si="15"/>
        <v>1</v>
      </c>
      <c r="AP38" s="385">
        <v>31</v>
      </c>
      <c r="AQ38" s="386" t="e">
        <f t="shared" si="0"/>
        <v>#N/A</v>
      </c>
      <c r="AR38" s="387" t="e">
        <f t="shared" si="16"/>
        <v>#N/A</v>
      </c>
      <c r="AS38" s="388" t="e">
        <f t="shared" si="1"/>
        <v>#N/A</v>
      </c>
      <c r="AT38" s="382" t="e">
        <f t="shared" si="2"/>
        <v>#N/A</v>
      </c>
      <c r="AU38" s="389" t="e">
        <f>SUM($AR$8:AR38)/SUM($AR$8:$AR$44)</f>
        <v>#N/A</v>
      </c>
      <c r="AV38" s="440" t="e">
        <f t="shared" si="17"/>
        <v>#N/A</v>
      </c>
      <c r="AW38" s="441" t="e">
        <f t="shared" si="3"/>
        <v>#N/A</v>
      </c>
      <c r="AY38" s="363" t="s">
        <v>30</v>
      </c>
      <c r="AZ38" s="364" t="s">
        <v>51</v>
      </c>
      <c r="BA38" s="462">
        <f>BA$47*関係係数シート!CW34</f>
        <v>0</v>
      </c>
      <c r="BB38" s="369">
        <f>BB$47*関係係数シート!CX34</f>
        <v>0</v>
      </c>
      <c r="BC38" s="369">
        <f>BC$47*関係係数シート!CY34</f>
        <v>0</v>
      </c>
      <c r="BD38" s="369">
        <f>BD$47*関係係数シート!CZ34</f>
        <v>0</v>
      </c>
      <c r="BE38" s="369">
        <f>BE$47*関係係数シート!DA34</f>
        <v>0</v>
      </c>
      <c r="BF38" s="369">
        <f>BF$47*関係係数シート!DB34</f>
        <v>0</v>
      </c>
      <c r="BG38" s="369">
        <f>BG$47*関係係数シート!DC34</f>
        <v>0</v>
      </c>
      <c r="BH38" s="369">
        <f>BH$47*関係係数シート!DD34</f>
        <v>0</v>
      </c>
      <c r="BI38" s="369">
        <f>BI$47*関係係数シート!DE34</f>
        <v>0</v>
      </c>
      <c r="BJ38" s="369">
        <f>BJ$47*関係係数シート!DF34</f>
        <v>0</v>
      </c>
      <c r="BK38" s="369">
        <f>BK$47*関係係数シート!DG34</f>
        <v>0</v>
      </c>
      <c r="BL38" s="369">
        <f>BL$47*関係係数シート!DH34</f>
        <v>0</v>
      </c>
      <c r="BM38" s="369">
        <f>BM$47*関係係数シート!DI34</f>
        <v>0</v>
      </c>
      <c r="BN38" s="369">
        <f>BN$47*関係係数シート!DJ34</f>
        <v>0</v>
      </c>
      <c r="BO38" s="369">
        <f>BO$47*関係係数シート!DK34</f>
        <v>0</v>
      </c>
      <c r="BP38" s="369">
        <f>BP$47*関係係数シート!DL34</f>
        <v>0</v>
      </c>
      <c r="BQ38" s="369">
        <f>BQ$47*関係係数シート!DM34</f>
        <v>0</v>
      </c>
      <c r="BR38" s="369">
        <f>BR$47*関係係数シート!DN34</f>
        <v>0</v>
      </c>
      <c r="BS38" s="369">
        <f>BS$47*関係係数シート!DO34</f>
        <v>0</v>
      </c>
      <c r="BT38" s="369">
        <f>BT$47*関係係数シート!DP34</f>
        <v>0</v>
      </c>
      <c r="BU38" s="369">
        <f>BU$47*関係係数シート!DQ34</f>
        <v>0</v>
      </c>
      <c r="BV38" s="369">
        <f>BV$47*関係係数シート!DR34</f>
        <v>0</v>
      </c>
      <c r="BW38" s="369">
        <f>BW$47*関係係数シート!DS34</f>
        <v>0</v>
      </c>
      <c r="BX38" s="369">
        <f>BX$47*関係係数シート!DT34</f>
        <v>0</v>
      </c>
      <c r="BY38" s="369">
        <f>BY$47*関係係数シート!DU34</f>
        <v>0</v>
      </c>
      <c r="BZ38" s="369">
        <f>BZ$47*関係係数シート!DV34</f>
        <v>0</v>
      </c>
      <c r="CA38" s="369">
        <f>CA$47*関係係数シート!DW34</f>
        <v>0</v>
      </c>
      <c r="CB38" s="369">
        <f>CB$47*関係係数シート!DX34</f>
        <v>0</v>
      </c>
      <c r="CC38" s="369">
        <f>CC$47*関係係数シート!DY34</f>
        <v>0</v>
      </c>
      <c r="CD38" s="369">
        <f>CD$47*関係係数シート!EA34</f>
        <v>0</v>
      </c>
      <c r="CE38" s="369">
        <f>CE$47*関係係数シート!EB34</f>
        <v>0</v>
      </c>
      <c r="CF38" s="369">
        <f>CF$47*関係係数シート!EC34</f>
        <v>0</v>
      </c>
      <c r="CG38" s="369">
        <f>CG$47*関係係数シート!ED34</f>
        <v>0</v>
      </c>
      <c r="CH38" s="369">
        <f>CH$47*関係係数シート!EE34</f>
        <v>0</v>
      </c>
      <c r="CI38" s="370">
        <f>CI$47*関係係数シート!EG34</f>
        <v>0</v>
      </c>
      <c r="CJ38" s="442">
        <f t="shared" si="4"/>
        <v>0</v>
      </c>
    </row>
    <row r="39" spans="2:88" ht="20.100000000000001" customHeight="1">
      <c r="B39" s="309" t="s">
        <v>251</v>
      </c>
      <c r="C39" s="310" t="s">
        <v>252</v>
      </c>
      <c r="D39" s="314">
        <f>設備投資の入力シート!D36</f>
        <v>0</v>
      </c>
      <c r="E39" s="314">
        <f>設備投資の計算シート!CJ39</f>
        <v>0</v>
      </c>
      <c r="F39" s="432">
        <f>E39*関係係数シート!D35</f>
        <v>0</v>
      </c>
      <c r="G39" s="315">
        <f>F39*関係係数シート!$E35</f>
        <v>0</v>
      </c>
      <c r="H39" s="313">
        <f>F39*関係係数シート!$F35</f>
        <v>0</v>
      </c>
      <c r="I39" s="313">
        <v>0</v>
      </c>
      <c r="J39" s="313">
        <f>I39*関係係数シート!D35</f>
        <v>0</v>
      </c>
      <c r="K39" s="432">
        <v>0</v>
      </c>
      <c r="L39" s="315">
        <f>K39*関係係数シート!$E35</f>
        <v>0</v>
      </c>
      <c r="M39" s="313">
        <f>K39*関係係数シート!$F35</f>
        <v>0</v>
      </c>
      <c r="N39" s="315">
        <f t="shared" si="5"/>
        <v>0</v>
      </c>
      <c r="O39" s="315">
        <f t="shared" si="6"/>
        <v>0</v>
      </c>
      <c r="P39" s="316">
        <f t="shared" si="7"/>
        <v>0</v>
      </c>
      <c r="Q39" s="72"/>
      <c r="R39" s="318"/>
      <c r="S39" s="319"/>
      <c r="T39" s="315">
        <f>$S$45*関係係数シート!G35</f>
        <v>0</v>
      </c>
      <c r="U39" s="315">
        <f>T39*関係係数シート!D35</f>
        <v>0</v>
      </c>
      <c r="V39" s="315">
        <v>0</v>
      </c>
      <c r="W39" s="315">
        <f>V39*関係係数シート!E35</f>
        <v>0</v>
      </c>
      <c r="X39" s="316">
        <f>V39*関係係数シート!F35</f>
        <v>0</v>
      </c>
      <c r="Z39" s="321">
        <f>ROUND(F39*関係係数シート!$H35,0)</f>
        <v>0</v>
      </c>
      <c r="AA39" s="322">
        <f>ROUND(K39*関係係数シート!$H35,0)</f>
        <v>0</v>
      </c>
      <c r="AB39" s="322">
        <f t="shared" si="8"/>
        <v>0</v>
      </c>
      <c r="AC39" s="324">
        <f>ROUND(V39*関係係数シート!$H35,0)</f>
        <v>0</v>
      </c>
      <c r="AD39" s="321">
        <f>ROUND(F39*関係係数シート!$I35,0)</f>
        <v>0</v>
      </c>
      <c r="AE39" s="324">
        <f>ROUND(K39*関係係数シート!$I35,0)</f>
        <v>0</v>
      </c>
      <c r="AF39" s="324">
        <f t="shared" si="9"/>
        <v>0</v>
      </c>
      <c r="AG39" s="325">
        <f>ROUND(V39*関係係数シート!$I35,0)</f>
        <v>0</v>
      </c>
      <c r="AI39" s="326">
        <f t="shared" si="10"/>
        <v>0</v>
      </c>
      <c r="AJ39" s="327">
        <f t="shared" si="11"/>
        <v>0</v>
      </c>
      <c r="AK39" s="328">
        <f t="shared" si="12"/>
        <v>0</v>
      </c>
      <c r="AL39" s="326">
        <f t="shared" si="13"/>
        <v>0</v>
      </c>
      <c r="AM39" s="329">
        <f t="shared" si="14"/>
        <v>0</v>
      </c>
      <c r="AN39" s="330">
        <f t="shared" si="15"/>
        <v>1</v>
      </c>
      <c r="AP39" s="331">
        <v>32</v>
      </c>
      <c r="AQ39" s="332" t="e">
        <f t="shared" si="0"/>
        <v>#N/A</v>
      </c>
      <c r="AR39" s="333" t="e">
        <f t="shared" si="16"/>
        <v>#N/A</v>
      </c>
      <c r="AS39" s="334" t="e">
        <f t="shared" si="1"/>
        <v>#N/A</v>
      </c>
      <c r="AT39" s="328" t="e">
        <f t="shared" si="2"/>
        <v>#N/A</v>
      </c>
      <c r="AU39" s="335" t="e">
        <f>SUM($AR$8:AR39)/SUM($AR$8:$AR$44)</f>
        <v>#N/A</v>
      </c>
      <c r="AV39" s="433" t="e">
        <f t="shared" si="17"/>
        <v>#N/A</v>
      </c>
      <c r="AW39" s="434" t="e">
        <f t="shared" si="3"/>
        <v>#N/A</v>
      </c>
      <c r="AY39" s="309" t="s">
        <v>31</v>
      </c>
      <c r="AZ39" s="310" t="s">
        <v>109</v>
      </c>
      <c r="BA39" s="460">
        <f>BA$47*関係係数シート!CW35</f>
        <v>0</v>
      </c>
      <c r="BB39" s="315">
        <f>BB$47*関係係数シート!CX35</f>
        <v>0</v>
      </c>
      <c r="BC39" s="315">
        <f>BC$47*関係係数シート!CY35</f>
        <v>0</v>
      </c>
      <c r="BD39" s="315">
        <f>BD$47*関係係数シート!CZ35</f>
        <v>0</v>
      </c>
      <c r="BE39" s="315">
        <f>BE$47*関係係数シート!DA35</f>
        <v>0</v>
      </c>
      <c r="BF39" s="315">
        <f>BF$47*関係係数シート!DB35</f>
        <v>0</v>
      </c>
      <c r="BG39" s="315">
        <f>BG$47*関係係数シート!DC35</f>
        <v>0</v>
      </c>
      <c r="BH39" s="315">
        <f>BH$47*関係係数シート!DD35</f>
        <v>0</v>
      </c>
      <c r="BI39" s="315">
        <f>BI$47*関係係数シート!DE35</f>
        <v>0</v>
      </c>
      <c r="BJ39" s="315">
        <f>BJ$47*関係係数シート!DF35</f>
        <v>0</v>
      </c>
      <c r="BK39" s="315">
        <f>BK$47*関係係数シート!DG35</f>
        <v>0</v>
      </c>
      <c r="BL39" s="315">
        <f>BL$47*関係係数シート!DH35</f>
        <v>0</v>
      </c>
      <c r="BM39" s="315">
        <f>BM$47*関係係数シート!DI35</f>
        <v>0</v>
      </c>
      <c r="BN39" s="315">
        <f>BN$47*関係係数シート!DJ35</f>
        <v>0</v>
      </c>
      <c r="BO39" s="315">
        <f>BO$47*関係係数シート!DK35</f>
        <v>0</v>
      </c>
      <c r="BP39" s="315">
        <f>BP$47*関係係数シート!DL35</f>
        <v>0</v>
      </c>
      <c r="BQ39" s="315">
        <f>BQ$47*関係係数シート!DM35</f>
        <v>0</v>
      </c>
      <c r="BR39" s="315">
        <f>BR$47*関係係数シート!DN35</f>
        <v>0</v>
      </c>
      <c r="BS39" s="315">
        <f>BS$47*関係係数シート!DO35</f>
        <v>0</v>
      </c>
      <c r="BT39" s="315">
        <f>BT$47*関係係数シート!DP35</f>
        <v>0</v>
      </c>
      <c r="BU39" s="315">
        <f>BU$47*関係係数シート!DQ35</f>
        <v>0</v>
      </c>
      <c r="BV39" s="315">
        <f>BV$47*関係係数シート!DR35</f>
        <v>0</v>
      </c>
      <c r="BW39" s="315">
        <f>BW$47*関係係数シート!DS35</f>
        <v>0</v>
      </c>
      <c r="BX39" s="315">
        <f>BX$47*関係係数シート!DT35</f>
        <v>0</v>
      </c>
      <c r="BY39" s="315">
        <f>BY$47*関係係数シート!DU35</f>
        <v>0</v>
      </c>
      <c r="BZ39" s="315">
        <f>BZ$47*関係係数シート!DV35</f>
        <v>0</v>
      </c>
      <c r="CA39" s="315">
        <f>CA$47*関係係数シート!DW35</f>
        <v>0</v>
      </c>
      <c r="CB39" s="315">
        <f>CB$47*関係係数シート!DX35</f>
        <v>0</v>
      </c>
      <c r="CC39" s="315">
        <f>CC$47*関係係数シート!DY35</f>
        <v>0</v>
      </c>
      <c r="CD39" s="315">
        <f>CD$47*関係係数シート!EA35</f>
        <v>0</v>
      </c>
      <c r="CE39" s="315">
        <f>CE$47*関係係数シート!EB35</f>
        <v>0</v>
      </c>
      <c r="CF39" s="315">
        <f>CF$47*関係係数シート!EC35</f>
        <v>0</v>
      </c>
      <c r="CG39" s="315">
        <f>CG$47*関係係数シート!ED35</f>
        <v>0</v>
      </c>
      <c r="CH39" s="315">
        <f>CH$47*関係係数シート!EE35</f>
        <v>0</v>
      </c>
      <c r="CI39" s="316">
        <f>CI$47*関係係数シート!EG35</f>
        <v>0</v>
      </c>
      <c r="CJ39" s="435">
        <f t="shared" si="4"/>
        <v>0</v>
      </c>
    </row>
    <row r="40" spans="2:88" ht="20.100000000000001" customHeight="1">
      <c r="B40" s="309" t="s">
        <v>253</v>
      </c>
      <c r="C40" s="310" t="s">
        <v>254</v>
      </c>
      <c r="D40" s="314">
        <f>設備投資の入力シート!D37</f>
        <v>0</v>
      </c>
      <c r="E40" s="314">
        <f>設備投資の計算シート!CJ40</f>
        <v>0</v>
      </c>
      <c r="F40" s="432">
        <f>E40*関係係数シート!D36</f>
        <v>0</v>
      </c>
      <c r="G40" s="315">
        <f>F40*関係係数シート!$E36</f>
        <v>0</v>
      </c>
      <c r="H40" s="313">
        <f>F40*関係係数シート!$F36</f>
        <v>0</v>
      </c>
      <c r="I40" s="313">
        <v>0</v>
      </c>
      <c r="J40" s="313">
        <f>I40*関係係数シート!D36</f>
        <v>0</v>
      </c>
      <c r="K40" s="432">
        <v>0</v>
      </c>
      <c r="L40" s="315">
        <f>K40*関係係数シート!$E36</f>
        <v>0</v>
      </c>
      <c r="M40" s="313">
        <f>K40*関係係数シート!$F36</f>
        <v>0</v>
      </c>
      <c r="N40" s="315">
        <f t="shared" si="5"/>
        <v>0</v>
      </c>
      <c r="O40" s="315">
        <f t="shared" si="6"/>
        <v>0</v>
      </c>
      <c r="P40" s="316">
        <f t="shared" si="7"/>
        <v>0</v>
      </c>
      <c r="Q40" s="72"/>
      <c r="R40" s="318"/>
      <c r="S40" s="319"/>
      <c r="T40" s="315">
        <f>$S$45*関係係数シート!G36</f>
        <v>0</v>
      </c>
      <c r="U40" s="315">
        <f>T40*関係係数シート!D36</f>
        <v>0</v>
      </c>
      <c r="V40" s="315">
        <v>0</v>
      </c>
      <c r="W40" s="315">
        <f>V40*関係係数シート!E36</f>
        <v>0</v>
      </c>
      <c r="X40" s="316">
        <f>V40*関係係数シート!F36</f>
        <v>0</v>
      </c>
      <c r="Z40" s="321">
        <f>ROUND(F40*関係係数シート!$H36,0)</f>
        <v>0</v>
      </c>
      <c r="AA40" s="322">
        <f>ROUND(K40*関係係数シート!$H36,0)</f>
        <v>0</v>
      </c>
      <c r="AB40" s="322">
        <f t="shared" si="8"/>
        <v>0</v>
      </c>
      <c r="AC40" s="324">
        <f>ROUND(V40*関係係数シート!$H36,0)</f>
        <v>0</v>
      </c>
      <c r="AD40" s="321">
        <f>ROUND(F40*関係係数シート!$I36,0)</f>
        <v>0</v>
      </c>
      <c r="AE40" s="324">
        <f>ROUND(K40*関係係数シート!$I36,0)</f>
        <v>0</v>
      </c>
      <c r="AF40" s="324">
        <f t="shared" si="9"/>
        <v>0</v>
      </c>
      <c r="AG40" s="325">
        <f>ROUND(V40*関係係数シート!$I36,0)</f>
        <v>0</v>
      </c>
      <c r="AI40" s="326">
        <f t="shared" si="10"/>
        <v>0</v>
      </c>
      <c r="AJ40" s="327">
        <f t="shared" si="11"/>
        <v>0</v>
      </c>
      <c r="AK40" s="328">
        <f t="shared" si="12"/>
        <v>0</v>
      </c>
      <c r="AL40" s="326">
        <f t="shared" si="13"/>
        <v>0</v>
      </c>
      <c r="AM40" s="329">
        <f t="shared" si="14"/>
        <v>0</v>
      </c>
      <c r="AN40" s="330">
        <f t="shared" si="15"/>
        <v>1</v>
      </c>
      <c r="AP40" s="331">
        <v>33</v>
      </c>
      <c r="AQ40" s="332" t="e">
        <f t="shared" si="0"/>
        <v>#N/A</v>
      </c>
      <c r="AR40" s="333" t="e">
        <f t="shared" si="16"/>
        <v>#N/A</v>
      </c>
      <c r="AS40" s="334" t="e">
        <f t="shared" si="1"/>
        <v>#N/A</v>
      </c>
      <c r="AT40" s="328" t="e">
        <f t="shared" si="2"/>
        <v>#N/A</v>
      </c>
      <c r="AU40" s="335" t="e">
        <f>SUM($AR$8:AR40)/SUM($AR$8:$AR$44)</f>
        <v>#N/A</v>
      </c>
      <c r="AV40" s="433" t="e">
        <f t="shared" si="17"/>
        <v>#N/A</v>
      </c>
      <c r="AW40" s="434" t="e">
        <f t="shared" si="3"/>
        <v>#N/A</v>
      </c>
      <c r="AY40" s="309" t="s">
        <v>88</v>
      </c>
      <c r="AZ40" s="310" t="s">
        <v>110</v>
      </c>
      <c r="BA40" s="460">
        <f>BA$47*関係係数シート!CW36</f>
        <v>0</v>
      </c>
      <c r="BB40" s="315">
        <f>BB$47*関係係数シート!CX36</f>
        <v>0</v>
      </c>
      <c r="BC40" s="315">
        <f>BC$47*関係係数シート!CY36</f>
        <v>0</v>
      </c>
      <c r="BD40" s="315">
        <f>BD$47*関係係数シート!CZ36</f>
        <v>0</v>
      </c>
      <c r="BE40" s="315">
        <f>BE$47*関係係数シート!DA36</f>
        <v>0</v>
      </c>
      <c r="BF40" s="315">
        <f>BF$47*関係係数シート!DB36</f>
        <v>0</v>
      </c>
      <c r="BG40" s="315">
        <f>BG$47*関係係数シート!DC36</f>
        <v>0</v>
      </c>
      <c r="BH40" s="315">
        <f>BH$47*関係係数シート!DD36</f>
        <v>0</v>
      </c>
      <c r="BI40" s="315">
        <f>BI$47*関係係数シート!DE36</f>
        <v>0</v>
      </c>
      <c r="BJ40" s="315">
        <f>BJ$47*関係係数シート!DF36</f>
        <v>0</v>
      </c>
      <c r="BK40" s="315">
        <f>BK$47*関係係数シート!DG36</f>
        <v>0</v>
      </c>
      <c r="BL40" s="315">
        <f>BL$47*関係係数シート!DH36</f>
        <v>0</v>
      </c>
      <c r="BM40" s="315">
        <f>BM$47*関係係数シート!DI36</f>
        <v>0</v>
      </c>
      <c r="BN40" s="315">
        <f>BN$47*関係係数シート!DJ36</f>
        <v>0</v>
      </c>
      <c r="BO40" s="315">
        <f>BO$47*関係係数シート!DK36</f>
        <v>0</v>
      </c>
      <c r="BP40" s="315">
        <f>BP$47*関係係数シート!DL36</f>
        <v>0</v>
      </c>
      <c r="BQ40" s="315">
        <f>BQ$47*関係係数シート!DM36</f>
        <v>0</v>
      </c>
      <c r="BR40" s="315">
        <f>BR$47*関係係数シート!DN36</f>
        <v>0</v>
      </c>
      <c r="BS40" s="315">
        <f>BS$47*関係係数シート!DO36</f>
        <v>0</v>
      </c>
      <c r="BT40" s="315">
        <f>BT$47*関係係数シート!DP36</f>
        <v>0</v>
      </c>
      <c r="BU40" s="315">
        <f>BU$47*関係係数シート!DQ36</f>
        <v>0</v>
      </c>
      <c r="BV40" s="315">
        <f>BV$47*関係係数シート!DR36</f>
        <v>0</v>
      </c>
      <c r="BW40" s="315">
        <f>BW$47*関係係数シート!DS36</f>
        <v>0</v>
      </c>
      <c r="BX40" s="315">
        <f>BX$47*関係係数シート!DT36</f>
        <v>0</v>
      </c>
      <c r="BY40" s="315">
        <f>BY$47*関係係数シート!DU36</f>
        <v>0</v>
      </c>
      <c r="BZ40" s="315">
        <f>BZ$47*関係係数シート!DV36</f>
        <v>0</v>
      </c>
      <c r="CA40" s="315">
        <f>CA$47*関係係数シート!DW36</f>
        <v>0</v>
      </c>
      <c r="CB40" s="315">
        <f>CB$47*関係係数シート!DX36</f>
        <v>0</v>
      </c>
      <c r="CC40" s="315">
        <f>CC$47*関係係数シート!DY36</f>
        <v>0</v>
      </c>
      <c r="CD40" s="315">
        <f>CD$47*関係係数シート!EA36</f>
        <v>0</v>
      </c>
      <c r="CE40" s="315">
        <f>CE$47*関係係数シート!EB36</f>
        <v>0</v>
      </c>
      <c r="CF40" s="315">
        <f>CF$47*関係係数シート!EC36</f>
        <v>0</v>
      </c>
      <c r="CG40" s="315">
        <f>CG$47*関係係数シート!ED36</f>
        <v>0</v>
      </c>
      <c r="CH40" s="315">
        <f>CH$47*関係係数シート!EE36</f>
        <v>0</v>
      </c>
      <c r="CI40" s="316">
        <f>CI$47*関係係数シート!EG36</f>
        <v>0</v>
      </c>
      <c r="CJ40" s="435">
        <f t="shared" si="4"/>
        <v>0</v>
      </c>
    </row>
    <row r="41" spans="2:88" ht="20.100000000000001" customHeight="1">
      <c r="B41" s="309" t="s">
        <v>255</v>
      </c>
      <c r="C41" s="310" t="s">
        <v>52</v>
      </c>
      <c r="D41" s="314">
        <f>設備投資の入力シート!D38</f>
        <v>0</v>
      </c>
      <c r="E41" s="314">
        <f>設備投資の計算シート!CJ41</f>
        <v>0</v>
      </c>
      <c r="F41" s="432">
        <f>E41*関係係数シート!D37</f>
        <v>0</v>
      </c>
      <c r="G41" s="315">
        <f>F41*関係係数シート!$E37</f>
        <v>0</v>
      </c>
      <c r="H41" s="313">
        <f>F41*関係係数シート!$F37</f>
        <v>0</v>
      </c>
      <c r="I41" s="313">
        <v>0</v>
      </c>
      <c r="J41" s="313">
        <f>I41*関係係数シート!D37</f>
        <v>0</v>
      </c>
      <c r="K41" s="432">
        <v>0</v>
      </c>
      <c r="L41" s="315">
        <f>K41*関係係数シート!$E37</f>
        <v>0</v>
      </c>
      <c r="M41" s="313">
        <f>K41*関係係数シート!$F37</f>
        <v>0</v>
      </c>
      <c r="N41" s="315">
        <f t="shared" si="5"/>
        <v>0</v>
      </c>
      <c r="O41" s="315">
        <f t="shared" si="6"/>
        <v>0</v>
      </c>
      <c r="P41" s="316">
        <f t="shared" si="7"/>
        <v>0</v>
      </c>
      <c r="Q41" s="72"/>
      <c r="R41" s="318"/>
      <c r="S41" s="319"/>
      <c r="T41" s="315">
        <f>$S$45*関係係数シート!G37</f>
        <v>0</v>
      </c>
      <c r="U41" s="315">
        <f>T41*関係係数シート!D37</f>
        <v>0</v>
      </c>
      <c r="V41" s="315">
        <v>0</v>
      </c>
      <c r="W41" s="315">
        <f>V41*関係係数シート!E37</f>
        <v>0</v>
      </c>
      <c r="X41" s="316">
        <f>V41*関係係数シート!F37</f>
        <v>0</v>
      </c>
      <c r="Z41" s="321">
        <f>ROUND(F41*関係係数シート!$H37,0)</f>
        <v>0</v>
      </c>
      <c r="AA41" s="322">
        <f>ROUND(K41*関係係数シート!$H37,0)</f>
        <v>0</v>
      </c>
      <c r="AB41" s="322">
        <f t="shared" si="8"/>
        <v>0</v>
      </c>
      <c r="AC41" s="324">
        <f>ROUND(V41*関係係数シート!$H37,0)</f>
        <v>0</v>
      </c>
      <c r="AD41" s="321">
        <f>ROUND(F41*関係係数シート!$I37,0)</f>
        <v>0</v>
      </c>
      <c r="AE41" s="324">
        <f>ROUND(K41*関係係数シート!$I37,0)</f>
        <v>0</v>
      </c>
      <c r="AF41" s="324">
        <f t="shared" si="9"/>
        <v>0</v>
      </c>
      <c r="AG41" s="325">
        <f>ROUND(V41*関係係数シート!$I37,0)</f>
        <v>0</v>
      </c>
      <c r="AI41" s="326">
        <f t="shared" si="10"/>
        <v>0</v>
      </c>
      <c r="AJ41" s="327">
        <f t="shared" si="11"/>
        <v>0</v>
      </c>
      <c r="AK41" s="328">
        <f t="shared" si="12"/>
        <v>0</v>
      </c>
      <c r="AL41" s="326">
        <f t="shared" si="13"/>
        <v>0</v>
      </c>
      <c r="AM41" s="329">
        <f t="shared" si="14"/>
        <v>0</v>
      </c>
      <c r="AN41" s="330">
        <f t="shared" si="15"/>
        <v>1</v>
      </c>
      <c r="AP41" s="331">
        <v>34</v>
      </c>
      <c r="AQ41" s="332" t="e">
        <f t="shared" si="0"/>
        <v>#N/A</v>
      </c>
      <c r="AR41" s="333" t="e">
        <f t="shared" si="16"/>
        <v>#N/A</v>
      </c>
      <c r="AS41" s="334" t="e">
        <f t="shared" si="1"/>
        <v>#N/A</v>
      </c>
      <c r="AT41" s="328" t="e">
        <f t="shared" si="2"/>
        <v>#N/A</v>
      </c>
      <c r="AU41" s="335" t="e">
        <f>SUM($AR$8:AR41)/SUM($AR$8:$AR$44)</f>
        <v>#N/A</v>
      </c>
      <c r="AV41" s="433" t="e">
        <f t="shared" si="17"/>
        <v>#N/A</v>
      </c>
      <c r="AW41" s="434" t="e">
        <f t="shared" si="3"/>
        <v>#N/A</v>
      </c>
      <c r="AY41" s="309" t="s">
        <v>89</v>
      </c>
      <c r="AZ41" s="310" t="s">
        <v>52</v>
      </c>
      <c r="BA41" s="460">
        <f>BA$47*関係係数シート!CW37</f>
        <v>0</v>
      </c>
      <c r="BB41" s="315">
        <f>BB$47*関係係数シート!CX37</f>
        <v>0</v>
      </c>
      <c r="BC41" s="315">
        <f>BC$47*関係係数シート!CY37</f>
        <v>0</v>
      </c>
      <c r="BD41" s="315">
        <f>BD$47*関係係数シート!CZ37</f>
        <v>0</v>
      </c>
      <c r="BE41" s="315">
        <f>BE$47*関係係数シート!DA37</f>
        <v>0</v>
      </c>
      <c r="BF41" s="315">
        <f>BF$47*関係係数シート!DB37</f>
        <v>0</v>
      </c>
      <c r="BG41" s="315">
        <f>BG$47*関係係数シート!DC37</f>
        <v>0</v>
      </c>
      <c r="BH41" s="315">
        <f>BH$47*関係係数シート!DD37</f>
        <v>0</v>
      </c>
      <c r="BI41" s="315">
        <f>BI$47*関係係数シート!DE37</f>
        <v>0</v>
      </c>
      <c r="BJ41" s="315">
        <f>BJ$47*関係係数シート!DF37</f>
        <v>0</v>
      </c>
      <c r="BK41" s="315">
        <f>BK$47*関係係数シート!DG37</f>
        <v>0</v>
      </c>
      <c r="BL41" s="315">
        <f>BL$47*関係係数シート!DH37</f>
        <v>0</v>
      </c>
      <c r="BM41" s="315">
        <f>BM$47*関係係数シート!DI37</f>
        <v>0</v>
      </c>
      <c r="BN41" s="315">
        <f>BN$47*関係係数シート!DJ37</f>
        <v>0</v>
      </c>
      <c r="BO41" s="315">
        <f>BO$47*関係係数シート!DK37</f>
        <v>0</v>
      </c>
      <c r="BP41" s="315">
        <f>BP$47*関係係数シート!DL37</f>
        <v>0</v>
      </c>
      <c r="BQ41" s="315">
        <f>BQ$47*関係係数シート!DM37</f>
        <v>0</v>
      </c>
      <c r="BR41" s="315">
        <f>BR$47*関係係数シート!DN37</f>
        <v>0</v>
      </c>
      <c r="BS41" s="315">
        <f>BS$47*関係係数シート!DO37</f>
        <v>0</v>
      </c>
      <c r="BT41" s="315">
        <f>BT$47*関係係数シート!DP37</f>
        <v>0</v>
      </c>
      <c r="BU41" s="315">
        <f>BU$47*関係係数シート!DQ37</f>
        <v>0</v>
      </c>
      <c r="BV41" s="315">
        <f>BV$47*関係係数シート!DR37</f>
        <v>0</v>
      </c>
      <c r="BW41" s="315">
        <f>BW$47*関係係数シート!DS37</f>
        <v>0</v>
      </c>
      <c r="BX41" s="315">
        <f>BX$47*関係係数シート!DT37</f>
        <v>0</v>
      </c>
      <c r="BY41" s="315">
        <f>BY$47*関係係数シート!DU37</f>
        <v>0</v>
      </c>
      <c r="BZ41" s="315">
        <f>BZ$47*関係係数シート!DV37</f>
        <v>0</v>
      </c>
      <c r="CA41" s="315">
        <f>CA$47*関係係数シート!DW37</f>
        <v>0</v>
      </c>
      <c r="CB41" s="315">
        <f>CB$47*関係係数シート!DX37</f>
        <v>0</v>
      </c>
      <c r="CC41" s="315">
        <f>CC$47*関係係数シート!DY37</f>
        <v>0</v>
      </c>
      <c r="CD41" s="315">
        <f>CD$47*関係係数シート!EA37</f>
        <v>0</v>
      </c>
      <c r="CE41" s="315">
        <f>CE$47*関係係数シート!EB37</f>
        <v>0</v>
      </c>
      <c r="CF41" s="315">
        <f>CF$47*関係係数シート!EC37</f>
        <v>0</v>
      </c>
      <c r="CG41" s="315">
        <f>CG$47*関係係数シート!ED37</f>
        <v>0</v>
      </c>
      <c r="CH41" s="315">
        <f>CH$47*関係係数シート!EE37</f>
        <v>0</v>
      </c>
      <c r="CI41" s="316">
        <f>CI$47*関係係数シート!EG37</f>
        <v>0</v>
      </c>
      <c r="CJ41" s="435">
        <f t="shared" si="4"/>
        <v>0</v>
      </c>
    </row>
    <row r="42" spans="2:88" ht="19.5" customHeight="1">
      <c r="B42" s="336" t="s">
        <v>256</v>
      </c>
      <c r="C42" s="337" t="s">
        <v>53</v>
      </c>
      <c r="D42" s="341">
        <f>設備投資の入力シート!D39</f>
        <v>0</v>
      </c>
      <c r="E42" s="341">
        <f>設備投資の計算シート!CJ42</f>
        <v>0</v>
      </c>
      <c r="F42" s="436">
        <f>E42*関係係数シート!D38</f>
        <v>0</v>
      </c>
      <c r="G42" s="342">
        <f>F42*関係係数シート!$E38</f>
        <v>0</v>
      </c>
      <c r="H42" s="340">
        <f>F42*関係係数シート!$F38</f>
        <v>0</v>
      </c>
      <c r="I42" s="340">
        <v>0</v>
      </c>
      <c r="J42" s="340">
        <f>I42*関係係数シート!D38</f>
        <v>0</v>
      </c>
      <c r="K42" s="436">
        <v>0</v>
      </c>
      <c r="L42" s="342">
        <f>K42*関係係数シート!$E38</f>
        <v>0</v>
      </c>
      <c r="M42" s="340">
        <f>K42*関係係数シート!$F38</f>
        <v>0</v>
      </c>
      <c r="N42" s="342">
        <f t="shared" si="5"/>
        <v>0</v>
      </c>
      <c r="O42" s="342">
        <f t="shared" si="6"/>
        <v>0</v>
      </c>
      <c r="P42" s="343">
        <f t="shared" si="7"/>
        <v>0</v>
      </c>
      <c r="Q42" s="72"/>
      <c r="R42" s="345"/>
      <c r="S42" s="346"/>
      <c r="T42" s="342">
        <f>$S$45*関係係数シート!G38</f>
        <v>0</v>
      </c>
      <c r="U42" s="342">
        <f>T42*関係係数シート!D38</f>
        <v>0</v>
      </c>
      <c r="V42" s="342">
        <v>0</v>
      </c>
      <c r="W42" s="342">
        <f>V42*関係係数シート!E38</f>
        <v>0</v>
      </c>
      <c r="X42" s="343">
        <f>V42*関係係数シート!F38</f>
        <v>0</v>
      </c>
      <c r="Z42" s="348">
        <f>ROUND(F42*関係係数シート!$H38,0)</f>
        <v>0</v>
      </c>
      <c r="AA42" s="349">
        <f>ROUND(K42*関係係数シート!$H38,0)</f>
        <v>0</v>
      </c>
      <c r="AB42" s="349">
        <f t="shared" si="8"/>
        <v>0</v>
      </c>
      <c r="AC42" s="351">
        <f>ROUND(V42*関係係数シート!$H38,0)</f>
        <v>0</v>
      </c>
      <c r="AD42" s="348">
        <f>ROUND(F42*関係係数シート!$I38,0)</f>
        <v>0</v>
      </c>
      <c r="AE42" s="351">
        <f>ROUND(K42*関係係数シート!$I38,0)</f>
        <v>0</v>
      </c>
      <c r="AF42" s="351">
        <f t="shared" si="9"/>
        <v>0</v>
      </c>
      <c r="AG42" s="352">
        <f>ROUND(V42*関係係数シート!$I38,0)</f>
        <v>0</v>
      </c>
      <c r="AI42" s="353">
        <f t="shared" si="10"/>
        <v>0</v>
      </c>
      <c r="AJ42" s="354">
        <f t="shared" si="11"/>
        <v>0</v>
      </c>
      <c r="AK42" s="355">
        <f t="shared" si="12"/>
        <v>0</v>
      </c>
      <c r="AL42" s="353">
        <f t="shared" si="13"/>
        <v>0</v>
      </c>
      <c r="AM42" s="356">
        <f t="shared" si="14"/>
        <v>0</v>
      </c>
      <c r="AN42" s="357">
        <f t="shared" si="15"/>
        <v>1</v>
      </c>
      <c r="AP42" s="358">
        <v>35</v>
      </c>
      <c r="AQ42" s="359" t="e">
        <f t="shared" si="0"/>
        <v>#N/A</v>
      </c>
      <c r="AR42" s="360" t="e">
        <f t="shared" si="16"/>
        <v>#N/A</v>
      </c>
      <c r="AS42" s="361" t="e">
        <f t="shared" si="1"/>
        <v>#N/A</v>
      </c>
      <c r="AT42" s="355" t="e">
        <f t="shared" si="2"/>
        <v>#N/A</v>
      </c>
      <c r="AU42" s="362" t="e">
        <f>SUM($AR$8:AR42)/SUM($AR$8:$AR$44)</f>
        <v>#N/A</v>
      </c>
      <c r="AV42" s="437" t="e">
        <f t="shared" si="17"/>
        <v>#N/A</v>
      </c>
      <c r="AW42" s="438" t="e">
        <f t="shared" si="3"/>
        <v>#N/A</v>
      </c>
      <c r="AY42" s="336" t="s">
        <v>97</v>
      </c>
      <c r="AZ42" s="337" t="s">
        <v>53</v>
      </c>
      <c r="BA42" s="461">
        <f>BA$47*関係係数シート!CW38</f>
        <v>0</v>
      </c>
      <c r="BB42" s="342">
        <f>BB$47*関係係数シート!CX38</f>
        <v>0</v>
      </c>
      <c r="BC42" s="342">
        <f>BC$47*関係係数シート!CY38</f>
        <v>0</v>
      </c>
      <c r="BD42" s="342">
        <f>BD$47*関係係数シート!CZ38</f>
        <v>0</v>
      </c>
      <c r="BE42" s="342">
        <f>BE$47*関係係数シート!DA38</f>
        <v>0</v>
      </c>
      <c r="BF42" s="342">
        <f>BF$47*関係係数シート!DB38</f>
        <v>0</v>
      </c>
      <c r="BG42" s="342">
        <f>BG$47*関係係数シート!DC38</f>
        <v>0</v>
      </c>
      <c r="BH42" s="342">
        <f>BH$47*関係係数シート!DD38</f>
        <v>0</v>
      </c>
      <c r="BI42" s="342">
        <f>BI$47*関係係数シート!DE38</f>
        <v>0</v>
      </c>
      <c r="BJ42" s="342">
        <f>BJ$47*関係係数シート!DF38</f>
        <v>0</v>
      </c>
      <c r="BK42" s="342">
        <f>BK$47*関係係数シート!DG38</f>
        <v>0</v>
      </c>
      <c r="BL42" s="342">
        <f>BL$47*関係係数シート!DH38</f>
        <v>0</v>
      </c>
      <c r="BM42" s="342">
        <f>BM$47*関係係数シート!DI38</f>
        <v>0</v>
      </c>
      <c r="BN42" s="342">
        <f>BN$47*関係係数シート!DJ38</f>
        <v>0</v>
      </c>
      <c r="BO42" s="342">
        <f>BO$47*関係係数シート!DK38</f>
        <v>0</v>
      </c>
      <c r="BP42" s="342">
        <f>BP$47*関係係数シート!DL38</f>
        <v>0</v>
      </c>
      <c r="BQ42" s="342">
        <f>BQ$47*関係係数シート!DM38</f>
        <v>0</v>
      </c>
      <c r="BR42" s="342">
        <f>BR$47*関係係数シート!DN38</f>
        <v>0</v>
      </c>
      <c r="BS42" s="342">
        <f>BS$47*関係係数シート!DO38</f>
        <v>0</v>
      </c>
      <c r="BT42" s="342">
        <f>BT$47*関係係数シート!DP38</f>
        <v>0</v>
      </c>
      <c r="BU42" s="342">
        <f>BU$47*関係係数シート!DQ38</f>
        <v>0</v>
      </c>
      <c r="BV42" s="342">
        <f>BV$47*関係係数シート!DR38</f>
        <v>0</v>
      </c>
      <c r="BW42" s="342">
        <f>BW$47*関係係数シート!DS38</f>
        <v>0</v>
      </c>
      <c r="BX42" s="342">
        <f>BX$47*関係係数シート!DT38</f>
        <v>0</v>
      </c>
      <c r="BY42" s="342">
        <f>BY$47*関係係数シート!DU38</f>
        <v>0</v>
      </c>
      <c r="BZ42" s="342">
        <f>BZ$47*関係係数シート!DV38</f>
        <v>0</v>
      </c>
      <c r="CA42" s="342">
        <f>CA$47*関係係数シート!DW38</f>
        <v>0</v>
      </c>
      <c r="CB42" s="342">
        <f>CB$47*関係係数シート!DX38</f>
        <v>0</v>
      </c>
      <c r="CC42" s="342">
        <f>CC$47*関係係数シート!DY38</f>
        <v>0</v>
      </c>
      <c r="CD42" s="342">
        <f>CD$47*関係係数シート!EA38</f>
        <v>0</v>
      </c>
      <c r="CE42" s="342">
        <f>CE$47*関係係数シート!EB38</f>
        <v>0</v>
      </c>
      <c r="CF42" s="342">
        <f>CF$47*関係係数シート!EC38</f>
        <v>0</v>
      </c>
      <c r="CG42" s="342">
        <f>CG$47*関係係数シート!ED38</f>
        <v>0</v>
      </c>
      <c r="CH42" s="342">
        <f>CH$47*関係係数シート!EE38</f>
        <v>0</v>
      </c>
      <c r="CI42" s="343">
        <f>CI$47*関係係数シート!EG38</f>
        <v>0</v>
      </c>
      <c r="CJ42" s="439">
        <f t="shared" si="4"/>
        <v>0</v>
      </c>
    </row>
    <row r="43" spans="2:88" ht="19.5" customHeight="1">
      <c r="B43" s="390" t="s">
        <v>257</v>
      </c>
      <c r="C43" s="364" t="s">
        <v>54</v>
      </c>
      <c r="D43" s="444"/>
      <c r="E43" s="368">
        <f>設備投資の計算シート!CJ43</f>
        <v>0</v>
      </c>
      <c r="F43" s="426">
        <f>E43*関係係数シート!D39</f>
        <v>0</v>
      </c>
      <c r="G43" s="369">
        <f>F43*関係係数シート!$E39</f>
        <v>0</v>
      </c>
      <c r="H43" s="367">
        <f>F43*関係係数シート!$F39</f>
        <v>0</v>
      </c>
      <c r="I43" s="367">
        <v>0</v>
      </c>
      <c r="J43" s="367">
        <f>I43*関係係数シート!D39</f>
        <v>0</v>
      </c>
      <c r="K43" s="426">
        <v>0</v>
      </c>
      <c r="L43" s="369">
        <f>K43*関係係数シート!$E39</f>
        <v>0</v>
      </c>
      <c r="M43" s="367">
        <f>K43*関係係数シート!$F39</f>
        <v>0</v>
      </c>
      <c r="N43" s="369">
        <f t="shared" si="5"/>
        <v>0</v>
      </c>
      <c r="O43" s="369">
        <f t="shared" si="6"/>
        <v>0</v>
      </c>
      <c r="P43" s="370">
        <f t="shared" si="7"/>
        <v>0</v>
      </c>
      <c r="Q43" s="4"/>
      <c r="R43" s="372"/>
      <c r="S43" s="373"/>
      <c r="T43" s="369">
        <f>$S$45*関係係数シート!G39</f>
        <v>0</v>
      </c>
      <c r="U43" s="369">
        <f>T43*関係係数シート!D39</f>
        <v>0</v>
      </c>
      <c r="V43" s="369">
        <v>0</v>
      </c>
      <c r="W43" s="369">
        <f>V43*関係係数シート!E39</f>
        <v>0</v>
      </c>
      <c r="X43" s="370">
        <f>V43*関係係数シート!F39</f>
        <v>0</v>
      </c>
      <c r="Z43" s="375">
        <f>ROUND(F43*関係係数シート!$H39,0)</f>
        <v>0</v>
      </c>
      <c r="AA43" s="376">
        <f>ROUND(K43*関係係数シート!$H39,0)</f>
        <v>0</v>
      </c>
      <c r="AB43" s="376">
        <f t="shared" si="8"/>
        <v>0</v>
      </c>
      <c r="AC43" s="378">
        <f>ROUND(V43*関係係数シート!$H39,0)</f>
        <v>0</v>
      </c>
      <c r="AD43" s="375">
        <f>ROUND(F43*関係係数シート!$I39,0)</f>
        <v>0</v>
      </c>
      <c r="AE43" s="378">
        <f>ROUND(K43*関係係数シート!$I39,0)</f>
        <v>0</v>
      </c>
      <c r="AF43" s="378">
        <f t="shared" si="9"/>
        <v>0</v>
      </c>
      <c r="AG43" s="379">
        <f>ROUND(V43*関係係数シート!$I39,0)</f>
        <v>0</v>
      </c>
      <c r="AI43" s="380">
        <f t="shared" si="10"/>
        <v>0</v>
      </c>
      <c r="AJ43" s="381">
        <f t="shared" si="11"/>
        <v>0</v>
      </c>
      <c r="AK43" s="382">
        <f t="shared" si="12"/>
        <v>0</v>
      </c>
      <c r="AL43" s="380">
        <f t="shared" si="13"/>
        <v>0</v>
      </c>
      <c r="AM43" s="383">
        <f t="shared" si="14"/>
        <v>0</v>
      </c>
      <c r="AN43" s="384">
        <f t="shared" si="15"/>
        <v>1</v>
      </c>
      <c r="AP43" s="385">
        <v>36</v>
      </c>
      <c r="AQ43" s="386" t="e">
        <f t="shared" si="0"/>
        <v>#N/A</v>
      </c>
      <c r="AR43" s="387" t="e">
        <f t="shared" si="16"/>
        <v>#N/A</v>
      </c>
      <c r="AS43" s="388" t="e">
        <f t="shared" si="1"/>
        <v>#N/A</v>
      </c>
      <c r="AT43" s="382" t="e">
        <f t="shared" si="2"/>
        <v>#N/A</v>
      </c>
      <c r="AU43" s="389" t="e">
        <f>SUM($AR$8:AR43)/SUM($AR$8:$AR$44)</f>
        <v>#N/A</v>
      </c>
      <c r="AV43" s="440" t="e">
        <f t="shared" si="17"/>
        <v>#N/A</v>
      </c>
      <c r="AW43" s="441" t="e">
        <f t="shared" si="3"/>
        <v>#N/A</v>
      </c>
      <c r="AY43" s="390" t="s">
        <v>98</v>
      </c>
      <c r="AZ43" s="364" t="s">
        <v>54</v>
      </c>
      <c r="BA43" s="462">
        <f>BA$47*関係係数シート!CW39</f>
        <v>0</v>
      </c>
      <c r="BB43" s="369">
        <f>BB$47*関係係数シート!CX39</f>
        <v>0</v>
      </c>
      <c r="BC43" s="369">
        <f>BC$47*関係係数シート!CY39</f>
        <v>0</v>
      </c>
      <c r="BD43" s="369">
        <f>BD$47*関係係数シート!CZ39</f>
        <v>0</v>
      </c>
      <c r="BE43" s="369">
        <f>BE$47*関係係数シート!DA39</f>
        <v>0</v>
      </c>
      <c r="BF43" s="369">
        <f>BF$47*関係係数シート!DB39</f>
        <v>0</v>
      </c>
      <c r="BG43" s="369">
        <f>BG$47*関係係数シート!DC39</f>
        <v>0</v>
      </c>
      <c r="BH43" s="369">
        <f>BH$47*関係係数シート!DD39</f>
        <v>0</v>
      </c>
      <c r="BI43" s="369">
        <f>BI$47*関係係数シート!DE39</f>
        <v>0</v>
      </c>
      <c r="BJ43" s="369">
        <f>BJ$47*関係係数シート!DF39</f>
        <v>0</v>
      </c>
      <c r="BK43" s="369">
        <f>BK$47*関係係数シート!DG39</f>
        <v>0</v>
      </c>
      <c r="BL43" s="369">
        <f>BL$47*関係係数シート!DH39</f>
        <v>0</v>
      </c>
      <c r="BM43" s="369">
        <f>BM$47*関係係数シート!DI39</f>
        <v>0</v>
      </c>
      <c r="BN43" s="369">
        <f>BN$47*関係係数シート!DJ39</f>
        <v>0</v>
      </c>
      <c r="BO43" s="369">
        <f>BO$47*関係係数シート!DK39</f>
        <v>0</v>
      </c>
      <c r="BP43" s="369">
        <f>BP$47*関係係数シート!DL39</f>
        <v>0</v>
      </c>
      <c r="BQ43" s="369">
        <f>BQ$47*関係係数シート!DM39</f>
        <v>0</v>
      </c>
      <c r="BR43" s="369">
        <f>BR$47*関係係数シート!DN39</f>
        <v>0</v>
      </c>
      <c r="BS43" s="369">
        <f>BS$47*関係係数シート!DO39</f>
        <v>0</v>
      </c>
      <c r="BT43" s="369">
        <f>BT$47*関係係数シート!DP39</f>
        <v>0</v>
      </c>
      <c r="BU43" s="369">
        <f>BU$47*関係係数シート!DQ39</f>
        <v>0</v>
      </c>
      <c r="BV43" s="369">
        <f>BV$47*関係係数シート!DR39</f>
        <v>0</v>
      </c>
      <c r="BW43" s="369">
        <f>BW$47*関係係数シート!DS39</f>
        <v>0</v>
      </c>
      <c r="BX43" s="369">
        <f>BX$47*関係係数シート!DT39</f>
        <v>0</v>
      </c>
      <c r="BY43" s="369">
        <f>BY$47*関係係数シート!DU39</f>
        <v>0</v>
      </c>
      <c r="BZ43" s="369">
        <f>BZ$47*関係係数シート!DV39</f>
        <v>0</v>
      </c>
      <c r="CA43" s="369">
        <f>CA$47*関係係数シート!DW39</f>
        <v>0</v>
      </c>
      <c r="CB43" s="369">
        <f>CB$47*関係係数シート!DX39</f>
        <v>0</v>
      </c>
      <c r="CC43" s="369">
        <f>CC$47*関係係数シート!DY39</f>
        <v>0</v>
      </c>
      <c r="CD43" s="369">
        <f>CD$47*関係係数シート!EA39</f>
        <v>0</v>
      </c>
      <c r="CE43" s="369">
        <f>CE$47*関係係数シート!EB39</f>
        <v>0</v>
      </c>
      <c r="CF43" s="369">
        <f>CF$47*関係係数シート!EC39</f>
        <v>0</v>
      </c>
      <c r="CG43" s="369">
        <f>CG$47*関係係数シート!ED39</f>
        <v>0</v>
      </c>
      <c r="CH43" s="369">
        <f>CH$47*関係係数シート!EE39</f>
        <v>0</v>
      </c>
      <c r="CI43" s="370">
        <f>CI$47*関係係数シート!EG39</f>
        <v>0</v>
      </c>
      <c r="CJ43" s="442">
        <f t="shared" si="4"/>
        <v>0</v>
      </c>
    </row>
    <row r="44" spans="2:88" ht="19.5" customHeight="1" thickBot="1">
      <c r="B44" s="392" t="s">
        <v>258</v>
      </c>
      <c r="C44" s="393" t="s">
        <v>55</v>
      </c>
      <c r="D44" s="397">
        <f>設備投資の入力シート!D40</f>
        <v>0</v>
      </c>
      <c r="E44" s="397">
        <f>設備投資の計算シート!CJ44</f>
        <v>0</v>
      </c>
      <c r="F44" s="445">
        <f>E44*関係係数シート!D40</f>
        <v>0</v>
      </c>
      <c r="G44" s="398">
        <f>F44*関係係数シート!$E40</f>
        <v>0</v>
      </c>
      <c r="H44" s="396">
        <f>F44*関係係数シート!$F40</f>
        <v>0</v>
      </c>
      <c r="I44" s="396">
        <v>0</v>
      </c>
      <c r="J44" s="396">
        <f>I44*関係係数シート!D40</f>
        <v>0</v>
      </c>
      <c r="K44" s="445">
        <v>0</v>
      </c>
      <c r="L44" s="398">
        <f>K44*関係係数シート!$E40</f>
        <v>0</v>
      </c>
      <c r="M44" s="396">
        <f>K44*関係係数シート!$F40</f>
        <v>0</v>
      </c>
      <c r="N44" s="398">
        <f t="shared" si="5"/>
        <v>0</v>
      </c>
      <c r="O44" s="398">
        <f t="shared" si="6"/>
        <v>0</v>
      </c>
      <c r="P44" s="399">
        <f t="shared" si="7"/>
        <v>0</v>
      </c>
      <c r="R44" s="401"/>
      <c r="S44" s="402"/>
      <c r="T44" s="398">
        <f>$S$45*関係係数シート!G40</f>
        <v>0</v>
      </c>
      <c r="U44" s="398">
        <f>T44*関係係数シート!D40</f>
        <v>0</v>
      </c>
      <c r="V44" s="398">
        <v>0</v>
      </c>
      <c r="W44" s="398">
        <f>V44*関係係数シート!E40</f>
        <v>0</v>
      </c>
      <c r="X44" s="399">
        <f>V44*関係係数シート!F40</f>
        <v>0</v>
      </c>
      <c r="Z44" s="403">
        <f>ROUND(F44*関係係数シート!$H40,0)</f>
        <v>0</v>
      </c>
      <c r="AA44" s="404">
        <f>ROUND(K44*関係係数シート!$H40,0)</f>
        <v>0</v>
      </c>
      <c r="AB44" s="404">
        <f t="shared" si="8"/>
        <v>0</v>
      </c>
      <c r="AC44" s="406">
        <f>ROUND(V44*関係係数シート!$H40,0)</f>
        <v>0</v>
      </c>
      <c r="AD44" s="403">
        <f>ROUND(F44*関係係数シート!$I40,0)</f>
        <v>0</v>
      </c>
      <c r="AE44" s="406">
        <f>ROUND(K44*関係係数シート!$I40,0)</f>
        <v>0</v>
      </c>
      <c r="AF44" s="406">
        <f t="shared" si="9"/>
        <v>0</v>
      </c>
      <c r="AG44" s="407">
        <f>ROUND(V44*関係係数シート!$I40,0)</f>
        <v>0</v>
      </c>
      <c r="AI44" s="408">
        <f t="shared" si="10"/>
        <v>0</v>
      </c>
      <c r="AJ44" s="409">
        <f t="shared" si="11"/>
        <v>0</v>
      </c>
      <c r="AK44" s="410">
        <f t="shared" si="12"/>
        <v>0</v>
      </c>
      <c r="AL44" s="408">
        <f t="shared" si="13"/>
        <v>0</v>
      </c>
      <c r="AM44" s="411">
        <f t="shared" si="14"/>
        <v>0</v>
      </c>
      <c r="AN44" s="412">
        <f t="shared" si="15"/>
        <v>1</v>
      </c>
      <c r="AP44" s="413">
        <v>37</v>
      </c>
      <c r="AQ44" s="414" t="e">
        <f t="shared" si="0"/>
        <v>#N/A</v>
      </c>
      <c r="AR44" s="415" t="e">
        <f t="shared" si="16"/>
        <v>#N/A</v>
      </c>
      <c r="AS44" s="416" t="e">
        <f t="shared" si="1"/>
        <v>#N/A</v>
      </c>
      <c r="AT44" s="410" t="e">
        <f t="shared" si="2"/>
        <v>#N/A</v>
      </c>
      <c r="AU44" s="417" t="e">
        <f>SUM($AR$8:AR44)/SUM($AR$8:$AR$44)</f>
        <v>#N/A</v>
      </c>
      <c r="AV44" s="446" t="e">
        <f t="shared" si="17"/>
        <v>#N/A</v>
      </c>
      <c r="AW44" s="447" t="e">
        <f t="shared" si="3"/>
        <v>#N/A</v>
      </c>
      <c r="AY44" s="392" t="s">
        <v>99</v>
      </c>
      <c r="AZ44" s="393" t="s">
        <v>55</v>
      </c>
      <c r="BA44" s="463">
        <f>BA$47*関係係数シート!CW40</f>
        <v>0</v>
      </c>
      <c r="BB44" s="398">
        <f>BB$47*関係係数シート!CX40</f>
        <v>0</v>
      </c>
      <c r="BC44" s="398">
        <f>BC$47*関係係数シート!CY40</f>
        <v>0</v>
      </c>
      <c r="BD44" s="398">
        <f>BD$47*関係係数シート!CZ40</f>
        <v>0</v>
      </c>
      <c r="BE44" s="398">
        <f>BE$47*関係係数シート!DA40</f>
        <v>0</v>
      </c>
      <c r="BF44" s="398">
        <f>BF$47*関係係数シート!DB40</f>
        <v>0</v>
      </c>
      <c r="BG44" s="398">
        <f>BG$47*関係係数シート!DC40</f>
        <v>0</v>
      </c>
      <c r="BH44" s="398">
        <f>BH$47*関係係数シート!DD40</f>
        <v>0</v>
      </c>
      <c r="BI44" s="398">
        <f>BI$47*関係係数シート!DE40</f>
        <v>0</v>
      </c>
      <c r="BJ44" s="398">
        <f>BJ$47*関係係数シート!DF40</f>
        <v>0</v>
      </c>
      <c r="BK44" s="398">
        <f>BK$47*関係係数シート!DG40</f>
        <v>0</v>
      </c>
      <c r="BL44" s="398">
        <f>BL$47*関係係数シート!DH40</f>
        <v>0</v>
      </c>
      <c r="BM44" s="398">
        <f>BM$47*関係係数シート!DI40</f>
        <v>0</v>
      </c>
      <c r="BN44" s="398">
        <f>BN$47*関係係数シート!DJ40</f>
        <v>0</v>
      </c>
      <c r="BO44" s="398">
        <f>BO$47*関係係数シート!DK40</f>
        <v>0</v>
      </c>
      <c r="BP44" s="398">
        <f>BP$47*関係係数シート!DL40</f>
        <v>0</v>
      </c>
      <c r="BQ44" s="398">
        <f>BQ$47*関係係数シート!DM40</f>
        <v>0</v>
      </c>
      <c r="BR44" s="398">
        <f>BR$47*関係係数シート!DN40</f>
        <v>0</v>
      </c>
      <c r="BS44" s="398">
        <f>BS$47*関係係数シート!DO40</f>
        <v>0</v>
      </c>
      <c r="BT44" s="398">
        <f>BT$47*関係係数シート!DP40</f>
        <v>0</v>
      </c>
      <c r="BU44" s="398">
        <f>BU$47*関係係数シート!DQ40</f>
        <v>0</v>
      </c>
      <c r="BV44" s="398">
        <f>BV$47*関係係数シート!DR40</f>
        <v>0</v>
      </c>
      <c r="BW44" s="398">
        <f>BW$47*関係係数シート!DS40</f>
        <v>0</v>
      </c>
      <c r="BX44" s="398">
        <f>BX$47*関係係数シート!DT40</f>
        <v>0</v>
      </c>
      <c r="BY44" s="398">
        <f>BY$47*関係係数シート!DU40</f>
        <v>0</v>
      </c>
      <c r="BZ44" s="398">
        <f>BZ$47*関係係数シート!DV40</f>
        <v>0</v>
      </c>
      <c r="CA44" s="398">
        <f>CA$47*関係係数シート!DW40</f>
        <v>0</v>
      </c>
      <c r="CB44" s="398">
        <f>CB$47*関係係数シート!DX40</f>
        <v>0</v>
      </c>
      <c r="CC44" s="398">
        <f>CC$47*関係係数シート!DY40</f>
        <v>0</v>
      </c>
      <c r="CD44" s="398">
        <f>CD$47*関係係数シート!EA40</f>
        <v>0</v>
      </c>
      <c r="CE44" s="398">
        <f>CE$47*関係係数シート!EB40</f>
        <v>0</v>
      </c>
      <c r="CF44" s="398">
        <f>CF$47*関係係数シート!EC40</f>
        <v>0</v>
      </c>
      <c r="CG44" s="398">
        <f>CG$47*関係係数シート!ED40</f>
        <v>0</v>
      </c>
      <c r="CH44" s="398">
        <f>CH$47*関係係数シート!EE40</f>
        <v>0</v>
      </c>
      <c r="CI44" s="399">
        <f>CI$47*関係係数シート!EG40</f>
        <v>0</v>
      </c>
      <c r="CJ44" s="448">
        <f t="shared" si="4"/>
        <v>0</v>
      </c>
    </row>
    <row r="45" spans="2:88" ht="19.5" customHeight="1" thickBot="1">
      <c r="B45" s="37"/>
      <c r="C45" s="38" t="s">
        <v>56</v>
      </c>
      <c r="D45" s="47">
        <f>SUM(D8:D44)</f>
        <v>0</v>
      </c>
      <c r="E45" s="74">
        <f>SUM(E8:E44)</f>
        <v>0</v>
      </c>
      <c r="F45" s="48">
        <f t="shared" ref="F45:K45" si="18">SUM(F8:F44)</f>
        <v>0</v>
      </c>
      <c r="G45" s="74">
        <f>SUM(G8:G44)</f>
        <v>0</v>
      </c>
      <c r="H45" s="123">
        <f>SUM(H8:H44)</f>
        <v>0</v>
      </c>
      <c r="I45" s="123">
        <f>SUM(I8:I44)</f>
        <v>0</v>
      </c>
      <c r="J45" s="123">
        <f>SUM(J8:J44)</f>
        <v>0</v>
      </c>
      <c r="K45" s="74">
        <f t="shared" si="18"/>
        <v>0</v>
      </c>
      <c r="L45" s="74">
        <f>SUM(L8:L44)</f>
        <v>0</v>
      </c>
      <c r="M45" s="123">
        <f>SUM(M8:M44)</f>
        <v>0</v>
      </c>
      <c r="N45" s="74">
        <f>SUM(N8:N44)</f>
        <v>0</v>
      </c>
      <c r="O45" s="74">
        <f>SUM(O8:O44)</f>
        <v>0</v>
      </c>
      <c r="P45" s="75">
        <f t="shared" ref="P45" si="19">SUM(P8:P44)</f>
        <v>0</v>
      </c>
      <c r="R45" s="76">
        <f>関係係数シート!Q4</f>
        <v>0.5960677179768451</v>
      </c>
      <c r="S45" s="77">
        <f>P45*R45</f>
        <v>0</v>
      </c>
      <c r="T45" s="78">
        <f>SUM(T8:T44)</f>
        <v>0</v>
      </c>
      <c r="U45" s="78">
        <f>SUM(U8:U44)</f>
        <v>0</v>
      </c>
      <c r="V45" s="78">
        <f>SUM(V8:V44)</f>
        <v>0</v>
      </c>
      <c r="W45" s="78">
        <f>SUM(W8:W44)</f>
        <v>0</v>
      </c>
      <c r="X45" s="80">
        <f>SUM(X8:X44)</f>
        <v>0</v>
      </c>
      <c r="Z45" s="40">
        <f>SUM(Z8:Z44)</f>
        <v>0</v>
      </c>
      <c r="AA45" s="124">
        <f t="shared" ref="AA45:AG45" si="20">SUM(AA8:AA44)</f>
        <v>0</v>
      </c>
      <c r="AB45" s="124">
        <f t="shared" si="20"/>
        <v>0</v>
      </c>
      <c r="AC45" s="123">
        <f t="shared" si="20"/>
        <v>0</v>
      </c>
      <c r="AD45" s="40">
        <f t="shared" si="20"/>
        <v>0</v>
      </c>
      <c r="AE45" s="123">
        <f t="shared" si="20"/>
        <v>0</v>
      </c>
      <c r="AF45" s="123">
        <f t="shared" si="20"/>
        <v>0</v>
      </c>
      <c r="AG45" s="75">
        <f t="shared" si="20"/>
        <v>0</v>
      </c>
      <c r="AI45" s="127">
        <f>SUM(AI8:AI44)</f>
        <v>0</v>
      </c>
      <c r="AJ45" s="128">
        <f t="shared" ref="AJ45:AM45" si="21">SUM(AJ8:AJ44)</f>
        <v>0</v>
      </c>
      <c r="AK45" s="129">
        <f t="shared" si="21"/>
        <v>0</v>
      </c>
      <c r="AL45" s="127">
        <f t="shared" si="21"/>
        <v>0</v>
      </c>
      <c r="AM45" s="130">
        <f t="shared" si="21"/>
        <v>0</v>
      </c>
      <c r="AN45" s="131"/>
      <c r="AP45" s="135"/>
      <c r="AQ45" s="136"/>
      <c r="AR45" s="137" t="e">
        <f>SUM(AR8:AR44)</f>
        <v>#N/A</v>
      </c>
      <c r="AS45" s="138" t="e">
        <f t="shared" ref="AS45:AT45" si="22">SUM(AS8:AS44)</f>
        <v>#N/A</v>
      </c>
      <c r="AT45" s="129" t="e">
        <f t="shared" si="22"/>
        <v>#N/A</v>
      </c>
      <c r="AU45" s="139"/>
      <c r="AV45" s="127" t="e">
        <f t="shared" ref="AV45" si="23">SUM(AV8:AV44)</f>
        <v>#N/A</v>
      </c>
      <c r="AW45" s="129" t="e">
        <f t="shared" ref="AW45" si="24">SUM(AW8:AW44)</f>
        <v>#N/A</v>
      </c>
      <c r="AY45" s="37"/>
      <c r="AZ45" s="38" t="s">
        <v>56</v>
      </c>
      <c r="BA45" s="40">
        <f>SUM(BA8:BA44)</f>
        <v>0</v>
      </c>
      <c r="BB45" s="74">
        <f>SUM(BB8:BB44)</f>
        <v>0</v>
      </c>
      <c r="BC45" s="74">
        <f t="shared" ref="BC45:CI45" si="25">SUM(BC8:BC44)</f>
        <v>0</v>
      </c>
      <c r="BD45" s="74">
        <f t="shared" si="25"/>
        <v>0</v>
      </c>
      <c r="BE45" s="74">
        <f t="shared" si="25"/>
        <v>0</v>
      </c>
      <c r="BF45" s="74">
        <f t="shared" si="25"/>
        <v>0</v>
      </c>
      <c r="BG45" s="74">
        <f t="shared" si="25"/>
        <v>0</v>
      </c>
      <c r="BH45" s="74">
        <f t="shared" si="25"/>
        <v>0</v>
      </c>
      <c r="BI45" s="74">
        <f t="shared" si="25"/>
        <v>0</v>
      </c>
      <c r="BJ45" s="74">
        <f t="shared" si="25"/>
        <v>0</v>
      </c>
      <c r="BK45" s="74">
        <f t="shared" si="25"/>
        <v>0</v>
      </c>
      <c r="BL45" s="74">
        <f t="shared" si="25"/>
        <v>0</v>
      </c>
      <c r="BM45" s="74">
        <f t="shared" si="25"/>
        <v>0</v>
      </c>
      <c r="BN45" s="74">
        <f t="shared" si="25"/>
        <v>0</v>
      </c>
      <c r="BO45" s="74">
        <f t="shared" si="25"/>
        <v>0</v>
      </c>
      <c r="BP45" s="74">
        <f t="shared" si="25"/>
        <v>0</v>
      </c>
      <c r="BQ45" s="74">
        <f t="shared" si="25"/>
        <v>0</v>
      </c>
      <c r="BR45" s="74">
        <f t="shared" si="25"/>
        <v>0</v>
      </c>
      <c r="BS45" s="74">
        <f t="shared" si="25"/>
        <v>0</v>
      </c>
      <c r="BT45" s="74">
        <f t="shared" si="25"/>
        <v>0</v>
      </c>
      <c r="BU45" s="74">
        <f t="shared" si="25"/>
        <v>0</v>
      </c>
      <c r="BV45" s="74">
        <f t="shared" si="25"/>
        <v>0</v>
      </c>
      <c r="BW45" s="74">
        <f t="shared" si="25"/>
        <v>0</v>
      </c>
      <c r="BX45" s="74">
        <f t="shared" si="25"/>
        <v>0</v>
      </c>
      <c r="BY45" s="74">
        <f t="shared" si="25"/>
        <v>0</v>
      </c>
      <c r="BZ45" s="74">
        <f t="shared" si="25"/>
        <v>0</v>
      </c>
      <c r="CA45" s="74">
        <f t="shared" si="25"/>
        <v>0</v>
      </c>
      <c r="CB45" s="74">
        <f t="shared" si="25"/>
        <v>0</v>
      </c>
      <c r="CC45" s="74">
        <f t="shared" si="25"/>
        <v>0</v>
      </c>
      <c r="CD45" s="74">
        <f t="shared" si="25"/>
        <v>0</v>
      </c>
      <c r="CE45" s="74">
        <f t="shared" si="25"/>
        <v>0</v>
      </c>
      <c r="CF45" s="74">
        <f t="shared" si="25"/>
        <v>0</v>
      </c>
      <c r="CG45" s="74">
        <f t="shared" si="25"/>
        <v>0</v>
      </c>
      <c r="CH45" s="74">
        <f t="shared" si="25"/>
        <v>0</v>
      </c>
      <c r="CI45" s="75">
        <f t="shared" si="25"/>
        <v>0</v>
      </c>
      <c r="CJ45" s="73">
        <f>SUM(CJ8:CJ44)</f>
        <v>0</v>
      </c>
    </row>
    <row r="46" spans="2:88" ht="19.5" customHeight="1" thickBot="1"/>
    <row r="47" spans="2:88" ht="19.5" customHeight="1" thickTop="1" thickBot="1">
      <c r="C47" s="41"/>
      <c r="U47" s="8" t="s">
        <v>65</v>
      </c>
      <c r="V47" s="79">
        <f>IFERROR(SUM(N45,V45)/D45,0)</f>
        <v>0</v>
      </c>
      <c r="AY47" s="44"/>
      <c r="AZ47" s="46" t="s">
        <v>129</v>
      </c>
      <c r="BA47" s="47">
        <f t="array" ref="BA47:CI47">TRANSPOSE(設備投資の入力シート!D6:D40)</f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9">
        <v>0</v>
      </c>
      <c r="CJ47" s="73">
        <f>SUM(BA47:CI47)</f>
        <v>0</v>
      </c>
    </row>
    <row r="48" spans="2:88" ht="19.5" customHeight="1" thickTop="1"/>
    <row r="49" spans="3:3" ht="19.5" customHeight="1">
      <c r="C49" s="41" t="s">
        <v>111</v>
      </c>
    </row>
    <row r="50" spans="3:3" ht="19.5" customHeight="1"/>
    <row r="51" spans="3:3" ht="19.5" customHeight="1">
      <c r="C51" s="7"/>
    </row>
    <row r="52" spans="3:3" ht="19.5" customHeight="1"/>
    <row r="53" spans="3:3" ht="19.5" customHeight="1"/>
    <row r="54" spans="3:3" ht="19.5" customHeight="1"/>
    <row r="55" spans="3:3" ht="20.100000000000001" customHeight="1"/>
    <row r="56" spans="3:3" ht="20.100000000000001" customHeight="1"/>
    <row r="57" spans="3:3" ht="20.100000000000001" customHeight="1"/>
    <row r="58" spans="3:3" ht="20.100000000000001" customHeight="1"/>
    <row r="59" spans="3:3" ht="20.100000000000001" customHeight="1"/>
    <row r="60" spans="3:3" ht="20.100000000000001" customHeight="1"/>
    <row r="61" spans="3:3" ht="20.100000000000001" customHeight="1"/>
    <row r="62" spans="3:3" ht="20.100000000000001" customHeight="1"/>
    <row r="63" spans="3:3" ht="20.100000000000001" customHeight="1"/>
    <row r="64" spans="3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4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</sheetData>
  <mergeCells count="52">
    <mergeCell ref="AD5:AD7"/>
    <mergeCell ref="AE5:AE7"/>
    <mergeCell ref="AF5:AF7"/>
    <mergeCell ref="AV4:AV7"/>
    <mergeCell ref="AW5:AW7"/>
    <mergeCell ref="AP4:AP7"/>
    <mergeCell ref="AQ4:AQ7"/>
    <mergeCell ref="AY4:AZ7"/>
    <mergeCell ref="D4:D7"/>
    <mergeCell ref="S4:S7"/>
    <mergeCell ref="T4:T7"/>
    <mergeCell ref="U4:U7"/>
    <mergeCell ref="V4:V7"/>
    <mergeCell ref="G6:G7"/>
    <mergeCell ref="I4:I7"/>
    <mergeCell ref="J4:J7"/>
    <mergeCell ref="K4:M4"/>
    <mergeCell ref="K5:K7"/>
    <mergeCell ref="AC4:AC7"/>
    <mergeCell ref="AG4:AG7"/>
    <mergeCell ref="Z4:AB4"/>
    <mergeCell ref="AD4:AF4"/>
    <mergeCell ref="Z5:Z7"/>
    <mergeCell ref="B4:C7"/>
    <mergeCell ref="R4:R7"/>
    <mergeCell ref="N4:P4"/>
    <mergeCell ref="N5:N7"/>
    <mergeCell ref="O6:O7"/>
    <mergeCell ref="E5:E7"/>
    <mergeCell ref="E4:H4"/>
    <mergeCell ref="F5:F7"/>
    <mergeCell ref="AP3:AW3"/>
    <mergeCell ref="AR4:AR7"/>
    <mergeCell ref="AS5:AS7"/>
    <mergeCell ref="AT6:AT7"/>
    <mergeCell ref="AU4:AU7"/>
    <mergeCell ref="W5:W7"/>
    <mergeCell ref="X6:X7"/>
    <mergeCell ref="D3:P3"/>
    <mergeCell ref="AI3:AN3"/>
    <mergeCell ref="AI4:AI7"/>
    <mergeCell ref="AJ5:AJ7"/>
    <mergeCell ref="AK6:AK7"/>
    <mergeCell ref="AL4:AL7"/>
    <mergeCell ref="AM5:AM7"/>
    <mergeCell ref="AN4:AN7"/>
    <mergeCell ref="L6:L7"/>
    <mergeCell ref="AD3:AG3"/>
    <mergeCell ref="R3:X3"/>
    <mergeCell ref="Z3:AC3"/>
    <mergeCell ref="AA5:AA7"/>
    <mergeCell ref="AB5:AB7"/>
  </mergeCells>
  <phoneticPr fontId="2"/>
  <printOptions headings="1"/>
  <pageMargins left="0.35433070866141736" right="0.31496062992125984" top="0.51181102362204722" bottom="0.27559055118110237" header="0.23622047244094491" footer="0.23622047244094491"/>
  <pageSetup paperSize="9" scale="61" fitToWidth="0" orientation="landscape" r:id="rId1"/>
  <headerFooter alignWithMargins="0"/>
  <ignoredErrors>
    <ignoredError sqref="AY8:AY4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U129"/>
  <sheetViews>
    <sheetView showGridLines="0" topLeftCell="A25" zoomScaleNormal="100" zoomScaleSheetLayoutView="40" workbookViewId="0">
      <selection activeCell="M29" sqref="M29"/>
    </sheetView>
  </sheetViews>
  <sheetFormatPr defaultRowHeight="19.5" customHeight="1"/>
  <cols>
    <col min="1" max="1" width="2.6640625" customWidth="1"/>
    <col min="2" max="2" width="4.6640625" customWidth="1"/>
    <col min="3" max="3" width="25.6640625" customWidth="1"/>
    <col min="4" max="9" width="11.109375" customWidth="1"/>
    <col min="10" max="10" width="8.109375" customWidth="1"/>
    <col min="11" max="11" width="22" bestFit="1" customWidth="1"/>
    <col min="12" max="13" width="11.109375" customWidth="1"/>
    <col min="14" max="14" width="8.109375" customWidth="1"/>
    <col min="15" max="15" width="22" bestFit="1" customWidth="1"/>
    <col min="16" max="17" width="11.109375" customWidth="1"/>
    <col min="18" max="18" width="8.109375" customWidth="1"/>
    <col min="19" max="19" width="4.6640625" customWidth="1"/>
    <col min="20" max="20" width="25.6640625" customWidth="1"/>
    <col min="21" max="57" width="12.109375" customWidth="1"/>
    <col min="58" max="58" width="12.109375" style="1" customWidth="1"/>
    <col min="59" max="59" width="4.6640625" customWidth="1"/>
    <col min="60" max="60" width="25.6640625" customWidth="1"/>
    <col min="61" max="97" width="12.109375" customWidth="1"/>
    <col min="98" max="98" width="12.109375" style="1" customWidth="1"/>
    <col min="99" max="99" width="4.6640625" customWidth="1"/>
    <col min="100" max="100" width="25.6640625" customWidth="1"/>
    <col min="101" max="137" width="12.109375" customWidth="1"/>
    <col min="138" max="138" width="8.109375" style="1" customWidth="1"/>
    <col min="139" max="139" width="4.6640625" customWidth="1"/>
    <col min="140" max="140" width="25.6640625" customWidth="1"/>
    <col min="141" max="177" width="12.109375" customWidth="1"/>
  </cols>
  <sheetData>
    <row r="1" spans="2:177" ht="22.5" customHeight="1" thickBot="1"/>
    <row r="2" spans="2:177" ht="19.5" customHeight="1">
      <c r="B2" s="860"/>
      <c r="C2" s="858"/>
      <c r="D2" s="871" t="s">
        <v>58</v>
      </c>
      <c r="E2" s="873" t="s">
        <v>60</v>
      </c>
      <c r="F2" s="873" t="s">
        <v>59</v>
      </c>
      <c r="G2" s="875" t="s">
        <v>61</v>
      </c>
      <c r="H2" s="862" t="s">
        <v>66</v>
      </c>
      <c r="I2" s="864" t="s">
        <v>67</v>
      </c>
      <c r="K2" s="64" t="s">
        <v>120</v>
      </c>
      <c r="O2" s="64" t="s">
        <v>124</v>
      </c>
      <c r="S2" s="866" t="s">
        <v>118</v>
      </c>
      <c r="T2" s="867"/>
      <c r="U2" s="449" t="s">
        <v>0</v>
      </c>
      <c r="V2" s="450" t="s">
        <v>5</v>
      </c>
      <c r="W2" s="450" t="s">
        <v>10</v>
      </c>
      <c r="X2" s="450" t="s">
        <v>14</v>
      </c>
      <c r="Y2" s="450" t="s">
        <v>15</v>
      </c>
      <c r="Z2" s="450" t="s">
        <v>19</v>
      </c>
      <c r="AA2" s="450" t="s">
        <v>20</v>
      </c>
      <c r="AB2" s="450" t="s">
        <v>21</v>
      </c>
      <c r="AC2" s="450" t="s">
        <v>24</v>
      </c>
      <c r="AD2" s="450" t="s">
        <v>25</v>
      </c>
      <c r="AE2" s="450" t="s">
        <v>26</v>
      </c>
      <c r="AF2" s="450" t="s">
        <v>27</v>
      </c>
      <c r="AG2" s="450" t="s">
        <v>28</v>
      </c>
      <c r="AH2" s="450" t="s">
        <v>29</v>
      </c>
      <c r="AI2" s="450" t="s">
        <v>30</v>
      </c>
      <c r="AJ2" s="450" t="s">
        <v>31</v>
      </c>
      <c r="AK2" s="450" t="s">
        <v>88</v>
      </c>
      <c r="AL2" s="450" t="s">
        <v>89</v>
      </c>
      <c r="AM2" s="450" t="s">
        <v>97</v>
      </c>
      <c r="AN2" s="450" t="s">
        <v>237</v>
      </c>
      <c r="AO2" s="450" t="s">
        <v>238</v>
      </c>
      <c r="AP2" s="450" t="s">
        <v>239</v>
      </c>
      <c r="AQ2" s="450" t="s">
        <v>240</v>
      </c>
      <c r="AR2" s="450" t="s">
        <v>242</v>
      </c>
      <c r="AS2" s="450" t="s">
        <v>243</v>
      </c>
      <c r="AT2" s="450" t="s">
        <v>244</v>
      </c>
      <c r="AU2" s="450" t="s">
        <v>245</v>
      </c>
      <c r="AV2" s="450" t="s">
        <v>246</v>
      </c>
      <c r="AW2" s="450" t="s">
        <v>248</v>
      </c>
      <c r="AX2" s="450" t="s">
        <v>249</v>
      </c>
      <c r="AY2" s="450" t="s">
        <v>250</v>
      </c>
      <c r="AZ2" s="450" t="s">
        <v>251</v>
      </c>
      <c r="BA2" s="450" t="s">
        <v>253</v>
      </c>
      <c r="BB2" s="450" t="s">
        <v>255</v>
      </c>
      <c r="BC2" s="450" t="s">
        <v>256</v>
      </c>
      <c r="BD2" s="450" t="s">
        <v>257</v>
      </c>
      <c r="BE2" s="451" t="s">
        <v>258</v>
      </c>
      <c r="BG2" s="870" t="s">
        <v>168</v>
      </c>
      <c r="BH2" s="855"/>
      <c r="BI2" s="449" t="s">
        <v>0</v>
      </c>
      <c r="BJ2" s="450" t="s">
        <v>5</v>
      </c>
      <c r="BK2" s="450" t="s">
        <v>10</v>
      </c>
      <c r="BL2" s="450" t="s">
        <v>14</v>
      </c>
      <c r="BM2" s="450" t="s">
        <v>15</v>
      </c>
      <c r="BN2" s="450" t="s">
        <v>19</v>
      </c>
      <c r="BO2" s="450" t="s">
        <v>20</v>
      </c>
      <c r="BP2" s="450" t="s">
        <v>21</v>
      </c>
      <c r="BQ2" s="450" t="s">
        <v>24</v>
      </c>
      <c r="BR2" s="450" t="s">
        <v>25</v>
      </c>
      <c r="BS2" s="450" t="s">
        <v>26</v>
      </c>
      <c r="BT2" s="450" t="s">
        <v>27</v>
      </c>
      <c r="BU2" s="450" t="s">
        <v>28</v>
      </c>
      <c r="BV2" s="450" t="s">
        <v>29</v>
      </c>
      <c r="BW2" s="450" t="s">
        <v>30</v>
      </c>
      <c r="BX2" s="450" t="s">
        <v>31</v>
      </c>
      <c r="BY2" s="450" t="s">
        <v>88</v>
      </c>
      <c r="BZ2" s="450" t="s">
        <v>89</v>
      </c>
      <c r="CA2" s="450" t="s">
        <v>97</v>
      </c>
      <c r="CB2" s="450" t="s">
        <v>237</v>
      </c>
      <c r="CC2" s="450" t="s">
        <v>238</v>
      </c>
      <c r="CD2" s="450" t="s">
        <v>239</v>
      </c>
      <c r="CE2" s="450" t="s">
        <v>240</v>
      </c>
      <c r="CF2" s="450" t="s">
        <v>242</v>
      </c>
      <c r="CG2" s="450" t="s">
        <v>243</v>
      </c>
      <c r="CH2" s="450" t="s">
        <v>244</v>
      </c>
      <c r="CI2" s="450" t="s">
        <v>245</v>
      </c>
      <c r="CJ2" s="450" t="s">
        <v>246</v>
      </c>
      <c r="CK2" s="450" t="s">
        <v>248</v>
      </c>
      <c r="CL2" s="450" t="s">
        <v>249</v>
      </c>
      <c r="CM2" s="450" t="s">
        <v>250</v>
      </c>
      <c r="CN2" s="450" t="s">
        <v>251</v>
      </c>
      <c r="CO2" s="450" t="s">
        <v>253</v>
      </c>
      <c r="CP2" s="450" t="s">
        <v>255</v>
      </c>
      <c r="CQ2" s="450" t="s">
        <v>256</v>
      </c>
      <c r="CR2" s="450" t="s">
        <v>257</v>
      </c>
      <c r="CS2" s="451" t="s">
        <v>258</v>
      </c>
      <c r="CT2" s="51"/>
      <c r="CU2" s="845" t="s">
        <v>198</v>
      </c>
      <c r="CV2" s="846"/>
      <c r="CW2" s="56" t="s">
        <v>259</v>
      </c>
      <c r="CX2" s="54" t="s">
        <v>260</v>
      </c>
      <c r="CY2" s="54" t="s">
        <v>261</v>
      </c>
      <c r="CZ2" s="54" t="s">
        <v>262</v>
      </c>
      <c r="DA2" s="54" t="s">
        <v>263</v>
      </c>
      <c r="DB2" s="54" t="s">
        <v>264</v>
      </c>
      <c r="DC2" s="54" t="s">
        <v>265</v>
      </c>
      <c r="DD2" s="54" t="s">
        <v>266</v>
      </c>
      <c r="DE2" s="54" t="s">
        <v>267</v>
      </c>
      <c r="DF2" s="54" t="s">
        <v>268</v>
      </c>
      <c r="DG2" s="54" t="s">
        <v>269</v>
      </c>
      <c r="DH2" s="54" t="s">
        <v>270</v>
      </c>
      <c r="DI2" s="54" t="s">
        <v>271</v>
      </c>
      <c r="DJ2" s="54" t="s">
        <v>272</v>
      </c>
      <c r="DK2" s="54" t="s">
        <v>273</v>
      </c>
      <c r="DL2" s="54" t="s">
        <v>274</v>
      </c>
      <c r="DM2" s="54" t="s">
        <v>275</v>
      </c>
      <c r="DN2" s="54" t="s">
        <v>276</v>
      </c>
      <c r="DO2" s="54" t="s">
        <v>277</v>
      </c>
      <c r="DP2" s="54" t="s">
        <v>278</v>
      </c>
      <c r="DQ2" s="54" t="s">
        <v>279</v>
      </c>
      <c r="DR2" s="54" t="s">
        <v>280</v>
      </c>
      <c r="DS2" s="54" t="s">
        <v>281</v>
      </c>
      <c r="DT2" s="54" t="s">
        <v>282</v>
      </c>
      <c r="DU2" s="54" t="s">
        <v>283</v>
      </c>
      <c r="DV2" s="54" t="s">
        <v>284</v>
      </c>
      <c r="DW2" s="54" t="s">
        <v>285</v>
      </c>
      <c r="DX2" s="54" t="s">
        <v>286</v>
      </c>
      <c r="DY2" s="54" t="s">
        <v>287</v>
      </c>
      <c r="DZ2" s="54" t="s">
        <v>288</v>
      </c>
      <c r="EA2" s="54" t="s">
        <v>289</v>
      </c>
      <c r="EB2" s="54" t="s">
        <v>290</v>
      </c>
      <c r="EC2" s="54" t="s">
        <v>291</v>
      </c>
      <c r="ED2" s="54" t="s">
        <v>292</v>
      </c>
      <c r="EE2" s="54" t="s">
        <v>293</v>
      </c>
      <c r="EF2" s="54" t="s">
        <v>295</v>
      </c>
      <c r="EG2" s="55" t="s">
        <v>294</v>
      </c>
      <c r="EI2" s="854" t="s">
        <v>177</v>
      </c>
      <c r="EJ2" s="855"/>
      <c r="EK2" s="449" t="s">
        <v>0</v>
      </c>
      <c r="EL2" s="450" t="s">
        <v>1</v>
      </c>
      <c r="EM2" s="450" t="s">
        <v>2</v>
      </c>
      <c r="EN2" s="450" t="s">
        <v>3</v>
      </c>
      <c r="EO2" s="450" t="s">
        <v>4</v>
      </c>
      <c r="EP2" s="450" t="s">
        <v>5</v>
      </c>
      <c r="EQ2" s="450" t="s">
        <v>6</v>
      </c>
      <c r="ER2" s="450" t="s">
        <v>7</v>
      </c>
      <c r="ES2" s="450" t="s">
        <v>8</v>
      </c>
      <c r="ET2" s="450" t="s">
        <v>9</v>
      </c>
      <c r="EU2" s="450" t="s">
        <v>10</v>
      </c>
      <c r="EV2" s="450" t="s">
        <v>11</v>
      </c>
      <c r="EW2" s="450" t="s">
        <v>12</v>
      </c>
      <c r="EX2" s="450" t="s">
        <v>13</v>
      </c>
      <c r="EY2" s="450" t="s">
        <v>14</v>
      </c>
      <c r="EZ2" s="450" t="s">
        <v>15</v>
      </c>
      <c r="FA2" s="450" t="s">
        <v>16</v>
      </c>
      <c r="FB2" s="450" t="s">
        <v>17</v>
      </c>
      <c r="FC2" s="450" t="s">
        <v>18</v>
      </c>
      <c r="FD2" s="450" t="s">
        <v>19</v>
      </c>
      <c r="FE2" s="450" t="s">
        <v>20</v>
      </c>
      <c r="FF2" s="450" t="s">
        <v>21</v>
      </c>
      <c r="FG2" s="450" t="s">
        <v>22</v>
      </c>
      <c r="FH2" s="450" t="s">
        <v>23</v>
      </c>
      <c r="FI2" s="450" t="s">
        <v>24</v>
      </c>
      <c r="FJ2" s="450" t="s">
        <v>25</v>
      </c>
      <c r="FK2" s="450" t="s">
        <v>26</v>
      </c>
      <c r="FL2" s="450" t="s">
        <v>27</v>
      </c>
      <c r="FM2" s="450" t="s">
        <v>28</v>
      </c>
      <c r="FN2" s="450" t="s">
        <v>29</v>
      </c>
      <c r="FO2" s="450" t="s">
        <v>30</v>
      </c>
      <c r="FP2" s="450" t="s">
        <v>31</v>
      </c>
      <c r="FQ2" s="450" t="s">
        <v>88</v>
      </c>
      <c r="FR2" s="450" t="s">
        <v>89</v>
      </c>
      <c r="FS2" s="450" t="s">
        <v>97</v>
      </c>
      <c r="FT2" s="450" t="s">
        <v>98</v>
      </c>
      <c r="FU2" s="451" t="s">
        <v>99</v>
      </c>
    </row>
    <row r="3" spans="2:177" ht="45" customHeight="1" thickBot="1">
      <c r="B3" s="861"/>
      <c r="C3" s="859"/>
      <c r="D3" s="872"/>
      <c r="E3" s="874"/>
      <c r="F3" s="874"/>
      <c r="G3" s="876"/>
      <c r="H3" s="863"/>
      <c r="I3" s="865"/>
      <c r="J3" s="5"/>
      <c r="K3" s="60" t="s">
        <v>70</v>
      </c>
      <c r="M3" t="s">
        <v>119</v>
      </c>
      <c r="O3" s="60" t="s">
        <v>70</v>
      </c>
      <c r="Q3" t="s">
        <v>119</v>
      </c>
      <c r="S3" s="868"/>
      <c r="T3" s="869"/>
      <c r="U3" s="455" t="s">
        <v>230</v>
      </c>
      <c r="V3" s="456" t="s">
        <v>33</v>
      </c>
      <c r="W3" s="456" t="s">
        <v>91</v>
      </c>
      <c r="X3" s="456" t="s">
        <v>34</v>
      </c>
      <c r="Y3" s="456" t="s">
        <v>35</v>
      </c>
      <c r="Z3" s="456" t="s">
        <v>36</v>
      </c>
      <c r="AA3" s="456" t="s">
        <v>37</v>
      </c>
      <c r="AB3" s="456" t="s">
        <v>231</v>
      </c>
      <c r="AC3" s="456" t="s">
        <v>38</v>
      </c>
      <c r="AD3" s="456" t="s">
        <v>39</v>
      </c>
      <c r="AE3" s="456" t="s">
        <v>40</v>
      </c>
      <c r="AF3" s="456" t="s">
        <v>41</v>
      </c>
      <c r="AG3" s="456" t="s">
        <v>112</v>
      </c>
      <c r="AH3" s="456" t="s">
        <v>113</v>
      </c>
      <c r="AI3" s="456" t="s">
        <v>114</v>
      </c>
      <c r="AJ3" s="456" t="s">
        <v>93</v>
      </c>
      <c r="AK3" s="456" t="s">
        <v>42</v>
      </c>
      <c r="AL3" s="456" t="s">
        <v>236</v>
      </c>
      <c r="AM3" s="456" t="s">
        <v>43</v>
      </c>
      <c r="AN3" s="456" t="s">
        <v>44</v>
      </c>
      <c r="AO3" s="456" t="s">
        <v>45</v>
      </c>
      <c r="AP3" s="456" t="s">
        <v>46</v>
      </c>
      <c r="AQ3" s="456" t="s">
        <v>115</v>
      </c>
      <c r="AR3" s="456" t="s">
        <v>95</v>
      </c>
      <c r="AS3" s="456" t="s">
        <v>47</v>
      </c>
      <c r="AT3" s="456" t="s">
        <v>48</v>
      </c>
      <c r="AU3" s="456" t="s">
        <v>49</v>
      </c>
      <c r="AV3" s="456" t="s">
        <v>116</v>
      </c>
      <c r="AW3" s="456" t="s">
        <v>96</v>
      </c>
      <c r="AX3" s="456" t="s">
        <v>50</v>
      </c>
      <c r="AY3" s="456" t="s">
        <v>51</v>
      </c>
      <c r="AZ3" s="456" t="s">
        <v>117</v>
      </c>
      <c r="BA3" s="456" t="s">
        <v>254</v>
      </c>
      <c r="BB3" s="456" t="s">
        <v>52</v>
      </c>
      <c r="BC3" s="257" t="s">
        <v>53</v>
      </c>
      <c r="BD3" s="257" t="s">
        <v>54</v>
      </c>
      <c r="BE3" s="258" t="s">
        <v>55</v>
      </c>
      <c r="BF3" s="5"/>
      <c r="BG3" s="856"/>
      <c r="BH3" s="857"/>
      <c r="BI3" s="455" t="s">
        <v>230</v>
      </c>
      <c r="BJ3" s="456" t="s">
        <v>33</v>
      </c>
      <c r="BK3" s="456" t="s">
        <v>91</v>
      </c>
      <c r="BL3" s="456" t="s">
        <v>34</v>
      </c>
      <c r="BM3" s="456" t="s">
        <v>35</v>
      </c>
      <c r="BN3" s="456" t="s">
        <v>36</v>
      </c>
      <c r="BO3" s="456" t="s">
        <v>37</v>
      </c>
      <c r="BP3" s="456" t="s">
        <v>231</v>
      </c>
      <c r="BQ3" s="456" t="s">
        <v>38</v>
      </c>
      <c r="BR3" s="456" t="s">
        <v>39</v>
      </c>
      <c r="BS3" s="456" t="s">
        <v>40</v>
      </c>
      <c r="BT3" s="456" t="s">
        <v>41</v>
      </c>
      <c r="BU3" s="456" t="s">
        <v>112</v>
      </c>
      <c r="BV3" s="456" t="s">
        <v>113</v>
      </c>
      <c r="BW3" s="456" t="s">
        <v>114</v>
      </c>
      <c r="BX3" s="456" t="s">
        <v>93</v>
      </c>
      <c r="BY3" s="456" t="s">
        <v>42</v>
      </c>
      <c r="BZ3" s="456" t="s">
        <v>236</v>
      </c>
      <c r="CA3" s="456" t="s">
        <v>43</v>
      </c>
      <c r="CB3" s="456" t="s">
        <v>44</v>
      </c>
      <c r="CC3" s="456" t="s">
        <v>45</v>
      </c>
      <c r="CD3" s="456" t="s">
        <v>46</v>
      </c>
      <c r="CE3" s="456" t="s">
        <v>115</v>
      </c>
      <c r="CF3" s="456" t="s">
        <v>95</v>
      </c>
      <c r="CG3" s="456" t="s">
        <v>47</v>
      </c>
      <c r="CH3" s="456" t="s">
        <v>48</v>
      </c>
      <c r="CI3" s="456" t="s">
        <v>49</v>
      </c>
      <c r="CJ3" s="456" t="s">
        <v>116</v>
      </c>
      <c r="CK3" s="456" t="s">
        <v>96</v>
      </c>
      <c r="CL3" s="456" t="s">
        <v>50</v>
      </c>
      <c r="CM3" s="456" t="s">
        <v>51</v>
      </c>
      <c r="CN3" s="456" t="s">
        <v>117</v>
      </c>
      <c r="CO3" s="456" t="s">
        <v>254</v>
      </c>
      <c r="CP3" s="456" t="s">
        <v>52</v>
      </c>
      <c r="CQ3" s="257" t="s">
        <v>53</v>
      </c>
      <c r="CR3" s="257" t="s">
        <v>54</v>
      </c>
      <c r="CS3" s="258" t="s">
        <v>55</v>
      </c>
      <c r="CT3" s="52"/>
      <c r="CU3" s="849"/>
      <c r="CV3" s="850"/>
      <c r="CW3" s="57" t="s">
        <v>230</v>
      </c>
      <c r="CX3" s="53" t="s">
        <v>33</v>
      </c>
      <c r="CY3" s="53" t="s">
        <v>91</v>
      </c>
      <c r="CZ3" s="53" t="s">
        <v>34</v>
      </c>
      <c r="DA3" s="53" t="s">
        <v>35</v>
      </c>
      <c r="DB3" s="53" t="s">
        <v>36</v>
      </c>
      <c r="DC3" s="53" t="s">
        <v>37</v>
      </c>
      <c r="DD3" s="53" t="s">
        <v>231</v>
      </c>
      <c r="DE3" s="53" t="s">
        <v>38</v>
      </c>
      <c r="DF3" s="53" t="s">
        <v>39</v>
      </c>
      <c r="DG3" s="53" t="s">
        <v>40</v>
      </c>
      <c r="DH3" s="53" t="s">
        <v>41</v>
      </c>
      <c r="DI3" s="53" t="s">
        <v>112</v>
      </c>
      <c r="DJ3" s="53" t="s">
        <v>113</v>
      </c>
      <c r="DK3" s="53" t="s">
        <v>114</v>
      </c>
      <c r="DL3" s="53" t="s">
        <v>93</v>
      </c>
      <c r="DM3" s="53" t="s">
        <v>42</v>
      </c>
      <c r="DN3" s="53" t="s">
        <v>236</v>
      </c>
      <c r="DO3" s="53" t="s">
        <v>43</v>
      </c>
      <c r="DP3" s="53" t="s">
        <v>44</v>
      </c>
      <c r="DQ3" s="53" t="s">
        <v>45</v>
      </c>
      <c r="DR3" s="53" t="s">
        <v>46</v>
      </c>
      <c r="DS3" s="53" t="s">
        <v>115</v>
      </c>
      <c r="DT3" s="53" t="s">
        <v>95</v>
      </c>
      <c r="DU3" s="53" t="s">
        <v>47</v>
      </c>
      <c r="DV3" s="53" t="s">
        <v>48</v>
      </c>
      <c r="DW3" s="53" t="s">
        <v>49</v>
      </c>
      <c r="DX3" s="53" t="s">
        <v>116</v>
      </c>
      <c r="DY3" s="53" t="s">
        <v>96</v>
      </c>
      <c r="DZ3" s="53" t="s">
        <v>50</v>
      </c>
      <c r="EA3" s="53" t="s">
        <v>51</v>
      </c>
      <c r="EB3" s="53" t="s">
        <v>117</v>
      </c>
      <c r="EC3" s="53" t="s">
        <v>254</v>
      </c>
      <c r="ED3" s="53" t="s">
        <v>52</v>
      </c>
      <c r="EE3" s="53" t="s">
        <v>53</v>
      </c>
      <c r="EF3" s="53" t="s">
        <v>296</v>
      </c>
      <c r="EG3" s="58" t="s">
        <v>55</v>
      </c>
      <c r="EI3" s="856"/>
      <c r="EJ3" s="857"/>
      <c r="EK3" s="455" t="s">
        <v>32</v>
      </c>
      <c r="EL3" s="456" t="s">
        <v>33</v>
      </c>
      <c r="EM3" s="456" t="s">
        <v>91</v>
      </c>
      <c r="EN3" s="456" t="s">
        <v>34</v>
      </c>
      <c r="EO3" s="456" t="s">
        <v>178</v>
      </c>
      <c r="EP3" s="456" t="s">
        <v>36</v>
      </c>
      <c r="EQ3" s="456" t="s">
        <v>37</v>
      </c>
      <c r="ER3" s="456" t="s">
        <v>179</v>
      </c>
      <c r="ES3" s="456" t="s">
        <v>38</v>
      </c>
      <c r="ET3" s="456" t="s">
        <v>39</v>
      </c>
      <c r="EU3" s="456" t="s">
        <v>40</v>
      </c>
      <c r="EV3" s="456" t="s">
        <v>41</v>
      </c>
      <c r="EW3" s="456" t="s">
        <v>112</v>
      </c>
      <c r="EX3" s="456" t="s">
        <v>113</v>
      </c>
      <c r="EY3" s="456" t="s">
        <v>114</v>
      </c>
      <c r="EZ3" s="456" t="s">
        <v>93</v>
      </c>
      <c r="FA3" s="456" t="s">
        <v>42</v>
      </c>
      <c r="FB3" s="456" t="s">
        <v>94</v>
      </c>
      <c r="FC3" s="456" t="s">
        <v>43</v>
      </c>
      <c r="FD3" s="456" t="s">
        <v>180</v>
      </c>
      <c r="FE3" s="456" t="s">
        <v>45</v>
      </c>
      <c r="FF3" s="456" t="s">
        <v>181</v>
      </c>
      <c r="FG3" s="456" t="s">
        <v>115</v>
      </c>
      <c r="FH3" s="456" t="s">
        <v>95</v>
      </c>
      <c r="FI3" s="456" t="s">
        <v>47</v>
      </c>
      <c r="FJ3" s="456" t="s">
        <v>48</v>
      </c>
      <c r="FK3" s="456" t="s">
        <v>49</v>
      </c>
      <c r="FL3" s="456" t="s">
        <v>116</v>
      </c>
      <c r="FM3" s="456" t="s">
        <v>96</v>
      </c>
      <c r="FN3" s="456" t="s">
        <v>50</v>
      </c>
      <c r="FO3" s="456" t="s">
        <v>51</v>
      </c>
      <c r="FP3" s="456" t="s">
        <v>117</v>
      </c>
      <c r="FQ3" s="456" t="s">
        <v>182</v>
      </c>
      <c r="FR3" s="456" t="s">
        <v>183</v>
      </c>
      <c r="FS3" s="257" t="s">
        <v>53</v>
      </c>
      <c r="FT3" s="257" t="s">
        <v>54</v>
      </c>
      <c r="FU3" s="258" t="s">
        <v>55</v>
      </c>
    </row>
    <row r="4" spans="2:177" ht="19.5" customHeight="1" thickBot="1">
      <c r="B4" s="464" t="s">
        <v>0</v>
      </c>
      <c r="C4" s="465" t="s">
        <v>230</v>
      </c>
      <c r="D4" s="466">
        <v>0.79313356569721405</v>
      </c>
      <c r="E4" s="466">
        <v>0.46146021780210972</v>
      </c>
      <c r="F4" s="466">
        <v>8.9413622471601076E-2</v>
      </c>
      <c r="G4" s="467">
        <v>1.545493810247937E-2</v>
      </c>
      <c r="H4" s="466">
        <v>0.25675563532728407</v>
      </c>
      <c r="I4" s="468">
        <v>3.137099623244554E-2</v>
      </c>
      <c r="J4" s="6"/>
      <c r="K4" s="65" t="str">
        <f>生産増加の入力シート!G5</f>
        <v>令和３年（2021年）</v>
      </c>
      <c r="L4" s="61" t="str">
        <f>生産増加の入力シート!H5</f>
        <v>熊本市</v>
      </c>
      <c r="M4" s="62">
        <f>INDEX($L$7:$M$16,MATCH($K$4,$K$7:$K$16,0),MATCH($L$4,$L$6:$M$6,0))</f>
        <v>0.55742170177227612</v>
      </c>
      <c r="O4" s="65" t="str">
        <f>設備投資の入力シート!G5</f>
        <v>令和５年（2023年）</v>
      </c>
      <c r="P4" s="61" t="str">
        <f>設備投資の入力シート!H5</f>
        <v>熊本市</v>
      </c>
      <c r="Q4" s="62">
        <f>INDEX($L$7:$M$16,MATCH($O$4,$K$7:$K$16,0),MATCH($P$4,$L$6:$M$6,0))</f>
        <v>0.5960677179768451</v>
      </c>
      <c r="S4" s="505" t="s">
        <v>0</v>
      </c>
      <c r="T4" s="506" t="s">
        <v>32</v>
      </c>
      <c r="U4" s="541">
        <v>1.1196106488565476</v>
      </c>
      <c r="V4" s="542">
        <v>1.5272039120342763E-4</v>
      </c>
      <c r="W4" s="542">
        <v>0.21557103751249634</v>
      </c>
      <c r="X4" s="542">
        <v>1.5329172033685008E-2</v>
      </c>
      <c r="Y4" s="542">
        <v>8.0376985415788429E-2</v>
      </c>
      <c r="Z4" s="542">
        <v>1.7780154336950998E-3</v>
      </c>
      <c r="AA4" s="542">
        <v>1.6356166481203407E-4</v>
      </c>
      <c r="AB4" s="542">
        <v>1.576533540466624E-2</v>
      </c>
      <c r="AC4" s="542">
        <v>2.8406599424694916E-4</v>
      </c>
      <c r="AD4" s="542">
        <v>4.8329699149133882E-5</v>
      </c>
      <c r="AE4" s="542">
        <v>1.3755743101838487E-4</v>
      </c>
      <c r="AF4" s="542">
        <v>1.0757998602711988E-4</v>
      </c>
      <c r="AG4" s="542">
        <v>6.7485458297235999E-5</v>
      </c>
      <c r="AH4" s="542">
        <v>1.087161570729303E-4</v>
      </c>
      <c r="AI4" s="542">
        <v>1.4578569515698571E-4</v>
      </c>
      <c r="AJ4" s="542">
        <v>1.5960907171873353E-4</v>
      </c>
      <c r="AK4" s="542">
        <v>1.3124022528730088E-4</v>
      </c>
      <c r="AL4" s="542">
        <v>1.3586911463729493E-4</v>
      </c>
      <c r="AM4" s="542">
        <v>1.5644876424816324E-4</v>
      </c>
      <c r="AN4" s="542">
        <v>5.1371960396244228E-3</v>
      </c>
      <c r="AO4" s="542">
        <v>1.2396491359437528E-3</v>
      </c>
      <c r="AP4" s="542">
        <v>8.0111974559484022E-5</v>
      </c>
      <c r="AQ4" s="542">
        <v>2.7535390597267339E-4</v>
      </c>
      <c r="AR4" s="542">
        <v>2.0170020811525967E-4</v>
      </c>
      <c r="AS4" s="542">
        <v>3.1014907211777905E-4</v>
      </c>
      <c r="AT4" s="542">
        <v>1.6742520257200807E-4</v>
      </c>
      <c r="AU4" s="542">
        <v>5.1330873887486204E-5</v>
      </c>
      <c r="AV4" s="542">
        <v>2.6155135805508813E-4</v>
      </c>
      <c r="AW4" s="542">
        <v>1.0879522032033969E-3</v>
      </c>
      <c r="AX4" s="542">
        <v>1.6160499507642871E-4</v>
      </c>
      <c r="AY4" s="542">
        <v>1.0046470793280545E-3</v>
      </c>
      <c r="AZ4" s="542">
        <v>3.0131786273093725E-3</v>
      </c>
      <c r="BA4" s="542">
        <v>2.1839238781576715E-3</v>
      </c>
      <c r="BB4" s="542">
        <v>2.0083345314219356E-4</v>
      </c>
      <c r="BC4" s="542">
        <v>2.4531067598883832E-2</v>
      </c>
      <c r="BD4" s="542">
        <v>6.1237202165158452E-3</v>
      </c>
      <c r="BE4" s="543">
        <v>2.8945883957148328E-4</v>
      </c>
      <c r="BF4" s="13"/>
      <c r="BG4" s="505" t="s">
        <v>0</v>
      </c>
      <c r="BH4" s="506" t="s">
        <v>32</v>
      </c>
      <c r="BI4" s="556">
        <f>U4/$U$4</f>
        <v>1</v>
      </c>
      <c r="BJ4" s="557">
        <f>V4/$V$5</f>
        <v>1.5265666921968228E-4</v>
      </c>
      <c r="BK4" s="557">
        <f t="shared" ref="BK4:BK40" si="0">W4/$W$6</f>
        <v>0.20488127867455017</v>
      </c>
      <c r="BL4" s="557">
        <f t="shared" ref="BL4:BL40" si="1">X4/$X$7</f>
        <v>1.5154668608307843E-2</v>
      </c>
      <c r="BM4" s="557">
        <f t="shared" ref="BM4:BM40" si="2">Y4/$Y$8</f>
        <v>7.6390024419970032E-2</v>
      </c>
      <c r="BN4" s="557">
        <f t="shared" ref="BN4:BN40" si="3">Z4/$Z$9</f>
        <v>1.6597494466431132E-3</v>
      </c>
      <c r="BO4" s="557">
        <f t="shared" ref="BO4:BO40" si="4">AA4/$AA$10</f>
        <v>1.6333924791800828E-4</v>
      </c>
      <c r="BP4" s="557">
        <f t="shared" ref="BP4:BP40" si="5">AB4/$AB$11</f>
        <v>1.5441575321377996E-2</v>
      </c>
      <c r="BQ4" s="557">
        <f t="shared" ref="BQ4:BQ40" si="6">AC4/$AC$12</f>
        <v>2.6308877449296257E-4</v>
      </c>
      <c r="BR4" s="557">
        <f t="shared" ref="BR4:BR40" si="7">AD4/$AD$13</f>
        <v>4.5976239241515462E-5</v>
      </c>
      <c r="BS4" s="557">
        <f t="shared" ref="BS4:BS40" si="8">AE4/$AE$14</f>
        <v>1.3126564596303443E-4</v>
      </c>
      <c r="BT4" s="557">
        <f t="shared" ref="BT4:BT40" si="9">AF4/$AF$15</f>
        <v>1.0607746662149109E-4</v>
      </c>
      <c r="BU4" s="557">
        <f t="shared" ref="BU4:BU40" si="10">AG4/$AG$16</f>
        <v>6.7172918729881641E-5</v>
      </c>
      <c r="BV4" s="557">
        <f t="shared" ref="BV4:BV16" si="11">AH4/$AH$17</f>
        <v>1.0679502751365257E-4</v>
      </c>
      <c r="BW4" s="557">
        <f t="shared" ref="BW4:BW17" si="12">AI4/$AI$18</f>
        <v>1.4548990927359346E-4</v>
      </c>
      <c r="BX4" s="557">
        <f t="shared" ref="BX4:BX40" si="13">AJ4/$AJ$19</f>
        <v>1.4744469821642903E-4</v>
      </c>
      <c r="BY4" s="557">
        <f t="shared" ref="BY4:BY40" si="14">AK4/$AK$20</f>
        <v>1.2988779575490687E-4</v>
      </c>
      <c r="BZ4" s="557">
        <f t="shared" ref="BZ4:BZ40" si="15">AL4/$AL$21</f>
        <v>1.356689409493382E-4</v>
      </c>
      <c r="CA4" s="557">
        <f t="shared" ref="CA4:CA40" si="16">AM4/$AM$22</f>
        <v>1.4763521257563225E-4</v>
      </c>
      <c r="CB4" s="557">
        <f t="shared" ref="CB4:CB40" si="17">AN4/$AN$23</f>
        <v>5.087094229522489E-3</v>
      </c>
      <c r="CC4" s="557">
        <f t="shared" ref="CC4:CC40" si="18">AO4/$AO$24</f>
        <v>1.2380408889871583E-3</v>
      </c>
      <c r="CD4" s="557">
        <f t="shared" ref="CD4:CD40" si="19">AP4/$AP$25</f>
        <v>7.5574525255960056E-5</v>
      </c>
      <c r="CE4" s="557">
        <f t="shared" ref="CE4:CE40" si="20">AQ4/$AQ$26</f>
        <v>2.5076615579798213E-4</v>
      </c>
      <c r="CF4" s="557">
        <f t="shared" ref="CF4:CF40" si="21">AR4/$AR$27</f>
        <v>2.0151420596294182E-4</v>
      </c>
      <c r="CG4" s="557">
        <f t="shared" ref="CG4:CG40" si="22">AS4/$AS$28</f>
        <v>3.0485821844073412E-4</v>
      </c>
      <c r="CH4" s="557">
        <f t="shared" ref="CH4:CH28" si="23">AT4/$AT$29</f>
        <v>1.6124900598239248E-4</v>
      </c>
      <c r="CI4" s="557">
        <f t="shared" ref="CI4:CI29" si="24">AU4/$AU$30</f>
        <v>5.0102368467141322E-5</v>
      </c>
      <c r="CJ4" s="557">
        <f t="shared" ref="CJ4:CJ31" si="25">AV4/$AV$31</f>
        <v>2.3780095564689664E-4</v>
      </c>
      <c r="CK4" s="557">
        <f t="shared" ref="CK4:CK32" si="26">AW4/$AW$32</f>
        <v>9.6588251819002718E-4</v>
      </c>
      <c r="CL4" s="557">
        <f t="shared" ref="CL4:CL33" si="27">AX4/$AX$33</f>
        <v>1.6153599483954896E-4</v>
      </c>
      <c r="CM4" s="557">
        <f t="shared" ref="CM4:CM34" si="28">AY4/$AY$34</f>
        <v>1.0044939005323023E-3</v>
      </c>
      <c r="CN4" s="557">
        <f t="shared" ref="CN4:CN35" si="29">AZ4/$AZ$35</f>
        <v>2.966987618264826E-3</v>
      </c>
      <c r="CO4" s="557">
        <f t="shared" ref="CO4:CO36" si="30">BA4/$BA$36</f>
        <v>2.1825974420845492E-3</v>
      </c>
      <c r="CP4" s="557">
        <f t="shared" ref="CP4:CP37" si="31">BB4/$BB$37</f>
        <v>1.8235687234163469E-4</v>
      </c>
      <c r="CQ4" s="557">
        <f t="shared" ref="CQ4:CQ38" si="32">BC4/$BC$38</f>
        <v>2.431463435505276E-2</v>
      </c>
      <c r="CR4" s="557">
        <f t="shared" ref="CR4:CR40" si="33">BD4/$BD$39</f>
        <v>6.1193175196450622E-3</v>
      </c>
      <c r="CS4" s="558">
        <f t="shared" ref="CS4:CS40" si="34">BE4/$BE$40</f>
        <v>2.8896523253346115E-4</v>
      </c>
      <c r="CT4" s="15"/>
      <c r="CU4" s="505" t="s">
        <v>0</v>
      </c>
      <c r="CV4" s="507" t="s">
        <v>230</v>
      </c>
      <c r="CW4" s="508">
        <v>8.9433785094995152E-2</v>
      </c>
      <c r="CX4" s="509">
        <v>0</v>
      </c>
      <c r="CY4" s="509">
        <v>0</v>
      </c>
      <c r="CZ4" s="509">
        <v>0</v>
      </c>
      <c r="DA4" s="509">
        <v>0</v>
      </c>
      <c r="DB4" s="509">
        <v>0</v>
      </c>
      <c r="DC4" s="509">
        <v>0</v>
      </c>
      <c r="DD4" s="509">
        <v>0</v>
      </c>
      <c r="DE4" s="509">
        <v>0</v>
      </c>
      <c r="DF4" s="509">
        <v>0</v>
      </c>
      <c r="DG4" s="509">
        <v>0</v>
      </c>
      <c r="DH4" s="509">
        <v>0</v>
      </c>
      <c r="DI4" s="509">
        <v>0</v>
      </c>
      <c r="DJ4" s="509">
        <v>0</v>
      </c>
      <c r="DK4" s="509">
        <v>0</v>
      </c>
      <c r="DL4" s="509">
        <v>0</v>
      </c>
      <c r="DM4" s="509">
        <v>0</v>
      </c>
      <c r="DN4" s="509">
        <v>0</v>
      </c>
      <c r="DO4" s="509">
        <v>0</v>
      </c>
      <c r="DP4" s="509">
        <v>0</v>
      </c>
      <c r="DQ4" s="509">
        <v>0</v>
      </c>
      <c r="DR4" s="509">
        <v>0</v>
      </c>
      <c r="DS4" s="509">
        <v>0</v>
      </c>
      <c r="DT4" s="509">
        <v>0</v>
      </c>
      <c r="DU4" s="509">
        <v>0</v>
      </c>
      <c r="DV4" s="509">
        <v>0</v>
      </c>
      <c r="DW4" s="509">
        <v>0</v>
      </c>
      <c r="DX4" s="509">
        <v>0</v>
      </c>
      <c r="DY4" s="509">
        <v>0</v>
      </c>
      <c r="DZ4" s="509">
        <v>0</v>
      </c>
      <c r="EA4" s="509">
        <v>0</v>
      </c>
      <c r="EB4" s="509">
        <v>0</v>
      </c>
      <c r="EC4" s="509">
        <v>0</v>
      </c>
      <c r="ED4" s="509">
        <v>0</v>
      </c>
      <c r="EE4" s="509">
        <v>1.021444516256379E-2</v>
      </c>
      <c r="EF4" s="509">
        <v>0</v>
      </c>
      <c r="EG4" s="510">
        <v>0</v>
      </c>
      <c r="EI4" s="505" t="s">
        <v>0</v>
      </c>
      <c r="EJ4" s="506" t="s">
        <v>32</v>
      </c>
      <c r="EK4" s="571">
        <v>0.12700855227748548</v>
      </c>
      <c r="EL4" s="572">
        <v>0</v>
      </c>
      <c r="EM4" s="572">
        <v>0.23189223661330802</v>
      </c>
      <c r="EN4" s="572">
        <v>1.6717779938664072E-2</v>
      </c>
      <c r="EO4" s="572">
        <v>8.5836779603141483E-2</v>
      </c>
      <c r="EP4" s="572">
        <v>1.1423892109932215E-3</v>
      </c>
      <c r="EQ4" s="572">
        <v>0</v>
      </c>
      <c r="ER4" s="572">
        <v>1.7142000626814015E-2</v>
      </c>
      <c r="ES4" s="572">
        <v>1.796041524480046E-5</v>
      </c>
      <c r="ET4" s="572">
        <v>0</v>
      </c>
      <c r="EU4" s="572">
        <v>0</v>
      </c>
      <c r="EV4" s="572">
        <v>0</v>
      </c>
      <c r="EW4" s="572">
        <v>0</v>
      </c>
      <c r="EX4" s="572">
        <v>0</v>
      </c>
      <c r="EY4" s="572">
        <v>0</v>
      </c>
      <c r="EZ4" s="572">
        <v>0</v>
      </c>
      <c r="FA4" s="572">
        <v>0</v>
      </c>
      <c r="FB4" s="572">
        <v>0</v>
      </c>
      <c r="FC4" s="572">
        <v>0</v>
      </c>
      <c r="FD4" s="572">
        <v>3.8240609268103782E-3</v>
      </c>
      <c r="FE4" s="572">
        <v>6.1703070927101049E-4</v>
      </c>
      <c r="FF4" s="572">
        <v>0</v>
      </c>
      <c r="FG4" s="572">
        <v>0</v>
      </c>
      <c r="FH4" s="572">
        <v>0</v>
      </c>
      <c r="FI4" s="572">
        <v>9.0343653358351578E-5</v>
      </c>
      <c r="FJ4" s="572">
        <v>0</v>
      </c>
      <c r="FK4" s="572">
        <v>3.855738817393495E-6</v>
      </c>
      <c r="FL4" s="572">
        <v>8.4668666288359863E-5</v>
      </c>
      <c r="FM4" s="572">
        <v>0</v>
      </c>
      <c r="FN4" s="572">
        <v>3.7971521358980767E-5</v>
      </c>
      <c r="FO4" s="572">
        <v>7.4664011946241914E-4</v>
      </c>
      <c r="FP4" s="572">
        <v>2.3787646575332633E-3</v>
      </c>
      <c r="FQ4" s="572">
        <v>1.8338246383766367E-3</v>
      </c>
      <c r="FR4" s="572">
        <v>6.7074929403636803E-6</v>
      </c>
      <c r="FS4" s="573">
        <v>1.9652397401410192E-2</v>
      </c>
      <c r="FT4" s="573">
        <v>0</v>
      </c>
      <c r="FU4" s="574">
        <v>0</v>
      </c>
    </row>
    <row r="5" spans="2:177" ht="19.5" customHeight="1" thickBot="1">
      <c r="B5" s="469" t="s">
        <v>5</v>
      </c>
      <c r="C5" s="470" t="s">
        <v>33</v>
      </c>
      <c r="D5" s="471">
        <v>6.0967097273883386E-2</v>
      </c>
      <c r="E5" s="471">
        <v>0.38227848101265821</v>
      </c>
      <c r="F5" s="471">
        <v>0.18499765588373182</v>
      </c>
      <c r="G5" s="472">
        <v>-1.8245620751911003E-5</v>
      </c>
      <c r="H5" s="471">
        <v>5.0257852789498361E-2</v>
      </c>
      <c r="I5" s="473">
        <v>4.9695264885138306E-2</v>
      </c>
      <c r="J5" s="6"/>
      <c r="K5" t="s">
        <v>140</v>
      </c>
      <c r="S5" s="511" t="s">
        <v>1</v>
      </c>
      <c r="T5" s="512" t="s">
        <v>33</v>
      </c>
      <c r="U5" s="544">
        <v>3.6490049331733531E-4</v>
      </c>
      <c r="V5" s="545">
        <v>1.0004174202415856</v>
      </c>
      <c r="W5" s="545">
        <v>4.9841138768628144E-4</v>
      </c>
      <c r="X5" s="545">
        <v>7.8644103514947581E-4</v>
      </c>
      <c r="Y5" s="545">
        <v>1.8685458742308024E-3</v>
      </c>
      <c r="Z5" s="545">
        <v>1.200016329757187E-3</v>
      </c>
      <c r="AA5" s="545">
        <v>1.3981312970462786E-2</v>
      </c>
      <c r="AB5" s="545">
        <v>1.3405509046234877E-3</v>
      </c>
      <c r="AC5" s="545">
        <v>4.8438450103952474E-3</v>
      </c>
      <c r="AD5" s="545">
        <v>9.6666335643128703E-4</v>
      </c>
      <c r="AE5" s="545">
        <v>7.3976272122975E-4</v>
      </c>
      <c r="AF5" s="545">
        <v>7.1824057894962141E-4</v>
      </c>
      <c r="AG5" s="545">
        <v>4.0346188878841161E-4</v>
      </c>
      <c r="AH5" s="545">
        <v>3.0000701267948033E-4</v>
      </c>
      <c r="AI5" s="545">
        <v>4.6464005097566276E-4</v>
      </c>
      <c r="AJ5" s="545">
        <v>9.2324503372407329E-4</v>
      </c>
      <c r="AK5" s="545">
        <v>3.6506461343659299E-4</v>
      </c>
      <c r="AL5" s="545">
        <v>2.1175628256613348E-4</v>
      </c>
      <c r="AM5" s="545">
        <v>3.4616359249671003E-4</v>
      </c>
      <c r="AN5" s="545">
        <v>5.5366087684068023E-4</v>
      </c>
      <c r="AO5" s="545">
        <v>7.7491010513795343E-4</v>
      </c>
      <c r="AP5" s="545">
        <v>2.0628053756894547E-2</v>
      </c>
      <c r="AQ5" s="545">
        <v>1.0075987484819326E-3</v>
      </c>
      <c r="AR5" s="545">
        <v>1.1812657759653364E-3</v>
      </c>
      <c r="AS5" s="545">
        <v>5.7379627647276255E-4</v>
      </c>
      <c r="AT5" s="545">
        <v>1.1478563284957824E-4</v>
      </c>
      <c r="AU5" s="545">
        <v>8.3518893583123792E-5</v>
      </c>
      <c r="AV5" s="545">
        <v>2.9335070809228891E-4</v>
      </c>
      <c r="AW5" s="545">
        <v>2.2567491558580521E-4</v>
      </c>
      <c r="AX5" s="545">
        <v>2.5786592139180576E-4</v>
      </c>
      <c r="AY5" s="545">
        <v>4.8092994251916824E-4</v>
      </c>
      <c r="AZ5" s="545">
        <v>3.0108999115132485E-4</v>
      </c>
      <c r="BA5" s="545">
        <v>1.6169773899468327E-4</v>
      </c>
      <c r="BB5" s="545">
        <v>1.8552158178091358E-4</v>
      </c>
      <c r="BC5" s="545">
        <v>7.2403293323615588E-4</v>
      </c>
      <c r="BD5" s="545">
        <v>3.0821250183578623E-4</v>
      </c>
      <c r="BE5" s="546">
        <v>3.6188575391332944E-4</v>
      </c>
      <c r="BF5" s="13"/>
      <c r="BG5" s="511" t="s">
        <v>1</v>
      </c>
      <c r="BH5" s="512" t="s">
        <v>33</v>
      </c>
      <c r="BI5" s="559">
        <f>U5/$U$4</f>
        <v>3.2591731213882813E-4</v>
      </c>
      <c r="BJ5" s="560">
        <f>V5/$V$5</f>
        <v>1</v>
      </c>
      <c r="BK5" s="560">
        <f t="shared" si="0"/>
        <v>4.7369611239730117E-4</v>
      </c>
      <c r="BL5" s="560">
        <f t="shared" si="1"/>
        <v>7.7748838890157816E-4</v>
      </c>
      <c r="BM5" s="560">
        <f t="shared" si="2"/>
        <v>1.7758598960130598E-3</v>
      </c>
      <c r="BN5" s="560">
        <f t="shared" si="3"/>
        <v>1.1201963726141305E-3</v>
      </c>
      <c r="BO5" s="560">
        <f t="shared" si="4"/>
        <v>1.3962300690238892E-2</v>
      </c>
      <c r="BP5" s="560">
        <f t="shared" si="5"/>
        <v>1.3130210829360551E-3</v>
      </c>
      <c r="BQ5" s="560">
        <f t="shared" si="6"/>
        <v>4.4861450276617318E-3</v>
      </c>
      <c r="BR5" s="560">
        <f t="shared" si="7"/>
        <v>9.1959078007394681E-4</v>
      </c>
      <c r="BS5" s="560">
        <f t="shared" si="8"/>
        <v>7.0592646825904249E-4</v>
      </c>
      <c r="BT5" s="560">
        <f t="shared" si="9"/>
        <v>7.0820924833102643E-4</v>
      </c>
      <c r="BU5" s="560">
        <f t="shared" si="10"/>
        <v>4.0159337063135157E-4</v>
      </c>
      <c r="BV5" s="560">
        <f t="shared" si="11"/>
        <v>2.9470557124182422E-4</v>
      </c>
      <c r="BW5" s="560">
        <f t="shared" si="12"/>
        <v>4.6369733867601448E-4</v>
      </c>
      <c r="BX5" s="560">
        <f t="shared" si="13"/>
        <v>8.5288125487722728E-4</v>
      </c>
      <c r="BY5" s="560">
        <f t="shared" si="14"/>
        <v>3.6130262534671558E-4</v>
      </c>
      <c r="BZ5" s="560">
        <f t="shared" si="15"/>
        <v>2.114443055863583E-4</v>
      </c>
      <c r="CA5" s="560">
        <f t="shared" si="16"/>
        <v>3.2666244319533717E-4</v>
      </c>
      <c r="CB5" s="560">
        <f t="shared" si="17"/>
        <v>5.482611584148345E-4</v>
      </c>
      <c r="CC5" s="560">
        <f t="shared" si="18"/>
        <v>7.7390478292049098E-4</v>
      </c>
      <c r="CD5" s="560">
        <f t="shared" si="19"/>
        <v>1.9459704722097283E-2</v>
      </c>
      <c r="CE5" s="560">
        <f t="shared" si="20"/>
        <v>9.1762513355720375E-4</v>
      </c>
      <c r="CF5" s="560">
        <f t="shared" si="21"/>
        <v>1.1801764465152477E-3</v>
      </c>
      <c r="CG5" s="560">
        <f t="shared" si="22"/>
        <v>5.6400784757784151E-4</v>
      </c>
      <c r="CH5" s="560">
        <f t="shared" si="23"/>
        <v>1.1055127253075154E-4</v>
      </c>
      <c r="CI5" s="560">
        <f t="shared" si="24"/>
        <v>8.1520030020173852E-5</v>
      </c>
      <c r="CJ5" s="560">
        <f t="shared" si="25"/>
        <v>2.6671273757770893E-4</v>
      </c>
      <c r="CK5" s="560">
        <f t="shared" si="26"/>
        <v>2.0035388973571293E-4</v>
      </c>
      <c r="CL5" s="560">
        <f t="shared" si="27"/>
        <v>2.5775582077486114E-4</v>
      </c>
      <c r="CM5" s="560">
        <f t="shared" si="28"/>
        <v>4.8085661500849101E-4</v>
      </c>
      <c r="CN5" s="560">
        <f t="shared" si="29"/>
        <v>2.9647438344110018E-4</v>
      </c>
      <c r="CO5" s="560">
        <f t="shared" si="30"/>
        <v>1.6159952965868489E-4</v>
      </c>
      <c r="CP5" s="560">
        <f t="shared" si="31"/>
        <v>1.6845368575865282E-4</v>
      </c>
      <c r="CQ5" s="560">
        <f t="shared" si="32"/>
        <v>7.17644919516445E-4</v>
      </c>
      <c r="CR5" s="560">
        <f t="shared" si="33"/>
        <v>3.0799091003057787E-4</v>
      </c>
      <c r="CS5" s="561">
        <f t="shared" si="34"/>
        <v>3.6126863904008526E-4</v>
      </c>
      <c r="CT5" s="15"/>
      <c r="CU5" s="511" t="s">
        <v>5</v>
      </c>
      <c r="CV5" s="513" t="s">
        <v>33</v>
      </c>
      <c r="CW5" s="514">
        <v>0</v>
      </c>
      <c r="CX5" s="515">
        <v>0</v>
      </c>
      <c r="CY5" s="515">
        <v>0</v>
      </c>
      <c r="CZ5" s="515">
        <v>0</v>
      </c>
      <c r="DA5" s="515">
        <v>0</v>
      </c>
      <c r="DB5" s="515">
        <v>0</v>
      </c>
      <c r="DC5" s="515">
        <v>0</v>
      </c>
      <c r="DD5" s="515">
        <v>0</v>
      </c>
      <c r="DE5" s="515">
        <v>0</v>
      </c>
      <c r="DF5" s="515">
        <v>0</v>
      </c>
      <c r="DG5" s="515">
        <v>0</v>
      </c>
      <c r="DH5" s="515">
        <v>0</v>
      </c>
      <c r="DI5" s="515">
        <v>0</v>
      </c>
      <c r="DJ5" s="515">
        <v>0</v>
      </c>
      <c r="DK5" s="515">
        <v>0</v>
      </c>
      <c r="DL5" s="515">
        <v>0</v>
      </c>
      <c r="DM5" s="515">
        <v>0</v>
      </c>
      <c r="DN5" s="515">
        <v>0</v>
      </c>
      <c r="DO5" s="515">
        <v>0</v>
      </c>
      <c r="DP5" s="515">
        <v>0</v>
      </c>
      <c r="DQ5" s="515">
        <v>0</v>
      </c>
      <c r="DR5" s="515">
        <v>0</v>
      </c>
      <c r="DS5" s="515">
        <v>0</v>
      </c>
      <c r="DT5" s="515">
        <v>0</v>
      </c>
      <c r="DU5" s="515">
        <v>0</v>
      </c>
      <c r="DV5" s="515">
        <v>0</v>
      </c>
      <c r="DW5" s="515">
        <v>0</v>
      </c>
      <c r="DX5" s="515">
        <v>0</v>
      </c>
      <c r="DY5" s="515">
        <v>0</v>
      </c>
      <c r="DZ5" s="515">
        <v>0</v>
      </c>
      <c r="EA5" s="515">
        <v>0</v>
      </c>
      <c r="EB5" s="515">
        <v>0</v>
      </c>
      <c r="EC5" s="515">
        <v>0</v>
      </c>
      <c r="ED5" s="515">
        <v>0</v>
      </c>
      <c r="EE5" s="515">
        <v>0</v>
      </c>
      <c r="EF5" s="515">
        <v>0</v>
      </c>
      <c r="EG5" s="516">
        <v>0</v>
      </c>
      <c r="EI5" s="511" t="s">
        <v>1</v>
      </c>
      <c r="EJ5" s="512" t="s">
        <v>33</v>
      </c>
      <c r="EK5" s="575">
        <v>1.8968178509527952E-5</v>
      </c>
      <c r="EL5" s="576">
        <v>2.8129395218002813E-4</v>
      </c>
      <c r="EM5" s="576">
        <v>3.2116131933069981E-5</v>
      </c>
      <c r="EN5" s="576">
        <v>0</v>
      </c>
      <c r="EO5" s="576">
        <v>1.114694388587472E-2</v>
      </c>
      <c r="EP5" s="576">
        <v>2.8509182079653845E-3</v>
      </c>
      <c r="EQ5" s="576">
        <v>0.211328320802005</v>
      </c>
      <c r="ER5" s="576">
        <v>6.8131957976208318E-5</v>
      </c>
      <c r="ES5" s="576">
        <v>5.9592657782247926E-2</v>
      </c>
      <c r="ET5" s="576">
        <v>1.1435608726249121E-3</v>
      </c>
      <c r="EU5" s="576">
        <v>3.8356608411442153E-3</v>
      </c>
      <c r="EV5" s="576">
        <v>1.3449798626626118E-4</v>
      </c>
      <c r="EW5" s="576">
        <v>0</v>
      </c>
      <c r="EX5" s="576">
        <v>1.1551445807835924E-5</v>
      </c>
      <c r="EY5" s="576">
        <v>0</v>
      </c>
      <c r="EZ5" s="576">
        <v>1.9911526450803594E-5</v>
      </c>
      <c r="FA5" s="576">
        <v>6.9335145291796958E-6</v>
      </c>
      <c r="FB5" s="576">
        <v>0</v>
      </c>
      <c r="FC5" s="576">
        <v>2.4080428631629644E-5</v>
      </c>
      <c r="FD5" s="576">
        <v>2.4202917258293533E-4</v>
      </c>
      <c r="FE5" s="576">
        <v>7.4391075056078658E-3</v>
      </c>
      <c r="FF5" s="576">
        <v>0.31860516457512644</v>
      </c>
      <c r="FG5" s="576">
        <v>0</v>
      </c>
      <c r="FH5" s="576">
        <v>0</v>
      </c>
      <c r="FI5" s="576">
        <v>0</v>
      </c>
      <c r="FJ5" s="576">
        <v>0</v>
      </c>
      <c r="FK5" s="576">
        <v>0</v>
      </c>
      <c r="FL5" s="576">
        <v>0</v>
      </c>
      <c r="FM5" s="576">
        <v>0</v>
      </c>
      <c r="FN5" s="576">
        <v>5.9955033724706466E-6</v>
      </c>
      <c r="FO5" s="576">
        <v>3.5053526735324843E-5</v>
      </c>
      <c r="FP5" s="576">
        <v>0</v>
      </c>
      <c r="FQ5" s="576">
        <v>0</v>
      </c>
      <c r="FR5" s="576">
        <v>0</v>
      </c>
      <c r="FS5" s="577">
        <v>-1.4986100391886526E-5</v>
      </c>
      <c r="FT5" s="577">
        <v>0</v>
      </c>
      <c r="FU5" s="578">
        <v>6.2136244071166709E-5</v>
      </c>
    </row>
    <row r="6" spans="2:177" ht="19.5" customHeight="1" thickBot="1">
      <c r="B6" s="469" t="s">
        <v>10</v>
      </c>
      <c r="C6" s="470" t="s">
        <v>91</v>
      </c>
      <c r="D6" s="471">
        <v>0.26220745237212684</v>
      </c>
      <c r="E6" s="471">
        <v>0.38829091709908742</v>
      </c>
      <c r="F6" s="471">
        <v>0.16024802829890025</v>
      </c>
      <c r="G6" s="472">
        <v>0.10255803602941792</v>
      </c>
      <c r="H6" s="471">
        <v>5.1461513403897062E-2</v>
      </c>
      <c r="I6" s="473">
        <v>4.9488665299437053E-2</v>
      </c>
      <c r="J6" s="6"/>
      <c r="K6" s="66"/>
      <c r="L6" s="612" t="s">
        <v>69</v>
      </c>
      <c r="M6" s="67" t="s">
        <v>68</v>
      </c>
      <c r="S6" s="511" t="s">
        <v>2</v>
      </c>
      <c r="T6" s="512" t="s">
        <v>91</v>
      </c>
      <c r="U6" s="544">
        <v>3.454830169961149E-2</v>
      </c>
      <c r="V6" s="545">
        <v>5.535818455793938E-5</v>
      </c>
      <c r="W6" s="545">
        <v>1.052175381309127</v>
      </c>
      <c r="X6" s="545">
        <v>1.0563693486538366E-3</v>
      </c>
      <c r="Y6" s="545">
        <v>3.273597886789562E-3</v>
      </c>
      <c r="Z6" s="545">
        <v>1.8911462947011307E-3</v>
      </c>
      <c r="AA6" s="545">
        <v>1.2683345338897938E-4</v>
      </c>
      <c r="AB6" s="545">
        <v>5.8395152506944754E-4</v>
      </c>
      <c r="AC6" s="545">
        <v>1.8786094378711121E-4</v>
      </c>
      <c r="AD6" s="545">
        <v>9.302355094454927E-6</v>
      </c>
      <c r="AE6" s="545">
        <v>2.5831175379631947E-5</v>
      </c>
      <c r="AF6" s="545">
        <v>2.0232100905362915E-5</v>
      </c>
      <c r="AG6" s="545">
        <v>1.7164781344954679E-5</v>
      </c>
      <c r="AH6" s="545">
        <v>1.8886202424905358E-5</v>
      </c>
      <c r="AI6" s="545">
        <v>1.892936570824814E-5</v>
      </c>
      <c r="AJ6" s="545">
        <v>3.350198604278377E-5</v>
      </c>
      <c r="AK6" s="545">
        <v>2.6508475809169135E-5</v>
      </c>
      <c r="AL6" s="545">
        <v>1.3919254180466763E-5</v>
      </c>
      <c r="AM6" s="545">
        <v>2.3684038636750163E-5</v>
      </c>
      <c r="AN6" s="545">
        <v>2.80821218442282E-4</v>
      </c>
      <c r="AO6" s="545">
        <v>7.5287132239941002E-5</v>
      </c>
      <c r="AP6" s="545">
        <v>1.9905645764540196E-5</v>
      </c>
      <c r="AQ6" s="545">
        <v>5.5742226499222775E-5</v>
      </c>
      <c r="AR6" s="545">
        <v>3.7861631093156712E-5</v>
      </c>
      <c r="AS6" s="545">
        <v>9.2716748483907772E-5</v>
      </c>
      <c r="AT6" s="545">
        <v>3.2751346916023745E-5</v>
      </c>
      <c r="AU6" s="545">
        <v>1.4926081795308508E-5</v>
      </c>
      <c r="AV6" s="545">
        <v>1.1510768052528607E-4</v>
      </c>
      <c r="AW6" s="545">
        <v>3.565461518494279E-4</v>
      </c>
      <c r="AX6" s="545">
        <v>8.5176076394358896E-5</v>
      </c>
      <c r="AY6" s="545">
        <v>6.0449773325370315E-4</v>
      </c>
      <c r="AZ6" s="545">
        <v>2.4000366967354882E-3</v>
      </c>
      <c r="BA6" s="545">
        <v>6.118663812577313E-4</v>
      </c>
      <c r="BB6" s="545">
        <v>6.2022453859052361E-5</v>
      </c>
      <c r="BC6" s="545">
        <v>3.3492902919133004E-2</v>
      </c>
      <c r="BD6" s="545">
        <v>2.7821651631403121E-4</v>
      </c>
      <c r="BE6" s="546">
        <v>4.623623581445468E-4</v>
      </c>
      <c r="BF6" s="13"/>
      <c r="BG6" s="511" t="s">
        <v>2</v>
      </c>
      <c r="BH6" s="512" t="s">
        <v>91</v>
      </c>
      <c r="BI6" s="559">
        <f t="shared" ref="BI6:BI40" si="35">U6/$U$4</f>
        <v>3.0857425065486371E-2</v>
      </c>
      <c r="BJ6" s="560">
        <f>V6/$V$5</f>
        <v>5.5335086572734026E-5</v>
      </c>
      <c r="BK6" s="560">
        <f t="shared" si="0"/>
        <v>1</v>
      </c>
      <c r="BL6" s="560">
        <f t="shared" si="1"/>
        <v>1.044343906614406E-3</v>
      </c>
      <c r="BM6" s="560">
        <f t="shared" si="2"/>
        <v>3.1112167397098689E-3</v>
      </c>
      <c r="BN6" s="560">
        <f t="shared" si="3"/>
        <v>1.7653553263191938E-3</v>
      </c>
      <c r="BO6" s="560">
        <f t="shared" si="4"/>
        <v>1.2666098080627632E-4</v>
      </c>
      <c r="BP6" s="560">
        <f t="shared" si="5"/>
        <v>5.7195937967323711E-4</v>
      </c>
      <c r="BQ6" s="560">
        <f t="shared" si="6"/>
        <v>1.7398811007654863E-4</v>
      </c>
      <c r="BR6" s="560">
        <f t="shared" si="7"/>
        <v>8.8493682117169671E-6</v>
      </c>
      <c r="BS6" s="560">
        <f t="shared" si="8"/>
        <v>2.4649674663803787E-5</v>
      </c>
      <c r="BT6" s="560">
        <f t="shared" si="9"/>
        <v>1.9949528604049504E-5</v>
      </c>
      <c r="BU6" s="560">
        <f t="shared" si="10"/>
        <v>1.708528757739877E-5</v>
      </c>
      <c r="BV6" s="560">
        <f t="shared" si="11"/>
        <v>1.8552463239140645E-5</v>
      </c>
      <c r="BW6" s="560">
        <f t="shared" si="12"/>
        <v>1.8890959751120178E-5</v>
      </c>
      <c r="BX6" s="560">
        <f t="shared" si="13"/>
        <v>3.0948680852139136E-5</v>
      </c>
      <c r="BY6" s="560">
        <f t="shared" si="14"/>
        <v>2.6235306165756903E-5</v>
      </c>
      <c r="BZ6" s="560">
        <f t="shared" si="15"/>
        <v>1.3898747176720185E-5</v>
      </c>
      <c r="CA6" s="560">
        <f t="shared" si="16"/>
        <v>2.2349796724758401E-5</v>
      </c>
      <c r="CB6" s="560">
        <f t="shared" si="17"/>
        <v>2.7808243813285516E-4</v>
      </c>
      <c r="CC6" s="560">
        <f t="shared" si="18"/>
        <v>7.5189459198606265E-5</v>
      </c>
      <c r="CD6" s="560">
        <f t="shared" si="19"/>
        <v>1.87782130803858E-5</v>
      </c>
      <c r="CE6" s="560">
        <f t="shared" si="20"/>
        <v>5.0764719699373851E-5</v>
      </c>
      <c r="CF6" s="560">
        <f t="shared" si="21"/>
        <v>3.7826716181866355E-5</v>
      </c>
      <c r="CG6" s="560">
        <f t="shared" si="22"/>
        <v>9.1135087296627339E-5</v>
      </c>
      <c r="CH6" s="560">
        <f t="shared" si="23"/>
        <v>3.1543173032876946E-5</v>
      </c>
      <c r="CI6" s="560">
        <f t="shared" si="24"/>
        <v>1.4568854828352121E-5</v>
      </c>
      <c r="CJ6" s="560">
        <f t="shared" si="25"/>
        <v>1.0465522578340213E-4</v>
      </c>
      <c r="CK6" s="560">
        <f t="shared" si="26"/>
        <v>3.1654119913106672E-4</v>
      </c>
      <c r="CL6" s="560">
        <f t="shared" si="27"/>
        <v>8.5139708895662968E-5</v>
      </c>
      <c r="CM6" s="560">
        <f t="shared" si="28"/>
        <v>6.0440556533053881E-4</v>
      </c>
      <c r="CN6" s="560">
        <f t="shared" si="29"/>
        <v>2.3632449460701302E-3</v>
      </c>
      <c r="CO6" s="560">
        <f t="shared" si="30"/>
        <v>6.1149475583243676E-4</v>
      </c>
      <c r="CP6" s="560">
        <f t="shared" si="31"/>
        <v>5.6316418025647891E-5</v>
      </c>
      <c r="CQ6" s="560">
        <f t="shared" si="32"/>
        <v>3.3197400997136063E-2</v>
      </c>
      <c r="CR6" s="560">
        <f t="shared" si="33"/>
        <v>2.7801649035881656E-4</v>
      </c>
      <c r="CS6" s="561">
        <f t="shared" si="34"/>
        <v>4.6157390298997447E-4</v>
      </c>
      <c r="CT6" s="15"/>
      <c r="CU6" s="511" t="s">
        <v>10</v>
      </c>
      <c r="CV6" s="513" t="s">
        <v>91</v>
      </c>
      <c r="CW6" s="514">
        <v>0</v>
      </c>
      <c r="CX6" s="515">
        <v>0</v>
      </c>
      <c r="CY6" s="515">
        <v>0</v>
      </c>
      <c r="CZ6" s="515">
        <v>0</v>
      </c>
      <c r="DA6" s="515">
        <v>0</v>
      </c>
      <c r="DB6" s="515">
        <v>0</v>
      </c>
      <c r="DC6" s="515">
        <v>0</v>
      </c>
      <c r="DD6" s="515">
        <v>0</v>
      </c>
      <c r="DE6" s="515">
        <v>0</v>
      </c>
      <c r="DF6" s="515">
        <v>0</v>
      </c>
      <c r="DG6" s="515">
        <v>0</v>
      </c>
      <c r="DH6" s="515">
        <v>0</v>
      </c>
      <c r="DI6" s="515">
        <v>0</v>
      </c>
      <c r="DJ6" s="515">
        <v>0</v>
      </c>
      <c r="DK6" s="515">
        <v>0</v>
      </c>
      <c r="DL6" s="515">
        <v>0</v>
      </c>
      <c r="DM6" s="515">
        <v>0</v>
      </c>
      <c r="DN6" s="515">
        <v>0</v>
      </c>
      <c r="DO6" s="515">
        <v>0</v>
      </c>
      <c r="DP6" s="515">
        <v>0</v>
      </c>
      <c r="DQ6" s="515">
        <v>0</v>
      </c>
      <c r="DR6" s="515">
        <v>0</v>
      </c>
      <c r="DS6" s="515">
        <v>0</v>
      </c>
      <c r="DT6" s="515">
        <v>0</v>
      </c>
      <c r="DU6" s="515">
        <v>0</v>
      </c>
      <c r="DV6" s="515">
        <v>0</v>
      </c>
      <c r="DW6" s="515">
        <v>0</v>
      </c>
      <c r="DX6" s="515">
        <v>0</v>
      </c>
      <c r="DY6" s="515">
        <v>0</v>
      </c>
      <c r="DZ6" s="515">
        <v>0</v>
      </c>
      <c r="EA6" s="515">
        <v>0</v>
      </c>
      <c r="EB6" s="515">
        <v>0</v>
      </c>
      <c r="EC6" s="515">
        <v>0</v>
      </c>
      <c r="ED6" s="515">
        <v>0</v>
      </c>
      <c r="EE6" s="515">
        <v>0</v>
      </c>
      <c r="EF6" s="515">
        <v>0</v>
      </c>
      <c r="EG6" s="516">
        <v>0</v>
      </c>
      <c r="EI6" s="511" t="s">
        <v>2</v>
      </c>
      <c r="EJ6" s="512" t="s">
        <v>91</v>
      </c>
      <c r="EK6" s="575">
        <v>0.11238882869126682</v>
      </c>
      <c r="EL6" s="576">
        <v>0</v>
      </c>
      <c r="EM6" s="576">
        <v>0.16598075784895325</v>
      </c>
      <c r="EN6" s="576">
        <v>1.9073977111227468E-3</v>
      </c>
      <c r="EO6" s="576">
        <v>2.6634290700762605E-3</v>
      </c>
      <c r="EP6" s="576">
        <v>6.1972087286623432E-3</v>
      </c>
      <c r="EQ6" s="576">
        <v>1.0025062656641604E-4</v>
      </c>
      <c r="ER6" s="576">
        <v>6.8131957976208321E-6</v>
      </c>
      <c r="ES6" s="576">
        <v>4.849312116096124E-4</v>
      </c>
      <c r="ET6" s="576">
        <v>0</v>
      </c>
      <c r="EU6" s="576">
        <v>0</v>
      </c>
      <c r="EV6" s="576">
        <v>0</v>
      </c>
      <c r="EW6" s="576">
        <v>0</v>
      </c>
      <c r="EX6" s="576">
        <v>0</v>
      </c>
      <c r="EY6" s="576">
        <v>0</v>
      </c>
      <c r="EZ6" s="576">
        <v>0</v>
      </c>
      <c r="FA6" s="576">
        <v>0</v>
      </c>
      <c r="FB6" s="576">
        <v>0</v>
      </c>
      <c r="FC6" s="576">
        <v>0</v>
      </c>
      <c r="FD6" s="576">
        <v>2.5816445075513099E-4</v>
      </c>
      <c r="FE6" s="576">
        <v>0</v>
      </c>
      <c r="FF6" s="576">
        <v>0</v>
      </c>
      <c r="FG6" s="576">
        <v>0</v>
      </c>
      <c r="FH6" s="576">
        <v>0</v>
      </c>
      <c r="FI6" s="576">
        <v>1.2972422020686379E-4</v>
      </c>
      <c r="FJ6" s="576">
        <v>0</v>
      </c>
      <c r="FK6" s="576">
        <v>0</v>
      </c>
      <c r="FL6" s="576">
        <v>2.5760892083479702E-4</v>
      </c>
      <c r="FM6" s="576">
        <v>0</v>
      </c>
      <c r="FN6" s="576">
        <v>1.9385460904321758E-4</v>
      </c>
      <c r="FO6" s="576">
        <v>1.8701056513295803E-3</v>
      </c>
      <c r="FP6" s="576">
        <v>6.624828165434961E-3</v>
      </c>
      <c r="FQ6" s="576">
        <v>1.5767464180434633E-3</v>
      </c>
      <c r="FR6" s="576">
        <v>6.7074929403636803E-6</v>
      </c>
      <c r="FS6" s="577">
        <v>0.1183040230186502</v>
      </c>
      <c r="FT6" s="577">
        <v>0</v>
      </c>
      <c r="FU6" s="578">
        <v>1.2013007187092232E-3</v>
      </c>
    </row>
    <row r="7" spans="2:177" ht="19.5" customHeight="1">
      <c r="B7" s="469" t="s">
        <v>14</v>
      </c>
      <c r="C7" s="470" t="s">
        <v>34</v>
      </c>
      <c r="D7" s="471">
        <v>5.5474285951425006E-2</v>
      </c>
      <c r="E7" s="471">
        <v>0.45037025955568855</v>
      </c>
      <c r="F7" s="471">
        <v>0.34860498167402199</v>
      </c>
      <c r="G7" s="472">
        <v>1.714520044459493E-2</v>
      </c>
      <c r="H7" s="471">
        <v>0.16669159997008004</v>
      </c>
      <c r="I7" s="473">
        <v>0.1425686289176453</v>
      </c>
      <c r="J7" s="6"/>
      <c r="K7" s="497" t="str">
        <f t="shared" ref="K7:K15" si="36">IF(ISBLANK(K20),"",K20)</f>
        <v>平成27年（2015年）</v>
      </c>
      <c r="L7" s="613">
        <f t="shared" ref="L7:M15" si="37">IFERROR(L20/L32,"")</f>
        <v>0.62467945406212722</v>
      </c>
      <c r="M7" s="498">
        <f t="shared" si="37"/>
        <v>0.66061543883874363</v>
      </c>
      <c r="S7" s="511" t="s">
        <v>3</v>
      </c>
      <c r="T7" s="512" t="s">
        <v>34</v>
      </c>
      <c r="U7" s="544">
        <v>2.4874083490905818E-4</v>
      </c>
      <c r="V7" s="545">
        <v>2.2116462532349455E-4</v>
      </c>
      <c r="W7" s="545">
        <v>1.3665314962170043E-4</v>
      </c>
      <c r="X7" s="545">
        <v>1.0115148295147478</v>
      </c>
      <c r="Y7" s="545">
        <v>1.6058013524309611E-4</v>
      </c>
      <c r="Z7" s="545">
        <v>8.685838282379312E-5</v>
      </c>
      <c r="AA7" s="545">
        <v>1.2609226669556514E-4</v>
      </c>
      <c r="AB7" s="545">
        <v>4.8799976418891666E-4</v>
      </c>
      <c r="AC7" s="545">
        <v>1.805585419716973E-4</v>
      </c>
      <c r="AD7" s="545">
        <v>3.2921748124739301E-5</v>
      </c>
      <c r="AE7" s="545">
        <v>8.4914150527499449E-5</v>
      </c>
      <c r="AF7" s="545">
        <v>8.8874936527564175E-5</v>
      </c>
      <c r="AG7" s="545">
        <v>5.3215570992438998E-5</v>
      </c>
      <c r="AH7" s="545">
        <v>2.0354651614376535E-4</v>
      </c>
      <c r="AI7" s="545">
        <v>6.3170989250949081E-5</v>
      </c>
      <c r="AJ7" s="545">
        <v>3.5940096035584943E-4</v>
      </c>
      <c r="AK7" s="545">
        <v>1.4743319664268018E-4</v>
      </c>
      <c r="AL7" s="545">
        <v>1.735352661676878E-4</v>
      </c>
      <c r="AM7" s="545">
        <v>1.2511413218899357E-4</v>
      </c>
      <c r="AN7" s="545">
        <v>4.2209770743256394E-4</v>
      </c>
      <c r="AO7" s="545">
        <v>1.7095552072393861E-4</v>
      </c>
      <c r="AP7" s="545">
        <v>4.0127864462513397E-5</v>
      </c>
      <c r="AQ7" s="545">
        <v>1.172725535459205E-4</v>
      </c>
      <c r="AR7" s="545">
        <v>1.9297556134983677E-4</v>
      </c>
      <c r="AS7" s="545">
        <v>2.5223946580929654E-4</v>
      </c>
      <c r="AT7" s="545">
        <v>1.225957436312039E-4</v>
      </c>
      <c r="AU7" s="545">
        <v>1.6132375439401096E-5</v>
      </c>
      <c r="AV7" s="545">
        <v>1.2853578945096222E-4</v>
      </c>
      <c r="AW7" s="545">
        <v>2.6294762657086776E-4</v>
      </c>
      <c r="AX7" s="545">
        <v>2.3368807097577177E-4</v>
      </c>
      <c r="AY7" s="545">
        <v>5.9176359415400576E-5</v>
      </c>
      <c r="AZ7" s="545">
        <v>2.2663665880025654E-4</v>
      </c>
      <c r="BA7" s="545">
        <v>1.305988543060282E-3</v>
      </c>
      <c r="BB7" s="545">
        <v>1.6759157552206235E-4</v>
      </c>
      <c r="BC7" s="545">
        <v>2.9395819577829937E-4</v>
      </c>
      <c r="BD7" s="545">
        <v>1.0522541099133914E-3</v>
      </c>
      <c r="BE7" s="546">
        <v>1.2918657017542136E-4</v>
      </c>
      <c r="BF7" s="13"/>
      <c r="BG7" s="511" t="s">
        <v>3</v>
      </c>
      <c r="BH7" s="512" t="s">
        <v>34</v>
      </c>
      <c r="BI7" s="559">
        <f t="shared" si="35"/>
        <v>2.2216726427450102E-4</v>
      </c>
      <c r="BJ7" s="560">
        <f t="shared" ref="BJ7:BJ39" si="38">V7/$V$5</f>
        <v>2.2107234525173166E-4</v>
      </c>
      <c r="BK7" s="560">
        <f t="shared" si="0"/>
        <v>1.2987677914652899E-4</v>
      </c>
      <c r="BL7" s="560">
        <f t="shared" si="1"/>
        <v>1</v>
      </c>
      <c r="BM7" s="560">
        <f t="shared" si="2"/>
        <v>1.5261483606441223E-4</v>
      </c>
      <c r="BN7" s="560">
        <f t="shared" si="3"/>
        <v>8.1080934448642084E-5</v>
      </c>
      <c r="BO7" s="560">
        <f t="shared" si="4"/>
        <v>1.2592080200454889E-4</v>
      </c>
      <c r="BP7" s="560">
        <f t="shared" si="5"/>
        <v>4.7797810335880941E-4</v>
      </c>
      <c r="BQ7" s="560">
        <f t="shared" si="6"/>
        <v>1.6722496354235883E-4</v>
      </c>
      <c r="BR7" s="560">
        <f t="shared" si="7"/>
        <v>3.1318592804835467E-5</v>
      </c>
      <c r="BS7" s="560">
        <f t="shared" si="8"/>
        <v>8.103023397481759E-5</v>
      </c>
      <c r="BT7" s="560">
        <f t="shared" si="9"/>
        <v>8.7633661809671673E-5</v>
      </c>
      <c r="BU7" s="560">
        <f t="shared" si="10"/>
        <v>5.2969118320201998E-5</v>
      </c>
      <c r="BV7" s="560">
        <f t="shared" si="11"/>
        <v>1.9994963377245904E-4</v>
      </c>
      <c r="BW7" s="560">
        <f t="shared" si="12"/>
        <v>6.30428210734044E-5</v>
      </c>
      <c r="BX7" s="560">
        <f t="shared" si="13"/>
        <v>3.3200973834210498E-4</v>
      </c>
      <c r="BY7" s="560">
        <f t="shared" si="14"/>
        <v>1.459138986625196E-4</v>
      </c>
      <c r="BZ7" s="560">
        <f t="shared" si="15"/>
        <v>1.7327959957037412E-4</v>
      </c>
      <c r="CA7" s="560">
        <f t="shared" si="16"/>
        <v>1.1806581912426117E-4</v>
      </c>
      <c r="CB7" s="560">
        <f t="shared" si="17"/>
        <v>4.1798109225589373E-4</v>
      </c>
      <c r="CC7" s="560">
        <f t="shared" si="18"/>
        <v>1.7073373321330724E-4</v>
      </c>
      <c r="CD7" s="560">
        <f t="shared" si="19"/>
        <v>3.7855068770501828E-5</v>
      </c>
      <c r="CE7" s="560">
        <f t="shared" si="20"/>
        <v>1.0680069102140139E-4</v>
      </c>
      <c r="CF7" s="560">
        <f t="shared" si="21"/>
        <v>1.9279760481676615E-4</v>
      </c>
      <c r="CG7" s="560">
        <f t="shared" si="22"/>
        <v>2.4793649596302155E-4</v>
      </c>
      <c r="CH7" s="560">
        <f t="shared" si="23"/>
        <v>1.1807327388301426E-4</v>
      </c>
      <c r="CI7" s="560">
        <f t="shared" si="24"/>
        <v>1.5746278161692866E-5</v>
      </c>
      <c r="CJ7" s="560">
        <f t="shared" si="25"/>
        <v>1.1686398340103166E-4</v>
      </c>
      <c r="CK7" s="560">
        <f t="shared" si="26"/>
        <v>2.3344455294685288E-4</v>
      </c>
      <c r="CL7" s="560">
        <f t="shared" si="27"/>
        <v>2.3358829353853553E-4</v>
      </c>
      <c r="CM7" s="560">
        <f t="shared" si="28"/>
        <v>5.9167336780826931E-5</v>
      </c>
      <c r="CN7" s="560">
        <f t="shared" si="29"/>
        <v>2.2316239548855358E-4</v>
      </c>
      <c r="CO7" s="560">
        <f t="shared" si="30"/>
        <v>1.3051953330350035E-3</v>
      </c>
      <c r="CP7" s="560">
        <f t="shared" si="31"/>
        <v>1.5217323142560369E-4</v>
      </c>
      <c r="CQ7" s="560">
        <f t="shared" si="32"/>
        <v>2.9136465493028829E-4</v>
      </c>
      <c r="CR7" s="560">
        <f t="shared" si="33"/>
        <v>1.0514975835351141E-3</v>
      </c>
      <c r="CS7" s="561">
        <f t="shared" si="34"/>
        <v>1.2896627149547456E-4</v>
      </c>
      <c r="CT7" s="15"/>
      <c r="CU7" s="511" t="s">
        <v>14</v>
      </c>
      <c r="CV7" s="513" t="s">
        <v>34</v>
      </c>
      <c r="CW7" s="514">
        <v>9.0375285611443232E-3</v>
      </c>
      <c r="CX7" s="515">
        <v>1.0550419281477371E-3</v>
      </c>
      <c r="CY7" s="515">
        <v>1.2162730358626205E-3</v>
      </c>
      <c r="CZ7" s="515">
        <v>5.3053479456298645E-3</v>
      </c>
      <c r="DA7" s="515">
        <v>3.2154959686011425E-3</v>
      </c>
      <c r="DB7" s="515">
        <v>5.3711938876701361E-5</v>
      </c>
      <c r="DC7" s="515">
        <v>9.5184237490271605E-5</v>
      </c>
      <c r="DD7" s="515">
        <v>9.8804851616695341E-4</v>
      </c>
      <c r="DE7" s="515">
        <v>1.4414233742467779E-3</v>
      </c>
      <c r="DF7" s="515">
        <v>2.7965219970229531E-4</v>
      </c>
      <c r="DG7" s="515">
        <v>4.2261692081311495E-4</v>
      </c>
      <c r="DH7" s="515">
        <v>3.0866418775738675E-3</v>
      </c>
      <c r="DI7" s="515">
        <v>8.827094678435217E-4</v>
      </c>
      <c r="DJ7" s="515">
        <v>7.3202493024749596E-4</v>
      </c>
      <c r="DK7" s="515">
        <v>4.285790626836958E-4</v>
      </c>
      <c r="DL7" s="515">
        <v>2.0581787419824432E-4</v>
      </c>
      <c r="DM7" s="515">
        <v>2.9894509971698668E-4</v>
      </c>
      <c r="DN7" s="515">
        <v>1.8955885877341584E-4</v>
      </c>
      <c r="DO7" s="515">
        <v>1.4753449525154867E-4</v>
      </c>
      <c r="DP7" s="515">
        <v>2.2499083503786988E-3</v>
      </c>
      <c r="DQ7" s="515">
        <v>2.1801141700489054E-3</v>
      </c>
      <c r="DR7" s="515">
        <v>2.3364666279684916E-5</v>
      </c>
      <c r="DS7" s="515">
        <v>0</v>
      </c>
      <c r="DT7" s="515">
        <v>6.3995931384494759E-4</v>
      </c>
      <c r="DU7" s="515">
        <v>4.943163261421045E-4</v>
      </c>
      <c r="DV7" s="515">
        <v>1.2125904026200692E-3</v>
      </c>
      <c r="DW7" s="515">
        <v>1.3845364289168393E-3</v>
      </c>
      <c r="DX7" s="515">
        <v>6.5989095516216258E-4</v>
      </c>
      <c r="DY7" s="515">
        <v>4.5588064202114928E-4</v>
      </c>
      <c r="DZ7" s="515">
        <v>0</v>
      </c>
      <c r="EA7" s="515">
        <v>3.5048464279334755E-4</v>
      </c>
      <c r="EB7" s="515">
        <v>2.627631847537002E-3</v>
      </c>
      <c r="EC7" s="515">
        <v>2.5876705420113595E-4</v>
      </c>
      <c r="ED7" s="515">
        <v>2.5518496014697297E-2</v>
      </c>
      <c r="EE7" s="515">
        <v>5.3842114716231848E-3</v>
      </c>
      <c r="EF7" s="515">
        <v>0</v>
      </c>
      <c r="EG7" s="516">
        <v>8.9662447257383964E-3</v>
      </c>
      <c r="EI7" s="511" t="s">
        <v>3</v>
      </c>
      <c r="EJ7" s="512" t="s">
        <v>34</v>
      </c>
      <c r="EK7" s="575">
        <v>3.4142721317150316E-3</v>
      </c>
      <c r="EL7" s="576">
        <v>2.8129395218002813E-3</v>
      </c>
      <c r="EM7" s="576">
        <v>1.0988305139957514E-3</v>
      </c>
      <c r="EN7" s="576">
        <v>0.2045777545066946</v>
      </c>
      <c r="EO7" s="576">
        <v>2.0639678263838826E-3</v>
      </c>
      <c r="EP7" s="576">
        <v>9.5536088883946399E-4</v>
      </c>
      <c r="EQ7" s="576">
        <v>1.6040100250626567E-3</v>
      </c>
      <c r="ER7" s="576">
        <v>8.1077029991687907E-3</v>
      </c>
      <c r="ES7" s="576">
        <v>2.4246560580480619E-3</v>
      </c>
      <c r="ET7" s="576">
        <v>3.2254281022753929E-4</v>
      </c>
      <c r="EU7" s="576">
        <v>8.6437427406066826E-4</v>
      </c>
      <c r="EV7" s="576">
        <v>1.0984002211744664E-3</v>
      </c>
      <c r="EW7" s="576">
        <v>4.7281323877068556E-4</v>
      </c>
      <c r="EX7" s="576">
        <v>3.0928996150480685E-3</v>
      </c>
      <c r="EY7" s="576">
        <v>3.4217279726261765E-4</v>
      </c>
      <c r="EZ7" s="576">
        <v>5.4026608436513754E-3</v>
      </c>
      <c r="FA7" s="576">
        <v>1.6917775451198457E-3</v>
      </c>
      <c r="FB7" s="576">
        <v>2.0785550458715597E-3</v>
      </c>
      <c r="FC7" s="576">
        <v>1.7157305400036121E-3</v>
      </c>
      <c r="FD7" s="576">
        <v>6.8090873886665808E-3</v>
      </c>
      <c r="FE7" s="576">
        <v>2.2398380170320325E-3</v>
      </c>
      <c r="FF7" s="576">
        <v>1.4832803261836922E-4</v>
      </c>
      <c r="FG7" s="576">
        <v>8.2559339525283795E-4</v>
      </c>
      <c r="FH7" s="576">
        <v>2.7490491759524921E-3</v>
      </c>
      <c r="FI7" s="576">
        <v>3.8488712834590035E-3</v>
      </c>
      <c r="FJ7" s="576">
        <v>1.4719867083972469E-3</v>
      </c>
      <c r="FK7" s="576">
        <v>2.8275417994218962E-5</v>
      </c>
      <c r="FL7" s="576">
        <v>1.4411687878869764E-3</v>
      </c>
      <c r="FM7" s="576">
        <v>3.5310140736132365E-3</v>
      </c>
      <c r="FN7" s="576">
        <v>3.5473394953784662E-3</v>
      </c>
      <c r="FO7" s="576">
        <v>4.136316154768331E-4</v>
      </c>
      <c r="FP7" s="576">
        <v>3.38016086945598E-3</v>
      </c>
      <c r="FQ7" s="576">
        <v>2.2331528072941659E-2</v>
      </c>
      <c r="FR7" s="576">
        <v>2.2704863603131057E-3</v>
      </c>
      <c r="FS7" s="577">
        <v>4.265418824040702E-3</v>
      </c>
      <c r="FT7" s="577">
        <v>1.7269050523207295E-2</v>
      </c>
      <c r="FU7" s="578">
        <v>6.8349868478283378E-4</v>
      </c>
    </row>
    <row r="8" spans="2:177" ht="19.5" customHeight="1">
      <c r="B8" s="474" t="s">
        <v>15</v>
      </c>
      <c r="C8" s="475" t="s">
        <v>35</v>
      </c>
      <c r="D8" s="476">
        <v>0.16621445523736378</v>
      </c>
      <c r="E8" s="476">
        <v>0.38257768334787723</v>
      </c>
      <c r="F8" s="476">
        <v>0.14245172060553174</v>
      </c>
      <c r="G8" s="477">
        <v>1.3241534929296723E-3</v>
      </c>
      <c r="H8" s="476">
        <v>4.4071783586902911E-2</v>
      </c>
      <c r="I8" s="478">
        <v>3.8403460181355993E-2</v>
      </c>
      <c r="J8" s="6"/>
      <c r="K8" s="499" t="str">
        <f t="shared" si="36"/>
        <v>平成28年（2016年）</v>
      </c>
      <c r="L8" s="614">
        <f t="shared" si="37"/>
        <v>0.59904499943021727</v>
      </c>
      <c r="M8" s="500">
        <f t="shared" si="37"/>
        <v>0.66163167733302597</v>
      </c>
      <c r="S8" s="517" t="s">
        <v>4</v>
      </c>
      <c r="T8" s="518" t="s">
        <v>35</v>
      </c>
      <c r="U8" s="547">
        <v>6.0090627515267739E-3</v>
      </c>
      <c r="V8" s="548">
        <v>9.4731312113806722E-4</v>
      </c>
      <c r="W8" s="548">
        <v>3.9953071938091606E-3</v>
      </c>
      <c r="X8" s="548">
        <v>1.6902654838654592E-3</v>
      </c>
      <c r="Y8" s="548">
        <v>1.0521921681016784</v>
      </c>
      <c r="Z8" s="548">
        <v>3.2535090690388735E-3</v>
      </c>
      <c r="AA8" s="548">
        <v>6.4674320143255886E-4</v>
      </c>
      <c r="AB8" s="548">
        <v>1.7972513437253688E-3</v>
      </c>
      <c r="AC8" s="548">
        <v>2.3360323600197532E-3</v>
      </c>
      <c r="AD8" s="548">
        <v>2.7661331795296858E-4</v>
      </c>
      <c r="AE8" s="548">
        <v>1.0004773432632252E-3</v>
      </c>
      <c r="AF8" s="548">
        <v>9.414201951098663E-4</v>
      </c>
      <c r="AG8" s="548">
        <v>3.1966936021270766E-4</v>
      </c>
      <c r="AH8" s="548">
        <v>4.5867187001159273E-4</v>
      </c>
      <c r="AI8" s="548">
        <v>9.1951357202602849E-4</v>
      </c>
      <c r="AJ8" s="548">
        <v>1.0574720643395524E-3</v>
      </c>
      <c r="AK8" s="548">
        <v>9.2251431924205102E-4</v>
      </c>
      <c r="AL8" s="548">
        <v>8.9823164291978955E-4</v>
      </c>
      <c r="AM8" s="548">
        <v>8.522531652217244E-4</v>
      </c>
      <c r="AN8" s="548">
        <v>2.0318358978054566E-2</v>
      </c>
      <c r="AO8" s="548">
        <v>8.0442609278076754E-3</v>
      </c>
      <c r="AP8" s="548">
        <v>5.48113035476474E-4</v>
      </c>
      <c r="AQ8" s="548">
        <v>1.4976635034371344E-3</v>
      </c>
      <c r="AR8" s="548">
        <v>1.6272606890664358E-3</v>
      </c>
      <c r="AS8" s="548">
        <v>2.0364424680195752E-3</v>
      </c>
      <c r="AT8" s="548">
        <v>1.5103102455680981E-3</v>
      </c>
      <c r="AU8" s="548">
        <v>3.361785811835193E-4</v>
      </c>
      <c r="AV8" s="548">
        <v>1.4644020983871895E-3</v>
      </c>
      <c r="AW8" s="548">
        <v>1.0025094111717616E-2</v>
      </c>
      <c r="AX8" s="548">
        <v>9.0653081640344377E-4</v>
      </c>
      <c r="AY8" s="548">
        <v>1.9390058553975021E-3</v>
      </c>
      <c r="AZ8" s="548">
        <v>1.5670345940716804E-3</v>
      </c>
      <c r="BA8" s="548">
        <v>3.9047853881509493E-3</v>
      </c>
      <c r="BB8" s="548">
        <v>1.307320552000152E-3</v>
      </c>
      <c r="BC8" s="548">
        <v>1.9086728661013267E-3</v>
      </c>
      <c r="BD8" s="548">
        <v>7.6933509185579549E-2</v>
      </c>
      <c r="BE8" s="549">
        <v>1.1159581112089054E-3</v>
      </c>
      <c r="BF8" s="13"/>
      <c r="BG8" s="517" t="s">
        <v>4</v>
      </c>
      <c r="BH8" s="518" t="s">
        <v>35</v>
      </c>
      <c r="BI8" s="562">
        <f t="shared" si="35"/>
        <v>5.3671003912510104E-3</v>
      </c>
      <c r="BJ8" s="563">
        <f t="shared" si="38"/>
        <v>9.4691785845682844E-4</v>
      </c>
      <c r="BK8" s="563">
        <f t="shared" si="0"/>
        <v>3.7971874886847854E-3</v>
      </c>
      <c r="BL8" s="563">
        <f t="shared" si="1"/>
        <v>1.6710239282169766E-3</v>
      </c>
      <c r="BM8" s="563">
        <f t="shared" si="2"/>
        <v>1</v>
      </c>
      <c r="BN8" s="563">
        <f t="shared" si="3"/>
        <v>3.0370995519219059E-3</v>
      </c>
      <c r="BO8" s="563">
        <f t="shared" si="4"/>
        <v>6.4586373732181969E-4</v>
      </c>
      <c r="BP8" s="563">
        <f t="shared" si="5"/>
        <v>1.7603426304123487E-3</v>
      </c>
      <c r="BQ8" s="563">
        <f t="shared" si="6"/>
        <v>2.1635250372109634E-3</v>
      </c>
      <c r="BR8" s="563">
        <f t="shared" si="7"/>
        <v>2.6314337369143297E-4</v>
      </c>
      <c r="BS8" s="563">
        <f t="shared" si="8"/>
        <v>9.5471617754532977E-4</v>
      </c>
      <c r="BT8" s="563">
        <f t="shared" si="9"/>
        <v>9.2827181905740202E-4</v>
      </c>
      <c r="BU8" s="563">
        <f t="shared" si="10"/>
        <v>3.1818890314746438E-4</v>
      </c>
      <c r="BV8" s="563">
        <f t="shared" si="11"/>
        <v>4.5056665261600958E-4</v>
      </c>
      <c r="BW8" s="563">
        <f t="shared" si="12"/>
        <v>9.1764796282548227E-4</v>
      </c>
      <c r="BX8" s="563">
        <f t="shared" si="13"/>
        <v>9.7687836737508655E-4</v>
      </c>
      <c r="BY8" s="563">
        <f t="shared" si="14"/>
        <v>9.130078161354913E-4</v>
      </c>
      <c r="BZ8" s="563">
        <f t="shared" si="15"/>
        <v>8.969082933043698E-4</v>
      </c>
      <c r="CA8" s="563">
        <f t="shared" si="16"/>
        <v>8.0424142574997621E-4</v>
      </c>
      <c r="CB8" s="563">
        <f t="shared" si="17"/>
        <v>2.0120199017786469E-2</v>
      </c>
      <c r="CC8" s="563">
        <f t="shared" si="18"/>
        <v>8.0338247827888287E-3</v>
      </c>
      <c r="CD8" s="563">
        <f t="shared" si="19"/>
        <v>5.1706854899675949E-4</v>
      </c>
      <c r="CE8" s="563">
        <f t="shared" si="20"/>
        <v>1.3639295150334268E-3</v>
      </c>
      <c r="CF8" s="563">
        <f t="shared" si="21"/>
        <v>1.6257600758872188E-3</v>
      </c>
      <c r="CG8" s="563">
        <f t="shared" si="22"/>
        <v>2.0017026603314832E-3</v>
      </c>
      <c r="CH8" s="563">
        <f t="shared" si="23"/>
        <v>1.4545959752871511E-3</v>
      </c>
      <c r="CI8" s="563">
        <f t="shared" si="24"/>
        <v>3.2813279552062439E-4</v>
      </c>
      <c r="CJ8" s="563">
        <f t="shared" si="25"/>
        <v>1.3314257705916734E-3</v>
      </c>
      <c r="CK8" s="563">
        <f t="shared" si="26"/>
        <v>8.9002652112902952E-3</v>
      </c>
      <c r="CL8" s="563">
        <f t="shared" si="27"/>
        <v>9.0614375633119135E-4</v>
      </c>
      <c r="CM8" s="563">
        <f t="shared" si="28"/>
        <v>1.9387102146814757E-3</v>
      </c>
      <c r="CN8" s="563">
        <f t="shared" si="29"/>
        <v>1.5430124838483258E-3</v>
      </c>
      <c r="CO8" s="563">
        <f t="shared" si="30"/>
        <v>3.9024137632749879E-3</v>
      </c>
      <c r="CP8" s="563">
        <f t="shared" si="31"/>
        <v>1.1870476919096571E-3</v>
      </c>
      <c r="CQ8" s="563">
        <f t="shared" si="32"/>
        <v>1.8918329850746464E-3</v>
      </c>
      <c r="CR8" s="563">
        <f t="shared" si="33"/>
        <v>7.6878197233339107E-2</v>
      </c>
      <c r="CS8" s="564">
        <f t="shared" si="34"/>
        <v>1.1140550952960175E-3</v>
      </c>
      <c r="CT8" s="15"/>
      <c r="CU8" s="517" t="s">
        <v>15</v>
      </c>
      <c r="CV8" s="519" t="s">
        <v>35</v>
      </c>
      <c r="CW8" s="520">
        <v>8.7138877586152928E-4</v>
      </c>
      <c r="CX8" s="521">
        <v>4.1185710824730186E-3</v>
      </c>
      <c r="CY8" s="521">
        <v>5.8049861041318419E-3</v>
      </c>
      <c r="CZ8" s="521">
        <v>1.9927619141498241E-2</v>
      </c>
      <c r="DA8" s="521">
        <v>1.2965088704522178E-2</v>
      </c>
      <c r="DB8" s="521">
        <v>1.3059547452500446E-3</v>
      </c>
      <c r="DC8" s="521">
        <v>1.4641575355121192E-3</v>
      </c>
      <c r="DD8" s="521">
        <v>4.7841140778928162E-3</v>
      </c>
      <c r="DE8" s="521">
        <v>5.7531593806893142E-3</v>
      </c>
      <c r="DF8" s="521">
        <v>1.9487003425940925E-3</v>
      </c>
      <c r="DG8" s="521">
        <v>2.1073216460544869E-3</v>
      </c>
      <c r="DH8" s="521">
        <v>1.178338673840653E-2</v>
      </c>
      <c r="DI8" s="521">
        <v>3.477629727253689E-3</v>
      </c>
      <c r="DJ8" s="521">
        <v>3.0058812902707802E-3</v>
      </c>
      <c r="DK8" s="521">
        <v>2.5148292630791428E-3</v>
      </c>
      <c r="DL8" s="521">
        <v>1.004738147625789E-3</v>
      </c>
      <c r="DM8" s="521">
        <v>1.5584527174467581E-3</v>
      </c>
      <c r="DN8" s="521">
        <v>1.1986700221451108E-3</v>
      </c>
      <c r="DO8" s="521">
        <v>9.4841352342795772E-4</v>
      </c>
      <c r="DP8" s="521">
        <v>1.6373134960157375E-2</v>
      </c>
      <c r="DQ8" s="521">
        <v>2.68658345955351E-3</v>
      </c>
      <c r="DR8" s="521">
        <v>1.7384169131031622E-4</v>
      </c>
      <c r="DS8" s="521">
        <v>0</v>
      </c>
      <c r="DT8" s="521">
        <v>2.7018149839480405E-3</v>
      </c>
      <c r="DU8" s="521">
        <v>8.845643662670313E-3</v>
      </c>
      <c r="DV8" s="521">
        <v>7.896039126250325E-3</v>
      </c>
      <c r="DW8" s="521">
        <v>5.626068471410204E-3</v>
      </c>
      <c r="DX8" s="521">
        <v>2.8901198196807061E-3</v>
      </c>
      <c r="DY8" s="521">
        <v>2.5745299371427517E-3</v>
      </c>
      <c r="DZ8" s="521">
        <v>0</v>
      </c>
      <c r="EA8" s="521">
        <v>4.678894769994453E-3</v>
      </c>
      <c r="EB8" s="521">
        <v>6.8409546095975719E-3</v>
      </c>
      <c r="EC8" s="521">
        <v>1.5869285670906397E-3</v>
      </c>
      <c r="ED8" s="521">
        <v>1.086868116621535E-2</v>
      </c>
      <c r="EE8" s="521">
        <v>7.7235654915077953E-3</v>
      </c>
      <c r="EF8" s="521">
        <v>0</v>
      </c>
      <c r="EG8" s="522">
        <v>3.3293776371308016E-2</v>
      </c>
      <c r="EI8" s="517" t="s">
        <v>4</v>
      </c>
      <c r="EJ8" s="518" t="s">
        <v>35</v>
      </c>
      <c r="EK8" s="579">
        <v>2.8272070068451415E-2</v>
      </c>
      <c r="EL8" s="580">
        <v>1.1251758087201125E-3</v>
      </c>
      <c r="EM8" s="580">
        <v>1.399804550397093E-2</v>
      </c>
      <c r="EN8" s="580">
        <v>6.4327922806492631E-3</v>
      </c>
      <c r="EO8" s="580">
        <v>0.29448723299313273</v>
      </c>
      <c r="EP8" s="580">
        <v>1.5407089889855483E-2</v>
      </c>
      <c r="EQ8" s="580">
        <v>8.0200501253132835E-4</v>
      </c>
      <c r="ER8" s="580">
        <v>7.61715290174009E-3</v>
      </c>
      <c r="ES8" s="580">
        <v>9.8961887998850525E-3</v>
      </c>
      <c r="ET8" s="580">
        <v>2.9322073657049027E-4</v>
      </c>
      <c r="EU8" s="580">
        <v>2.7822046946327761E-3</v>
      </c>
      <c r="EV8" s="580">
        <v>3.5417803050115442E-3</v>
      </c>
      <c r="EW8" s="580">
        <v>1.8185124568103291E-4</v>
      </c>
      <c r="EX8" s="580">
        <v>6.9886247137407331E-4</v>
      </c>
      <c r="EY8" s="580">
        <v>3.0795551753635586E-3</v>
      </c>
      <c r="EZ8" s="580">
        <v>3.4413754882472217E-3</v>
      </c>
      <c r="FA8" s="580">
        <v>2.641669035617464E-3</v>
      </c>
      <c r="FB8" s="580">
        <v>3.5837155963302754E-3</v>
      </c>
      <c r="FC8" s="580">
        <v>3.3050388296911684E-3</v>
      </c>
      <c r="FD8" s="580">
        <v>0.11286627081450884</v>
      </c>
      <c r="FE8" s="580">
        <v>4.3127634373738642E-2</v>
      </c>
      <c r="FF8" s="580">
        <v>9.106651304941738E-4</v>
      </c>
      <c r="FG8" s="580">
        <v>2.373581011351909E-3</v>
      </c>
      <c r="FH8" s="580">
        <v>5.1110962834456531E-3</v>
      </c>
      <c r="FI8" s="580">
        <v>7.4313446147074831E-3</v>
      </c>
      <c r="FJ8" s="580">
        <v>3.927726910030278E-3</v>
      </c>
      <c r="FK8" s="580">
        <v>4.0742306837124597E-4</v>
      </c>
      <c r="FL8" s="580">
        <v>4.7864818367696202E-3</v>
      </c>
      <c r="FM8" s="580">
        <v>4.7302137104232173E-2</v>
      </c>
      <c r="FN8" s="580">
        <v>1.2430676992255809E-3</v>
      </c>
      <c r="FO8" s="580">
        <v>5.8995085495551708E-3</v>
      </c>
      <c r="FP8" s="580">
        <v>5.4008994619738635E-3</v>
      </c>
      <c r="FQ8" s="580">
        <v>1.463632001096867E-2</v>
      </c>
      <c r="FR8" s="580">
        <v>3.4325595122311134E-3</v>
      </c>
      <c r="FS8" s="581">
        <v>6.005679732048525E-3</v>
      </c>
      <c r="FT8" s="581">
        <v>0.43390896835077358</v>
      </c>
      <c r="FU8" s="582">
        <v>2.1747685424908349E-3</v>
      </c>
    </row>
    <row r="9" spans="2:177" ht="19.5" customHeight="1">
      <c r="B9" s="479" t="s">
        <v>19</v>
      </c>
      <c r="C9" s="480" t="s">
        <v>36</v>
      </c>
      <c r="D9" s="481">
        <v>0.24699347832870466</v>
      </c>
      <c r="E9" s="481">
        <v>0.46165161172920322</v>
      </c>
      <c r="F9" s="481">
        <v>0.10711162557940869</v>
      </c>
      <c r="G9" s="482">
        <v>1.072064818016384E-2</v>
      </c>
      <c r="H9" s="481">
        <v>2.1093761847233244E-2</v>
      </c>
      <c r="I9" s="483">
        <v>2.1038158832538883E-2</v>
      </c>
      <c r="J9" s="6"/>
      <c r="K9" s="501" t="str">
        <f t="shared" si="36"/>
        <v>平成29年（2017年）</v>
      </c>
      <c r="L9" s="614">
        <f t="shared" si="37"/>
        <v>0.59507024568869082</v>
      </c>
      <c r="M9" s="500">
        <f t="shared" si="37"/>
        <v>0.63798987150944986</v>
      </c>
      <c r="N9" s="9"/>
      <c r="S9" s="523" t="s">
        <v>5</v>
      </c>
      <c r="T9" s="524" t="s">
        <v>36</v>
      </c>
      <c r="U9" s="550">
        <v>1.5469280603964649E-2</v>
      </c>
      <c r="V9" s="551">
        <v>1.8821636454216294E-3</v>
      </c>
      <c r="W9" s="551">
        <v>5.6471816541071645E-3</v>
      </c>
      <c r="X9" s="551">
        <v>2.4311904255624149E-2</v>
      </c>
      <c r="Y9" s="551">
        <v>1.0361842939392907E-2</v>
      </c>
      <c r="Z9" s="551">
        <v>1.0712553254897494</v>
      </c>
      <c r="AA9" s="551">
        <v>4.4474245247796952E-2</v>
      </c>
      <c r="AB9" s="551">
        <v>5.0903309366854332E-2</v>
      </c>
      <c r="AC9" s="551">
        <v>1.0678457523958799E-2</v>
      </c>
      <c r="AD9" s="551">
        <v>6.765810357238104E-4</v>
      </c>
      <c r="AE9" s="551">
        <v>1.4558317925321455E-3</v>
      </c>
      <c r="AF9" s="551">
        <v>1.8511325767624426E-3</v>
      </c>
      <c r="AG9" s="551">
        <v>4.9353169862622378E-4</v>
      </c>
      <c r="AH9" s="551">
        <v>1.2801822229559284E-3</v>
      </c>
      <c r="AI9" s="551">
        <v>1.7692903714268515E-3</v>
      </c>
      <c r="AJ9" s="551">
        <v>3.8913395070631447E-3</v>
      </c>
      <c r="AK9" s="551">
        <v>2.0873105540853191E-3</v>
      </c>
      <c r="AL9" s="551">
        <v>1.5254801441900898E-3</v>
      </c>
      <c r="AM9" s="551">
        <v>4.1497377212310459E-3</v>
      </c>
      <c r="AN9" s="551">
        <v>1.0655035080824958E-2</v>
      </c>
      <c r="AO9" s="551">
        <v>1.7740055181577738E-3</v>
      </c>
      <c r="AP9" s="551">
        <v>5.0427087391638015E-4</v>
      </c>
      <c r="AQ9" s="551">
        <v>4.2572605999356521E-3</v>
      </c>
      <c r="AR9" s="551">
        <v>5.4869979401384337E-3</v>
      </c>
      <c r="AS9" s="551">
        <v>3.3574346817000212E-4</v>
      </c>
      <c r="AT9" s="551">
        <v>3.284961738971121E-4</v>
      </c>
      <c r="AU9" s="551">
        <v>1.08204135517646E-4</v>
      </c>
      <c r="AV9" s="551">
        <v>7.4665246093112182E-4</v>
      </c>
      <c r="AW9" s="551">
        <v>1.8531216426789729E-3</v>
      </c>
      <c r="AX9" s="551">
        <v>6.2529443984746637E-4</v>
      </c>
      <c r="AY9" s="551">
        <v>2.6809763499007887E-3</v>
      </c>
      <c r="AZ9" s="551">
        <v>3.2197557168298953E-2</v>
      </c>
      <c r="BA9" s="551">
        <v>1.0860306632816362E-3</v>
      </c>
      <c r="BB9" s="551">
        <v>1.5297055744295932E-3</v>
      </c>
      <c r="BC9" s="551">
        <v>2.4594230563617916E-3</v>
      </c>
      <c r="BD9" s="551">
        <v>5.1962397032155076E-3</v>
      </c>
      <c r="BE9" s="552">
        <v>3.9468378794584461E-3</v>
      </c>
      <c r="BF9" s="13"/>
      <c r="BG9" s="523" t="s">
        <v>5</v>
      </c>
      <c r="BH9" s="524" t="s">
        <v>36</v>
      </c>
      <c r="BI9" s="565">
        <f t="shared" si="35"/>
        <v>1.3816660836303535E-2</v>
      </c>
      <c r="BJ9" s="566">
        <f t="shared" si="38"/>
        <v>1.8813783200287691E-3</v>
      </c>
      <c r="BK9" s="566">
        <f t="shared" si="0"/>
        <v>5.3671486279035395E-3</v>
      </c>
      <c r="BL9" s="566">
        <f t="shared" si="1"/>
        <v>2.4035143673857215E-2</v>
      </c>
      <c r="BM9" s="566">
        <f t="shared" si="2"/>
        <v>9.8478616867936925E-3</v>
      </c>
      <c r="BN9" s="566">
        <f t="shared" si="3"/>
        <v>1</v>
      </c>
      <c r="BO9" s="566">
        <f t="shared" si="4"/>
        <v>4.4413767607736708E-2</v>
      </c>
      <c r="BP9" s="566">
        <f t="shared" si="5"/>
        <v>4.9857948817444007E-2</v>
      </c>
      <c r="BQ9" s="566">
        <f t="shared" si="6"/>
        <v>9.8898930542568736E-3</v>
      </c>
      <c r="BR9" s="566">
        <f t="shared" si="7"/>
        <v>6.4363428931602797E-4</v>
      </c>
      <c r="BS9" s="566">
        <f t="shared" si="8"/>
        <v>1.3892430183194782E-3</v>
      </c>
      <c r="BT9" s="566">
        <f t="shared" si="9"/>
        <v>1.8252786728748176E-3</v>
      </c>
      <c r="BU9" s="566">
        <f t="shared" si="10"/>
        <v>4.9124604794745198E-4</v>
      </c>
      <c r="BV9" s="566">
        <f t="shared" si="11"/>
        <v>1.2575600481477011E-3</v>
      </c>
      <c r="BW9" s="566">
        <f t="shared" si="12"/>
        <v>1.7657006425791317E-3</v>
      </c>
      <c r="BX9" s="566">
        <f t="shared" si="13"/>
        <v>3.5947667203257744E-3</v>
      </c>
      <c r="BY9" s="566">
        <f t="shared" si="14"/>
        <v>2.0658008345580707E-3</v>
      </c>
      <c r="BZ9" s="566">
        <f t="shared" si="15"/>
        <v>1.5232326798772292E-3</v>
      </c>
      <c r="CA9" s="566">
        <f t="shared" si="16"/>
        <v>3.9159619671732745E-3</v>
      </c>
      <c r="CB9" s="566">
        <f t="shared" si="17"/>
        <v>1.0551119142999863E-2</v>
      </c>
      <c r="CC9" s="566">
        <f t="shared" si="18"/>
        <v>1.7717040290566768E-3</v>
      </c>
      <c r="CD9" s="566">
        <f t="shared" si="19"/>
        <v>4.757095566074383E-4</v>
      </c>
      <c r="CE9" s="566">
        <f t="shared" si="20"/>
        <v>3.8771081568823753E-3</v>
      </c>
      <c r="CF9" s="566">
        <f t="shared" si="21"/>
        <v>5.4819379878648785E-3</v>
      </c>
      <c r="CG9" s="566">
        <f t="shared" si="22"/>
        <v>3.3001599798612713E-4</v>
      </c>
      <c r="CH9" s="566">
        <f t="shared" si="23"/>
        <v>3.1637818378715528E-4</v>
      </c>
      <c r="CI9" s="566">
        <f t="shared" si="24"/>
        <v>1.0561447832072135E-4</v>
      </c>
      <c r="CJ9" s="566">
        <f t="shared" si="25"/>
        <v>6.7885202380838427E-4</v>
      </c>
      <c r="CK9" s="566">
        <f t="shared" si="26"/>
        <v>1.6451989282920524E-3</v>
      </c>
      <c r="CL9" s="566">
        <f t="shared" si="27"/>
        <v>6.2502745883955468E-4</v>
      </c>
      <c r="CM9" s="566">
        <f t="shared" si="28"/>
        <v>2.6805675807547191E-3</v>
      </c>
      <c r="CN9" s="566">
        <f t="shared" si="29"/>
        <v>3.1703979508848595E-2</v>
      </c>
      <c r="CO9" s="566">
        <f t="shared" si="30"/>
        <v>1.0853710476866508E-3</v>
      </c>
      <c r="CP9" s="566">
        <f t="shared" si="31"/>
        <v>1.3889733995612835E-3</v>
      </c>
      <c r="CQ9" s="566">
        <f t="shared" si="32"/>
        <v>2.4377240044189596E-3</v>
      </c>
      <c r="CR9" s="566">
        <f t="shared" si="33"/>
        <v>5.1925038257631898E-3</v>
      </c>
      <c r="CS9" s="567">
        <f t="shared" si="34"/>
        <v>3.9401074339204308E-3</v>
      </c>
      <c r="CT9" s="15"/>
      <c r="CU9" s="523" t="s">
        <v>19</v>
      </c>
      <c r="CV9" s="525" t="s">
        <v>36</v>
      </c>
      <c r="CW9" s="526">
        <v>0</v>
      </c>
      <c r="CX9" s="527">
        <v>0</v>
      </c>
      <c r="CY9" s="527">
        <v>0</v>
      </c>
      <c r="CZ9" s="527">
        <v>0</v>
      </c>
      <c r="DA9" s="527">
        <v>0</v>
      </c>
      <c r="DB9" s="527">
        <v>0</v>
      </c>
      <c r="DC9" s="527">
        <v>0</v>
      </c>
      <c r="DD9" s="527">
        <v>0</v>
      </c>
      <c r="DE9" s="527">
        <v>0</v>
      </c>
      <c r="DF9" s="527">
        <v>0</v>
      </c>
      <c r="DG9" s="527">
        <v>0</v>
      </c>
      <c r="DH9" s="527">
        <v>0</v>
      </c>
      <c r="DI9" s="527">
        <v>0</v>
      </c>
      <c r="DJ9" s="527">
        <v>0</v>
      </c>
      <c r="DK9" s="527">
        <v>0</v>
      </c>
      <c r="DL9" s="527">
        <v>0</v>
      </c>
      <c r="DM9" s="527">
        <v>0</v>
      </c>
      <c r="DN9" s="527">
        <v>0</v>
      </c>
      <c r="DO9" s="527">
        <v>0</v>
      </c>
      <c r="DP9" s="527">
        <v>0</v>
      </c>
      <c r="DQ9" s="527">
        <v>0</v>
      </c>
      <c r="DR9" s="527">
        <v>0</v>
      </c>
      <c r="DS9" s="527">
        <v>0</v>
      </c>
      <c r="DT9" s="527">
        <v>0</v>
      </c>
      <c r="DU9" s="527">
        <v>0</v>
      </c>
      <c r="DV9" s="527">
        <v>0</v>
      </c>
      <c r="DW9" s="527">
        <v>0</v>
      </c>
      <c r="DX9" s="527">
        <v>0</v>
      </c>
      <c r="DY9" s="527">
        <v>0</v>
      </c>
      <c r="DZ9" s="527">
        <v>0</v>
      </c>
      <c r="EA9" s="527">
        <v>0</v>
      </c>
      <c r="EB9" s="527">
        <v>0</v>
      </c>
      <c r="EC9" s="527">
        <v>0</v>
      </c>
      <c r="ED9" s="527">
        <v>0</v>
      </c>
      <c r="EE9" s="527">
        <v>0</v>
      </c>
      <c r="EF9" s="527">
        <v>0</v>
      </c>
      <c r="EG9" s="528">
        <v>0</v>
      </c>
      <c r="EI9" s="523" t="s">
        <v>5</v>
      </c>
      <c r="EJ9" s="524" t="s">
        <v>36</v>
      </c>
      <c r="EK9" s="583">
        <v>5.0784926936947403E-2</v>
      </c>
      <c r="EL9" s="584">
        <v>5.5321143928738865E-3</v>
      </c>
      <c r="EM9" s="584">
        <v>8.6346514711482438E-3</v>
      </c>
      <c r="EN9" s="584">
        <v>8.9273692871568555E-2</v>
      </c>
      <c r="EO9" s="584">
        <v>3.2590962552642565E-2</v>
      </c>
      <c r="EP9" s="584">
        <v>0.2678498314217691</v>
      </c>
      <c r="EQ9" s="584">
        <v>0.1657142857142857</v>
      </c>
      <c r="ER9" s="584">
        <v>0.18711079619006091</v>
      </c>
      <c r="ES9" s="584">
        <v>3.6297999209741728E-2</v>
      </c>
      <c r="ET9" s="584">
        <v>1.8472906403940886E-3</v>
      </c>
      <c r="EU9" s="584">
        <v>4.1327894978525704E-3</v>
      </c>
      <c r="EV9" s="584">
        <v>6.1570189268555118E-3</v>
      </c>
      <c r="EW9" s="584">
        <v>9.0925622840516457E-4</v>
      </c>
      <c r="EX9" s="584">
        <v>3.5145273870340796E-3</v>
      </c>
      <c r="EY9" s="584">
        <v>4.5052751639577983E-3</v>
      </c>
      <c r="EZ9" s="584">
        <v>1.2026561976285372E-2</v>
      </c>
      <c r="FA9" s="584">
        <v>5.8102851754525849E-3</v>
      </c>
      <c r="FB9" s="584">
        <v>2.9386467889908259E-3</v>
      </c>
      <c r="FC9" s="584">
        <v>1.3482029980133646E-2</v>
      </c>
      <c r="FD9" s="584">
        <v>3.7111139796050081E-2</v>
      </c>
      <c r="FE9" s="584">
        <v>3.4358519655653852E-3</v>
      </c>
      <c r="FF9" s="584">
        <v>5.0017592394566363E-4</v>
      </c>
      <c r="FG9" s="584">
        <v>1.2108703130374958E-2</v>
      </c>
      <c r="FH9" s="584">
        <v>1.9229999332755054E-2</v>
      </c>
      <c r="FI9" s="584">
        <v>6.9495117967962755E-6</v>
      </c>
      <c r="FJ9" s="584">
        <v>1.4574125825715317E-5</v>
      </c>
      <c r="FK9" s="584">
        <v>2.3134432904360968E-5</v>
      </c>
      <c r="FL9" s="584">
        <v>4.1613748750236439E-4</v>
      </c>
      <c r="FM9" s="584">
        <v>4.099339195937652E-3</v>
      </c>
      <c r="FN9" s="584">
        <v>8.3137646764926305E-4</v>
      </c>
      <c r="FO9" s="584">
        <v>8.656468427288469E-3</v>
      </c>
      <c r="FP9" s="584">
        <v>0.11876953889114213</v>
      </c>
      <c r="FQ9" s="584">
        <v>2.0394872146431756E-3</v>
      </c>
      <c r="FR9" s="584">
        <v>4.0680944683305718E-3</v>
      </c>
      <c r="FS9" s="585">
        <v>6.2885423769453832E-3</v>
      </c>
      <c r="FT9" s="585">
        <v>1.386659818963857E-2</v>
      </c>
      <c r="FU9" s="586">
        <v>1.2447960895590398E-2</v>
      </c>
    </row>
    <row r="10" spans="2:177" ht="19.5" customHeight="1">
      <c r="B10" s="469" t="s">
        <v>20</v>
      </c>
      <c r="C10" s="470" t="s">
        <v>37</v>
      </c>
      <c r="D10" s="471">
        <v>3.5511424402161818E-2</v>
      </c>
      <c r="E10" s="471">
        <v>0.3130827067669173</v>
      </c>
      <c r="F10" s="471">
        <v>6.1553884711779451E-2</v>
      </c>
      <c r="G10" s="472">
        <v>2.0764712849822391E-2</v>
      </c>
      <c r="H10" s="471">
        <v>1.6641604010025061E-2</v>
      </c>
      <c r="I10" s="473">
        <v>1.6641604010025061E-2</v>
      </c>
      <c r="J10" s="6"/>
      <c r="K10" s="502" t="str">
        <f t="shared" si="36"/>
        <v>平成30年（2018年）</v>
      </c>
      <c r="L10" s="614">
        <f t="shared" si="37"/>
        <v>0.58948526099131648</v>
      </c>
      <c r="M10" s="500">
        <f t="shared" si="37"/>
        <v>0.5401184019760511</v>
      </c>
      <c r="S10" s="511" t="s">
        <v>6</v>
      </c>
      <c r="T10" s="512" t="s">
        <v>37</v>
      </c>
      <c r="U10" s="544">
        <v>1.1643040797222211E-3</v>
      </c>
      <c r="V10" s="545">
        <v>2.8664028563221491E-3</v>
      </c>
      <c r="W10" s="545">
        <v>5.9710924365475465E-4</v>
      </c>
      <c r="X10" s="545">
        <v>4.8253399814769714E-4</v>
      </c>
      <c r="Y10" s="545">
        <v>6.993084675169383E-4</v>
      </c>
      <c r="Z10" s="545">
        <v>4.1045443453494344E-4</v>
      </c>
      <c r="AA10" s="545">
        <v>1.0013616867768207</v>
      </c>
      <c r="AB10" s="545">
        <v>4.9393840025163433E-4</v>
      </c>
      <c r="AC10" s="545">
        <v>1.164333128016928E-3</v>
      </c>
      <c r="AD10" s="545">
        <v>5.847925780915475E-4</v>
      </c>
      <c r="AE10" s="545">
        <v>6.1431686590402888E-4</v>
      </c>
      <c r="AF10" s="545">
        <v>4.8832594058266857E-4</v>
      </c>
      <c r="AG10" s="545">
        <v>2.6178662184788489E-4</v>
      </c>
      <c r="AH10" s="545">
        <v>1.8138260715269938E-4</v>
      </c>
      <c r="AI10" s="545">
        <v>1.8771104052459656E-4</v>
      </c>
      <c r="AJ10" s="545">
        <v>3.4989389120183671E-4</v>
      </c>
      <c r="AK10" s="545">
        <v>2.1525022377011447E-4</v>
      </c>
      <c r="AL10" s="545">
        <v>9.8831147279598635E-5</v>
      </c>
      <c r="AM10" s="545">
        <v>2.496714972015167E-4</v>
      </c>
      <c r="AN10" s="545">
        <v>6.3933311467204721E-4</v>
      </c>
      <c r="AO10" s="545">
        <v>8.4116970135049082E-4</v>
      </c>
      <c r="AP10" s="545">
        <v>2.4684069735317589E-3</v>
      </c>
      <c r="AQ10" s="545">
        <v>8.0768173798900322E-4</v>
      </c>
      <c r="AR10" s="545">
        <v>1.1012064903702765E-3</v>
      </c>
      <c r="AS10" s="545">
        <v>5.1902632821539498E-4</v>
      </c>
      <c r="AT10" s="545">
        <v>2.703886073473858E-4</v>
      </c>
      <c r="AU10" s="545">
        <v>7.5966758216165686E-5</v>
      </c>
      <c r="AV10" s="545">
        <v>5.6158744682177405E-3</v>
      </c>
      <c r="AW10" s="545">
        <v>5.5815699315038916E-4</v>
      </c>
      <c r="AX10" s="545">
        <v>5.3102163975713313E-4</v>
      </c>
      <c r="AY10" s="545">
        <v>4.4083924358707802E-4</v>
      </c>
      <c r="AZ10" s="545">
        <v>2.7766487908522649E-4</v>
      </c>
      <c r="BA10" s="545">
        <v>4.9102206319127798E-4</v>
      </c>
      <c r="BB10" s="545">
        <v>2.4666044951172092E-4</v>
      </c>
      <c r="BC10" s="545">
        <v>6.6291052602237264E-4</v>
      </c>
      <c r="BD10" s="545">
        <v>4.2069077453500052E-4</v>
      </c>
      <c r="BE10" s="546">
        <v>1.4825169303187497E-3</v>
      </c>
      <c r="BF10" s="13"/>
      <c r="BG10" s="511" t="s">
        <v>6</v>
      </c>
      <c r="BH10" s="512" t="s">
        <v>37</v>
      </c>
      <c r="BI10" s="559">
        <f t="shared" si="35"/>
        <v>1.0399187261315517E-3</v>
      </c>
      <c r="BJ10" s="560">
        <f t="shared" si="38"/>
        <v>2.8652068609820451E-3</v>
      </c>
      <c r="BK10" s="560">
        <f t="shared" si="0"/>
        <v>5.674997289062451E-4</v>
      </c>
      <c r="BL10" s="560">
        <f t="shared" si="1"/>
        <v>4.7704095290346097E-4</v>
      </c>
      <c r="BM10" s="560">
        <f t="shared" si="2"/>
        <v>6.6462048351738042E-4</v>
      </c>
      <c r="BN10" s="560">
        <f t="shared" si="3"/>
        <v>3.8315275991491067E-4</v>
      </c>
      <c r="BO10" s="560">
        <f t="shared" si="4"/>
        <v>1</v>
      </c>
      <c r="BP10" s="560">
        <f t="shared" si="5"/>
        <v>4.8379478240273029E-4</v>
      </c>
      <c r="BQ10" s="560">
        <f t="shared" si="6"/>
        <v>1.0783514463376185E-3</v>
      </c>
      <c r="BR10" s="560">
        <f t="shared" si="7"/>
        <v>5.563155564869978E-4</v>
      </c>
      <c r="BS10" s="560">
        <f t="shared" si="8"/>
        <v>5.8621842260271346E-4</v>
      </c>
      <c r="BT10" s="560">
        <f t="shared" si="9"/>
        <v>4.8150572030663668E-4</v>
      </c>
      <c r="BU10" s="560">
        <f t="shared" si="10"/>
        <v>2.6057423210354717E-4</v>
      </c>
      <c r="BV10" s="560">
        <f t="shared" si="11"/>
        <v>1.7817738451126483E-4</v>
      </c>
      <c r="BW10" s="560">
        <f t="shared" si="12"/>
        <v>1.8733019193801706E-4</v>
      </c>
      <c r="BX10" s="560">
        <f t="shared" si="13"/>
        <v>3.2322723665068265E-4</v>
      </c>
      <c r="BY10" s="560">
        <f t="shared" si="14"/>
        <v>2.1303207183656021E-4</v>
      </c>
      <c r="BZ10" s="560">
        <f t="shared" si="15"/>
        <v>9.8685541007792379E-5</v>
      </c>
      <c r="CA10" s="560">
        <f t="shared" si="16"/>
        <v>2.35606236588443E-4</v>
      </c>
      <c r="CB10" s="560">
        <f t="shared" si="17"/>
        <v>6.3309785597136529E-4</v>
      </c>
      <c r="CC10" s="560">
        <f t="shared" si="18"/>
        <v>8.4007841787926371E-4</v>
      </c>
      <c r="CD10" s="560">
        <f t="shared" si="19"/>
        <v>2.3285992660766262E-3</v>
      </c>
      <c r="CE10" s="560">
        <f t="shared" si="20"/>
        <v>7.3555972931735249E-4</v>
      </c>
      <c r="CF10" s="560">
        <f t="shared" si="21"/>
        <v>1.1001909892993098E-3</v>
      </c>
      <c r="CG10" s="560">
        <f t="shared" si="22"/>
        <v>5.1017222351545021E-4</v>
      </c>
      <c r="CH10" s="560">
        <f t="shared" si="23"/>
        <v>2.6041416402036287E-4</v>
      </c>
      <c r="CI10" s="560">
        <f t="shared" si="24"/>
        <v>7.4148640440903336E-5</v>
      </c>
      <c r="CJ10" s="560">
        <f t="shared" si="25"/>
        <v>5.1059200199370042E-3</v>
      </c>
      <c r="CK10" s="560">
        <f t="shared" si="26"/>
        <v>4.9553103574043883E-4</v>
      </c>
      <c r="CL10" s="560">
        <f t="shared" si="27"/>
        <v>5.3079491026208144E-4</v>
      </c>
      <c r="CM10" s="560">
        <f t="shared" si="28"/>
        <v>4.4077202871546542E-4</v>
      </c>
      <c r="CN10" s="560">
        <f t="shared" si="29"/>
        <v>2.7340837041861906E-4</v>
      </c>
      <c r="CO10" s="560">
        <f t="shared" si="30"/>
        <v>4.9072383421735176E-4</v>
      </c>
      <c r="CP10" s="560">
        <f t="shared" si="31"/>
        <v>2.2396780715358384E-4</v>
      </c>
      <c r="CQ10" s="560">
        <f t="shared" si="32"/>
        <v>6.5706178442405296E-4</v>
      </c>
      <c r="CR10" s="560">
        <f t="shared" si="33"/>
        <v>4.2038831558992702E-4</v>
      </c>
      <c r="CS10" s="561">
        <f t="shared" si="34"/>
        <v>1.4799888306695019E-3</v>
      </c>
      <c r="CT10" s="15"/>
      <c r="CU10" s="511" t="s">
        <v>20</v>
      </c>
      <c r="CV10" s="513" t="s">
        <v>37</v>
      </c>
      <c r="CW10" s="514">
        <v>0</v>
      </c>
      <c r="CX10" s="515">
        <v>0</v>
      </c>
      <c r="CY10" s="515">
        <v>0</v>
      </c>
      <c r="CZ10" s="515">
        <v>0</v>
      </c>
      <c r="DA10" s="515">
        <v>0</v>
      </c>
      <c r="DB10" s="515">
        <v>0</v>
      </c>
      <c r="DC10" s="515">
        <v>0</v>
      </c>
      <c r="DD10" s="515">
        <v>0</v>
      </c>
      <c r="DE10" s="515">
        <v>0</v>
      </c>
      <c r="DF10" s="515">
        <v>0</v>
      </c>
      <c r="DG10" s="515">
        <v>0</v>
      </c>
      <c r="DH10" s="515">
        <v>0</v>
      </c>
      <c r="DI10" s="515">
        <v>0</v>
      </c>
      <c r="DJ10" s="515">
        <v>0</v>
      </c>
      <c r="DK10" s="515">
        <v>0</v>
      </c>
      <c r="DL10" s="515">
        <v>0</v>
      </c>
      <c r="DM10" s="515">
        <v>0</v>
      </c>
      <c r="DN10" s="515">
        <v>0</v>
      </c>
      <c r="DO10" s="515">
        <v>0</v>
      </c>
      <c r="DP10" s="515">
        <v>0</v>
      </c>
      <c r="DQ10" s="515">
        <v>0</v>
      </c>
      <c r="DR10" s="515">
        <v>0</v>
      </c>
      <c r="DS10" s="515">
        <v>0</v>
      </c>
      <c r="DT10" s="515">
        <v>0</v>
      </c>
      <c r="DU10" s="515">
        <v>0</v>
      </c>
      <c r="DV10" s="515">
        <v>0</v>
      </c>
      <c r="DW10" s="515">
        <v>0</v>
      </c>
      <c r="DX10" s="515">
        <v>0</v>
      </c>
      <c r="DY10" s="515">
        <v>0</v>
      </c>
      <c r="DZ10" s="515">
        <v>0</v>
      </c>
      <c r="EA10" s="515">
        <v>0</v>
      </c>
      <c r="EB10" s="515">
        <v>0</v>
      </c>
      <c r="EC10" s="515">
        <v>0</v>
      </c>
      <c r="ED10" s="515">
        <v>0</v>
      </c>
      <c r="EE10" s="515">
        <v>0</v>
      </c>
      <c r="EF10" s="515">
        <v>0</v>
      </c>
      <c r="EG10" s="516">
        <v>0</v>
      </c>
      <c r="EI10" s="511" t="s">
        <v>6</v>
      </c>
      <c r="EJ10" s="512" t="s">
        <v>37</v>
      </c>
      <c r="EK10" s="575">
        <v>1.6288923295057128E-2</v>
      </c>
      <c r="EL10" s="576">
        <v>1.5283638068448195E-2</v>
      </c>
      <c r="EM10" s="576">
        <v>3.9525782371913985E-3</v>
      </c>
      <c r="EN10" s="576">
        <v>5.1611938065674323E-3</v>
      </c>
      <c r="EO10" s="576">
        <v>8.8553325492279084E-3</v>
      </c>
      <c r="EP10" s="576">
        <v>3.2906875060025984E-3</v>
      </c>
      <c r="EQ10" s="576">
        <v>2.5463659147869674E-2</v>
      </c>
      <c r="ER10" s="576">
        <v>6.4657228119421699E-3</v>
      </c>
      <c r="ES10" s="576">
        <v>1.8086138151514063E-2</v>
      </c>
      <c r="ET10" s="576">
        <v>1.0086793338024865E-2</v>
      </c>
      <c r="EU10" s="576">
        <v>8.346614083898328E-3</v>
      </c>
      <c r="EV10" s="576">
        <v>5.4023357816948238E-3</v>
      </c>
      <c r="EW10" s="576">
        <v>1.5275504637206766E-3</v>
      </c>
      <c r="EX10" s="576">
        <v>4.2162777198601119E-4</v>
      </c>
      <c r="EY10" s="576">
        <v>0</v>
      </c>
      <c r="EZ10" s="576">
        <v>1.622789405740493E-3</v>
      </c>
      <c r="FA10" s="576">
        <v>2.0107192134621117E-4</v>
      </c>
      <c r="FB10" s="576">
        <v>0</v>
      </c>
      <c r="FC10" s="576">
        <v>2.0739269158991029E-3</v>
      </c>
      <c r="FD10" s="576">
        <v>3.0657028527171807E-3</v>
      </c>
      <c r="FE10" s="576">
        <v>1.3419177248274629E-2</v>
      </c>
      <c r="FF10" s="576">
        <v>5.6109390199311479E-2</v>
      </c>
      <c r="FG10" s="576">
        <v>1.2039903680770554E-2</v>
      </c>
      <c r="FH10" s="576">
        <v>1.3291519316741175E-2</v>
      </c>
      <c r="FI10" s="576">
        <v>1.9852438699514692E-3</v>
      </c>
      <c r="FJ10" s="576">
        <v>3.7164020855574056E-4</v>
      </c>
      <c r="FK10" s="576">
        <v>3.4187550847555653E-4</v>
      </c>
      <c r="FL10" s="576">
        <v>0.14227398420118717</v>
      </c>
      <c r="FM10" s="576">
        <v>7.916197265986245E-3</v>
      </c>
      <c r="FN10" s="576">
        <v>6.5470896827379468E-3</v>
      </c>
      <c r="FO10" s="576">
        <v>4.3711747838950073E-3</v>
      </c>
      <c r="FP10" s="576">
        <v>2.5214366984792416E-3</v>
      </c>
      <c r="FQ10" s="576">
        <v>4.6788236100637551E-3</v>
      </c>
      <c r="FR10" s="576">
        <v>1.9585879385861948E-3</v>
      </c>
      <c r="FS10" s="577">
        <v>6.6987868751732767E-3</v>
      </c>
      <c r="FT10" s="577">
        <v>0</v>
      </c>
      <c r="FU10" s="578">
        <v>2.4668088896253184E-2</v>
      </c>
    </row>
    <row r="11" spans="2:177" ht="19.5" customHeight="1">
      <c r="B11" s="469" t="s">
        <v>21</v>
      </c>
      <c r="C11" s="470" t="s">
        <v>231</v>
      </c>
      <c r="D11" s="471">
        <v>0.11921216052005756</v>
      </c>
      <c r="E11" s="471">
        <v>0.42520473653371849</v>
      </c>
      <c r="F11" s="471">
        <v>0.25604671127038847</v>
      </c>
      <c r="G11" s="472">
        <v>3.454703601386428E-3</v>
      </c>
      <c r="H11" s="471">
        <v>5.4137653807895134E-2</v>
      </c>
      <c r="I11" s="473">
        <v>5.3483587011323531E-2</v>
      </c>
      <c r="J11" s="6"/>
      <c r="K11" s="502" t="str">
        <f t="shared" si="36"/>
        <v>令和元年（2019年）</v>
      </c>
      <c r="L11" s="614">
        <f t="shared" si="37"/>
        <v>0.57400213005402745</v>
      </c>
      <c r="M11" s="500">
        <f t="shared" si="37"/>
        <v>0.58761073014152609</v>
      </c>
      <c r="S11" s="511" t="s">
        <v>7</v>
      </c>
      <c r="T11" s="512" t="s">
        <v>92</v>
      </c>
      <c r="U11" s="544">
        <v>1.8254987360343414E-3</v>
      </c>
      <c r="V11" s="545">
        <v>7.8030468374817733E-4</v>
      </c>
      <c r="W11" s="545">
        <v>2.67330193817525E-3</v>
      </c>
      <c r="X11" s="545">
        <v>1.3412296227999327E-3</v>
      </c>
      <c r="Y11" s="545">
        <v>1.1419392617878614E-3</v>
      </c>
      <c r="Z11" s="545">
        <v>2.939877769234807E-3</v>
      </c>
      <c r="AA11" s="545">
        <v>1.2904015299468163E-3</v>
      </c>
      <c r="AB11" s="545">
        <v>1.0209667781006784</v>
      </c>
      <c r="AC11" s="545">
        <v>7.0949267266933467E-4</v>
      </c>
      <c r="AD11" s="545">
        <v>2.6393403754985711E-4</v>
      </c>
      <c r="AE11" s="545">
        <v>5.9386375720958315E-4</v>
      </c>
      <c r="AF11" s="545">
        <v>7.7621987908000451E-4</v>
      </c>
      <c r="AG11" s="545">
        <v>1.5351869053236329E-3</v>
      </c>
      <c r="AH11" s="545">
        <v>3.3231693160034347E-3</v>
      </c>
      <c r="AI11" s="545">
        <v>3.6385874193682792E-3</v>
      </c>
      <c r="AJ11" s="545">
        <v>2.6947275396230759E-3</v>
      </c>
      <c r="AK11" s="545">
        <v>2.1124459042996197E-3</v>
      </c>
      <c r="AL11" s="545">
        <v>3.3422006652884155E-3</v>
      </c>
      <c r="AM11" s="545">
        <v>4.5314437396040659E-3</v>
      </c>
      <c r="AN11" s="545">
        <v>6.6569877617001973E-3</v>
      </c>
      <c r="AO11" s="545">
        <v>2.8912733754338595E-3</v>
      </c>
      <c r="AP11" s="545">
        <v>2.7704079577056597E-4</v>
      </c>
      <c r="AQ11" s="545">
        <v>5.1812360253292158E-3</v>
      </c>
      <c r="AR11" s="545">
        <v>2.1663486474836828E-3</v>
      </c>
      <c r="AS11" s="545">
        <v>1.0067567568124234E-3</v>
      </c>
      <c r="AT11" s="545">
        <v>6.431113505044096E-4</v>
      </c>
      <c r="AU11" s="545">
        <v>2.0766722472578757E-4</v>
      </c>
      <c r="AV11" s="545">
        <v>1.0011467359662253E-3</v>
      </c>
      <c r="AW11" s="545">
        <v>1.4237134539802946E-3</v>
      </c>
      <c r="AX11" s="545">
        <v>6.0643709145340695E-4</v>
      </c>
      <c r="AY11" s="545">
        <v>1.0568386102761925E-3</v>
      </c>
      <c r="AZ11" s="545">
        <v>5.87589340318619E-4</v>
      </c>
      <c r="BA11" s="545">
        <v>1.6834843334609785E-3</v>
      </c>
      <c r="BB11" s="545">
        <v>2.4986723997896718E-3</v>
      </c>
      <c r="BC11" s="545">
        <v>8.0383150951801824E-4</v>
      </c>
      <c r="BD11" s="545">
        <v>6.5438006640447365E-3</v>
      </c>
      <c r="BE11" s="546">
        <v>1.3712458712916448E-3</v>
      </c>
      <c r="BF11" s="13"/>
      <c r="BG11" s="511" t="s">
        <v>7</v>
      </c>
      <c r="BH11" s="512" t="s">
        <v>92</v>
      </c>
      <c r="BI11" s="559">
        <f t="shared" si="35"/>
        <v>1.630476396324663E-3</v>
      </c>
      <c r="BJ11" s="560">
        <f t="shared" si="38"/>
        <v>7.7997910468186927E-4</v>
      </c>
      <c r="BK11" s="560">
        <f t="shared" si="0"/>
        <v>2.54073796599299E-3</v>
      </c>
      <c r="BL11" s="560">
        <f t="shared" si="1"/>
        <v>1.3259614032978225E-3</v>
      </c>
      <c r="BM11" s="560">
        <f t="shared" si="2"/>
        <v>1.0852953447164514E-3</v>
      </c>
      <c r="BN11" s="560">
        <f t="shared" si="3"/>
        <v>2.7443296656572262E-3</v>
      </c>
      <c r="BO11" s="560">
        <f t="shared" si="4"/>
        <v>1.2886467966438341E-3</v>
      </c>
      <c r="BP11" s="560">
        <f t="shared" si="5"/>
        <v>1</v>
      </c>
      <c r="BQ11" s="560">
        <f t="shared" si="6"/>
        <v>6.5709927110121382E-4</v>
      </c>
      <c r="BR11" s="560">
        <f t="shared" si="7"/>
        <v>2.5108152270773702E-4</v>
      </c>
      <c r="BS11" s="560">
        <f t="shared" si="8"/>
        <v>5.6670082544455088E-4</v>
      </c>
      <c r="BT11" s="560">
        <f t="shared" si="9"/>
        <v>7.6537877866325479E-4</v>
      </c>
      <c r="BU11" s="560">
        <f t="shared" si="10"/>
        <v>1.5280771269609425E-3</v>
      </c>
      <c r="BV11" s="560">
        <f t="shared" si="11"/>
        <v>3.2644453969894816E-3</v>
      </c>
      <c r="BW11" s="560">
        <f t="shared" si="12"/>
        <v>3.6312050572443488E-3</v>
      </c>
      <c r="BX11" s="560">
        <f t="shared" si="13"/>
        <v>2.489352795406242E-3</v>
      </c>
      <c r="BY11" s="560">
        <f t="shared" si="14"/>
        <v>2.0906771651778649E-3</v>
      </c>
      <c r="BZ11" s="560">
        <f t="shared" si="15"/>
        <v>3.3372766570997393E-3</v>
      </c>
      <c r="CA11" s="560">
        <f t="shared" si="16"/>
        <v>4.2761645512889917E-3</v>
      </c>
      <c r="CB11" s="560">
        <f t="shared" si="17"/>
        <v>6.5920637965419622E-3</v>
      </c>
      <c r="CC11" s="560">
        <f t="shared" si="18"/>
        <v>2.8875224095581934E-3</v>
      </c>
      <c r="CD11" s="560">
        <f t="shared" si="19"/>
        <v>2.6134952648493E-4</v>
      </c>
      <c r="CE11" s="560">
        <f t="shared" si="20"/>
        <v>4.7185771190141265E-3</v>
      </c>
      <c r="CF11" s="560">
        <f t="shared" si="21"/>
        <v>2.1643509028364755E-3</v>
      </c>
      <c r="CG11" s="560">
        <f t="shared" si="22"/>
        <v>9.8958242624841626E-4</v>
      </c>
      <c r="CH11" s="560">
        <f t="shared" si="23"/>
        <v>6.1938743039733919E-4</v>
      </c>
      <c r="CI11" s="560">
        <f t="shared" si="24"/>
        <v>2.0269711040895723E-4</v>
      </c>
      <c r="CJ11" s="560">
        <f t="shared" si="25"/>
        <v>9.1023672110085712E-4</v>
      </c>
      <c r="CK11" s="560">
        <f t="shared" si="26"/>
        <v>1.2639709098088204E-3</v>
      </c>
      <c r="CL11" s="560">
        <f t="shared" si="27"/>
        <v>6.0617816193861591E-4</v>
      </c>
      <c r="CM11" s="560">
        <f t="shared" si="28"/>
        <v>1.0566774738244398E-3</v>
      </c>
      <c r="CN11" s="560">
        <f t="shared" si="29"/>
        <v>5.7858179450399449E-4</v>
      </c>
      <c r="CO11" s="560">
        <f t="shared" si="30"/>
        <v>1.6824618461981336E-3</v>
      </c>
      <c r="CP11" s="560">
        <f t="shared" si="31"/>
        <v>2.2687957444490238E-3</v>
      </c>
      <c r="CQ11" s="560">
        <f t="shared" si="32"/>
        <v>7.9673944716087373E-4</v>
      </c>
      <c r="CR11" s="560">
        <f t="shared" si="33"/>
        <v>6.5390959470282874E-3</v>
      </c>
      <c r="CS11" s="561">
        <f t="shared" si="34"/>
        <v>1.3689075194419297E-3</v>
      </c>
      <c r="CT11" s="15"/>
      <c r="CU11" s="511" t="s">
        <v>21</v>
      </c>
      <c r="CV11" s="513" t="s">
        <v>231</v>
      </c>
      <c r="CW11" s="514">
        <v>0</v>
      </c>
      <c r="CX11" s="515">
        <v>0</v>
      </c>
      <c r="CY11" s="515">
        <v>0</v>
      </c>
      <c r="CZ11" s="515">
        <v>0</v>
      </c>
      <c r="DA11" s="515">
        <v>0</v>
      </c>
      <c r="DB11" s="515">
        <v>0</v>
      </c>
      <c r="DC11" s="515">
        <v>0</v>
      </c>
      <c r="DD11" s="515">
        <v>0</v>
      </c>
      <c r="DE11" s="515">
        <v>0</v>
      </c>
      <c r="DF11" s="515">
        <v>0</v>
      </c>
      <c r="DG11" s="515">
        <v>0</v>
      </c>
      <c r="DH11" s="515">
        <v>0</v>
      </c>
      <c r="DI11" s="515">
        <v>0</v>
      </c>
      <c r="DJ11" s="515">
        <v>0</v>
      </c>
      <c r="DK11" s="515">
        <v>0</v>
      </c>
      <c r="DL11" s="515">
        <v>0</v>
      </c>
      <c r="DM11" s="515">
        <v>0</v>
      </c>
      <c r="DN11" s="515">
        <v>0</v>
      </c>
      <c r="DO11" s="515">
        <v>0</v>
      </c>
      <c r="DP11" s="515">
        <v>0</v>
      </c>
      <c r="DQ11" s="515">
        <v>0</v>
      </c>
      <c r="DR11" s="515">
        <v>0</v>
      </c>
      <c r="DS11" s="515">
        <v>0</v>
      </c>
      <c r="DT11" s="515">
        <v>0</v>
      </c>
      <c r="DU11" s="515">
        <v>0</v>
      </c>
      <c r="DV11" s="515">
        <v>0</v>
      </c>
      <c r="DW11" s="515">
        <v>0</v>
      </c>
      <c r="DX11" s="515">
        <v>0</v>
      </c>
      <c r="DY11" s="515">
        <v>0</v>
      </c>
      <c r="DZ11" s="515">
        <v>0</v>
      </c>
      <c r="EA11" s="515">
        <v>0</v>
      </c>
      <c r="EB11" s="515">
        <v>0</v>
      </c>
      <c r="EC11" s="515">
        <v>0</v>
      </c>
      <c r="ED11" s="515">
        <v>0</v>
      </c>
      <c r="EE11" s="515">
        <v>0</v>
      </c>
      <c r="EF11" s="515">
        <v>0</v>
      </c>
      <c r="EG11" s="516">
        <v>0</v>
      </c>
      <c r="EI11" s="511" t="s">
        <v>7</v>
      </c>
      <c r="EJ11" s="512" t="s">
        <v>92</v>
      </c>
      <c r="EK11" s="575">
        <v>1.1084529316505397E-2</v>
      </c>
      <c r="EL11" s="576">
        <v>2.3441162681669013E-3</v>
      </c>
      <c r="EM11" s="576">
        <v>1.6870145302556903E-2</v>
      </c>
      <c r="EN11" s="576">
        <v>8.6393896327324401E-3</v>
      </c>
      <c r="EO11" s="576">
        <v>6.6699548507037978E-3</v>
      </c>
      <c r="EP11" s="576">
        <v>2.0835966051832119E-2</v>
      </c>
      <c r="EQ11" s="576">
        <v>7.1177944862155385E-3</v>
      </c>
      <c r="ER11" s="576">
        <v>0.17000286154223501</v>
      </c>
      <c r="ES11" s="576">
        <v>3.0173497611264773E-3</v>
      </c>
      <c r="ET11" s="576">
        <v>1.2315270935960591E-3</v>
      </c>
      <c r="EU11" s="576">
        <v>2.7822046946327761E-3</v>
      </c>
      <c r="EV11" s="576">
        <v>4.8942322780222815E-3</v>
      </c>
      <c r="EW11" s="576">
        <v>1.1020185488270594E-2</v>
      </c>
      <c r="EX11" s="576">
        <v>2.5294778457708712E-2</v>
      </c>
      <c r="EY11" s="576">
        <v>2.7373823781009408E-2</v>
      </c>
      <c r="EZ11" s="576">
        <v>1.8604002880534161E-2</v>
      </c>
      <c r="FA11" s="576">
        <v>1.4040366921588884E-2</v>
      </c>
      <c r="FB11" s="576">
        <v>2.3939220183486237E-2</v>
      </c>
      <c r="FC11" s="576">
        <v>3.3893203299018723E-2</v>
      </c>
      <c r="FD11" s="576">
        <v>5.2036272105331093E-2</v>
      </c>
      <c r="FE11" s="576">
        <v>2.056713889642486E-2</v>
      </c>
      <c r="FF11" s="576">
        <v>0</v>
      </c>
      <c r="FG11" s="576">
        <v>3.4348125214998283E-2</v>
      </c>
      <c r="FH11" s="576">
        <v>1.4866217388403283E-2</v>
      </c>
      <c r="FI11" s="576">
        <v>5.5607676894031529E-3</v>
      </c>
      <c r="FJ11" s="576">
        <v>2.3355036635708793E-3</v>
      </c>
      <c r="FK11" s="576">
        <v>5.7579033006409527E-4</v>
      </c>
      <c r="FL11" s="576">
        <v>4.2658596121454501E-3</v>
      </c>
      <c r="FM11" s="576">
        <v>7.1629142636154223E-3</v>
      </c>
      <c r="FN11" s="576">
        <v>2.086435173619785E-3</v>
      </c>
      <c r="FO11" s="576">
        <v>5.9415727816375602E-3</v>
      </c>
      <c r="FP11" s="576">
        <v>1.9911274142083405E-3</v>
      </c>
      <c r="FQ11" s="576">
        <v>1.0128881881127032E-2</v>
      </c>
      <c r="FR11" s="576">
        <v>1.7308685532608475E-2</v>
      </c>
      <c r="FS11" s="577">
        <v>2.9897270281813619E-3</v>
      </c>
      <c r="FT11" s="577">
        <v>4.9303460229826027E-2</v>
      </c>
      <c r="FU11" s="578">
        <v>7.7877425902528946E-3</v>
      </c>
    </row>
    <row r="12" spans="2:177" ht="19.5" customHeight="1">
      <c r="B12" s="469" t="s">
        <v>24</v>
      </c>
      <c r="C12" s="470" t="s">
        <v>38</v>
      </c>
      <c r="D12" s="471">
        <v>0.56868682089858225</v>
      </c>
      <c r="E12" s="471">
        <v>0.45136319551708037</v>
      </c>
      <c r="F12" s="471">
        <v>0.21530945795466791</v>
      </c>
      <c r="G12" s="472">
        <v>6.3381098972621998E-4</v>
      </c>
      <c r="H12" s="471">
        <v>6.7279715507022525E-2</v>
      </c>
      <c r="I12" s="473">
        <v>5.8568914113294297E-2</v>
      </c>
      <c r="J12" s="6"/>
      <c r="K12" s="502" t="str">
        <f t="shared" si="36"/>
        <v>令和２年（2020年）</v>
      </c>
      <c r="L12" s="614">
        <f t="shared" si="37"/>
        <v>0.53516732899992814</v>
      </c>
      <c r="M12" s="500">
        <f t="shared" si="37"/>
        <v>0.56758391640723727</v>
      </c>
      <c r="S12" s="511" t="s">
        <v>8</v>
      </c>
      <c r="T12" s="512" t="s">
        <v>38</v>
      </c>
      <c r="U12" s="544">
        <v>1.869115844377998E-3</v>
      </c>
      <c r="V12" s="545">
        <v>4.1283778078137124E-4</v>
      </c>
      <c r="W12" s="545">
        <v>1.9227677421052984E-3</v>
      </c>
      <c r="X12" s="545">
        <v>4.8531407652291082E-4</v>
      </c>
      <c r="Y12" s="545">
        <v>1.7908619733026407E-3</v>
      </c>
      <c r="Z12" s="545">
        <v>4.3609536021545943E-3</v>
      </c>
      <c r="AA12" s="545">
        <v>2.9390461836102322E-2</v>
      </c>
      <c r="AB12" s="545">
        <v>2.3136322786758813E-3</v>
      </c>
      <c r="AC12" s="545">
        <v>1.0797343778517914</v>
      </c>
      <c r="AD12" s="545">
        <v>3.5949232993734473E-3</v>
      </c>
      <c r="AE12" s="545">
        <v>8.7896568512160801E-3</v>
      </c>
      <c r="AF12" s="545">
        <v>2.6441110355697604E-3</v>
      </c>
      <c r="AG12" s="545">
        <v>2.3165953115548343E-3</v>
      </c>
      <c r="AH12" s="545">
        <v>2.0606279617281171E-3</v>
      </c>
      <c r="AI12" s="545">
        <v>8.3873121209549536E-3</v>
      </c>
      <c r="AJ12" s="545">
        <v>1.3777338450895996E-2</v>
      </c>
      <c r="AK12" s="545">
        <v>3.6295921092473647E-3</v>
      </c>
      <c r="AL12" s="545">
        <v>3.1596294155854915E-3</v>
      </c>
      <c r="AM12" s="545">
        <v>1.3322633695113952E-3</v>
      </c>
      <c r="AN12" s="545">
        <v>2.6241273936325926E-3</v>
      </c>
      <c r="AO12" s="545">
        <v>3.5260990336447348E-2</v>
      </c>
      <c r="AP12" s="545">
        <v>4.6329464358233418E-4</v>
      </c>
      <c r="AQ12" s="545">
        <v>4.5497045400209046E-3</v>
      </c>
      <c r="AR12" s="545">
        <v>7.5819007049385842E-4</v>
      </c>
      <c r="AS12" s="545">
        <v>4.6377537757758615E-4</v>
      </c>
      <c r="AT12" s="545">
        <v>2.7959981052599588E-4</v>
      </c>
      <c r="AU12" s="545">
        <v>5.6657135029673279E-4</v>
      </c>
      <c r="AV12" s="545">
        <v>6.3017542208963274E-4</v>
      </c>
      <c r="AW12" s="545">
        <v>4.4240716162178911E-4</v>
      </c>
      <c r="AX12" s="545">
        <v>5.3741880436203792E-4</v>
      </c>
      <c r="AY12" s="545">
        <v>1.5846214285306964E-3</v>
      </c>
      <c r="AZ12" s="545">
        <v>7.8361333346119806E-4</v>
      </c>
      <c r="BA12" s="545">
        <v>5.5615654472296284E-4</v>
      </c>
      <c r="BB12" s="545">
        <v>1.6178559225333764E-3</v>
      </c>
      <c r="BC12" s="545">
        <v>1.2401289458522685E-3</v>
      </c>
      <c r="BD12" s="545">
        <v>3.9442537468835836E-3</v>
      </c>
      <c r="BE12" s="546">
        <v>5.0191407565538778E-3</v>
      </c>
      <c r="BF12" s="13"/>
      <c r="BG12" s="511" t="s">
        <v>8</v>
      </c>
      <c r="BH12" s="512" t="s">
        <v>38</v>
      </c>
      <c r="BI12" s="559">
        <f t="shared" si="35"/>
        <v>1.6694337860102672E-3</v>
      </c>
      <c r="BJ12" s="560">
        <f t="shared" si="38"/>
        <v>4.1266552583788191E-4</v>
      </c>
      <c r="BK12" s="560">
        <f t="shared" si="0"/>
        <v>1.8274213370331586E-3</v>
      </c>
      <c r="BL12" s="560">
        <f t="shared" si="1"/>
        <v>4.7978938356813775E-4</v>
      </c>
      <c r="BM12" s="560">
        <f t="shared" si="2"/>
        <v>1.7020293702942493E-3</v>
      </c>
      <c r="BN12" s="560">
        <f t="shared" si="3"/>
        <v>4.0708816081365872E-3</v>
      </c>
      <c r="BO12" s="560">
        <f t="shared" si="4"/>
        <v>2.9350495654276762E-2</v>
      </c>
      <c r="BP12" s="560">
        <f t="shared" si="5"/>
        <v>2.2661190631295272E-3</v>
      </c>
      <c r="BQ12" s="560">
        <f t="shared" si="6"/>
        <v>1</v>
      </c>
      <c r="BR12" s="560">
        <f t="shared" si="7"/>
        <v>3.4198651466228656E-3</v>
      </c>
      <c r="BS12" s="560">
        <f t="shared" si="8"/>
        <v>8.3876238152054798E-3</v>
      </c>
      <c r="BT12" s="560">
        <f t="shared" si="9"/>
        <v>2.6071819720116067E-3</v>
      </c>
      <c r="BU12" s="560">
        <f t="shared" si="10"/>
        <v>2.305866664010951E-3</v>
      </c>
      <c r="BV12" s="560">
        <f t="shared" si="11"/>
        <v>2.0242144847019334E-3</v>
      </c>
      <c r="BW12" s="560">
        <f t="shared" si="12"/>
        <v>8.3702950293787753E-3</v>
      </c>
      <c r="BX12" s="560">
        <f t="shared" si="13"/>
        <v>1.2727318618190649E-2</v>
      </c>
      <c r="BY12" s="560">
        <f t="shared" si="14"/>
        <v>3.5921891899187478E-3</v>
      </c>
      <c r="BZ12" s="560">
        <f t="shared" si="15"/>
        <v>3.1549743865571305E-3</v>
      </c>
      <c r="CA12" s="560">
        <f t="shared" si="16"/>
        <v>1.2572102228468201E-3</v>
      </c>
      <c r="CB12" s="560">
        <f t="shared" si="17"/>
        <v>2.5985349242494942E-3</v>
      </c>
      <c r="CC12" s="560">
        <f t="shared" si="18"/>
        <v>3.5215244827697466E-2</v>
      </c>
      <c r="CD12" s="560">
        <f t="shared" si="19"/>
        <v>4.3705417242420342E-4</v>
      </c>
      <c r="CE12" s="560">
        <f t="shared" si="20"/>
        <v>4.1434382907606006E-3</v>
      </c>
      <c r="CF12" s="560">
        <f t="shared" si="21"/>
        <v>7.574908893363591E-4</v>
      </c>
      <c r="CG12" s="560">
        <f t="shared" si="22"/>
        <v>4.5586380252426003E-4</v>
      </c>
      <c r="CH12" s="560">
        <f t="shared" si="23"/>
        <v>2.6928557246804814E-4</v>
      </c>
      <c r="CI12" s="560">
        <f t="shared" si="24"/>
        <v>5.530115582624628E-4</v>
      </c>
      <c r="CJ12" s="560">
        <f t="shared" si="25"/>
        <v>5.7295178550186791E-4</v>
      </c>
      <c r="CK12" s="560">
        <f t="shared" si="26"/>
        <v>3.9276848934572918E-4</v>
      </c>
      <c r="CL12" s="560">
        <f t="shared" si="27"/>
        <v>5.3718934347942674E-4</v>
      </c>
      <c r="CM12" s="560">
        <f t="shared" si="28"/>
        <v>1.5843798208983846E-3</v>
      </c>
      <c r="CN12" s="560">
        <f t="shared" si="29"/>
        <v>7.716008061436076E-4</v>
      </c>
      <c r="CO12" s="560">
        <f t="shared" si="30"/>
        <v>5.5581875542975447E-4</v>
      </c>
      <c r="CP12" s="560">
        <f t="shared" si="31"/>
        <v>1.4690139581660842E-3</v>
      </c>
      <c r="CQ12" s="560">
        <f t="shared" si="32"/>
        <v>1.2291875088586406E-3</v>
      </c>
      <c r="CR12" s="560">
        <f t="shared" si="33"/>
        <v>3.9414179945933105E-3</v>
      </c>
      <c r="CS12" s="561">
        <f t="shared" si="34"/>
        <v>5.0105817392997274E-3</v>
      </c>
      <c r="CT12" s="15"/>
      <c r="CU12" s="511" t="s">
        <v>24</v>
      </c>
      <c r="CV12" s="513" t="s">
        <v>38</v>
      </c>
      <c r="CW12" s="514">
        <v>0</v>
      </c>
      <c r="CX12" s="515">
        <v>0</v>
      </c>
      <c r="CY12" s="515">
        <v>0</v>
      </c>
      <c r="CZ12" s="515">
        <v>0</v>
      </c>
      <c r="DA12" s="515">
        <v>0</v>
      </c>
      <c r="DB12" s="515">
        <v>0</v>
      </c>
      <c r="DC12" s="515">
        <v>0</v>
      </c>
      <c r="DD12" s="515">
        <v>0</v>
      </c>
      <c r="DE12" s="515">
        <v>0</v>
      </c>
      <c r="DF12" s="515">
        <v>0</v>
      </c>
      <c r="DG12" s="515">
        <v>0</v>
      </c>
      <c r="DH12" s="515">
        <v>0</v>
      </c>
      <c r="DI12" s="515">
        <v>0</v>
      </c>
      <c r="DJ12" s="515">
        <v>0</v>
      </c>
      <c r="DK12" s="515">
        <v>0</v>
      </c>
      <c r="DL12" s="515">
        <v>0</v>
      </c>
      <c r="DM12" s="515">
        <v>0</v>
      </c>
      <c r="DN12" s="515">
        <v>0</v>
      </c>
      <c r="DO12" s="515">
        <v>0</v>
      </c>
      <c r="DP12" s="515">
        <v>0</v>
      </c>
      <c r="DQ12" s="515">
        <v>0</v>
      </c>
      <c r="DR12" s="515">
        <v>0</v>
      </c>
      <c r="DS12" s="515">
        <v>0</v>
      </c>
      <c r="DT12" s="515">
        <v>0</v>
      </c>
      <c r="DU12" s="515">
        <v>0</v>
      </c>
      <c r="DV12" s="515">
        <v>0</v>
      </c>
      <c r="DW12" s="515">
        <v>0</v>
      </c>
      <c r="DX12" s="515">
        <v>0</v>
      </c>
      <c r="DY12" s="515">
        <v>0</v>
      </c>
      <c r="DZ12" s="515">
        <v>0</v>
      </c>
      <c r="EA12" s="515">
        <v>0</v>
      </c>
      <c r="EB12" s="515">
        <v>0</v>
      </c>
      <c r="EC12" s="515">
        <v>0</v>
      </c>
      <c r="ED12" s="515">
        <v>0</v>
      </c>
      <c r="EE12" s="515">
        <v>0</v>
      </c>
      <c r="EF12" s="515">
        <v>0</v>
      </c>
      <c r="EG12" s="516">
        <v>0</v>
      </c>
      <c r="EI12" s="511" t="s">
        <v>8</v>
      </c>
      <c r="EJ12" s="512" t="s">
        <v>38</v>
      </c>
      <c r="EK12" s="575">
        <v>2.1528882608314228E-3</v>
      </c>
      <c r="EL12" s="576">
        <v>0</v>
      </c>
      <c r="EM12" s="576">
        <v>2.1953670185677122E-3</v>
      </c>
      <c r="EN12" s="576">
        <v>2.9919964096043083E-4</v>
      </c>
      <c r="EO12" s="576">
        <v>2.2233182835679328E-3</v>
      </c>
      <c r="EP12" s="576">
        <v>6.3084147580510638E-3</v>
      </c>
      <c r="EQ12" s="576">
        <v>4.7017543859649125E-2</v>
      </c>
      <c r="ER12" s="576">
        <v>3.0659381089293745E-3</v>
      </c>
      <c r="ES12" s="576">
        <v>0.12911742519487052</v>
      </c>
      <c r="ET12" s="576">
        <v>5.3366174055829232E-3</v>
      </c>
      <c r="EU12" s="576">
        <v>1.3208719375489586E-2</v>
      </c>
      <c r="EV12" s="576">
        <v>3.706166732670308E-3</v>
      </c>
      <c r="EW12" s="576">
        <v>3.2733224222585926E-3</v>
      </c>
      <c r="EX12" s="576">
        <v>2.8589828374393912E-3</v>
      </c>
      <c r="EY12" s="576">
        <v>1.2033076703735386E-2</v>
      </c>
      <c r="EZ12" s="576">
        <v>2.0372810146913879E-2</v>
      </c>
      <c r="FA12" s="576">
        <v>3.9798373397491454E-3</v>
      </c>
      <c r="FB12" s="576">
        <v>2.0068807339449542E-3</v>
      </c>
      <c r="FC12" s="576">
        <v>1.6314490397929082E-3</v>
      </c>
      <c r="FD12" s="576">
        <v>3.7917903704659866E-3</v>
      </c>
      <c r="FE12" s="576">
        <v>5.6828032052512127E-2</v>
      </c>
      <c r="FF12" s="576">
        <v>4.1393869567916989E-5</v>
      </c>
      <c r="FG12" s="576">
        <v>4.2483660130718951E-3</v>
      </c>
      <c r="FH12" s="576">
        <v>6.5390004670714619E-4</v>
      </c>
      <c r="FI12" s="576">
        <v>2.1080185783615366E-4</v>
      </c>
      <c r="FJ12" s="576">
        <v>1.4574125825715317E-5</v>
      </c>
      <c r="FK12" s="576">
        <v>7.1973791258011908E-5</v>
      </c>
      <c r="FL12" s="576">
        <v>1.8014609848587205E-5</v>
      </c>
      <c r="FM12" s="576">
        <v>2.690296437038656E-5</v>
      </c>
      <c r="FN12" s="576">
        <v>2.0184861353984512E-4</v>
      </c>
      <c r="FO12" s="576">
        <v>1.9647501735149575E-3</v>
      </c>
      <c r="FP12" s="576">
        <v>6.2901321196937661E-4</v>
      </c>
      <c r="FQ12" s="576">
        <v>3.9418660451086583E-4</v>
      </c>
      <c r="FR12" s="576">
        <v>2.1011221635689227E-3</v>
      </c>
      <c r="FS12" s="577">
        <v>1.3974538615434185E-3</v>
      </c>
      <c r="FT12" s="577">
        <v>5.6493548180008984E-3</v>
      </c>
      <c r="FU12" s="578">
        <v>7.5806217766823392E-3</v>
      </c>
    </row>
    <row r="13" spans="2:177" ht="19.5" customHeight="1">
      <c r="B13" s="474" t="s">
        <v>25</v>
      </c>
      <c r="C13" s="475" t="s">
        <v>39</v>
      </c>
      <c r="D13" s="476">
        <v>8.1026437311465305E-2</v>
      </c>
      <c r="E13" s="476">
        <v>0.25448627726952849</v>
      </c>
      <c r="F13" s="476">
        <v>9.362538118695754E-2</v>
      </c>
      <c r="G13" s="477">
        <v>-1.2323271720962841E-4</v>
      </c>
      <c r="H13" s="476">
        <v>2.9908515130190008E-2</v>
      </c>
      <c r="I13" s="478">
        <v>2.712291813277035E-2</v>
      </c>
      <c r="J13" s="6"/>
      <c r="K13" s="502" t="str">
        <f t="shared" si="36"/>
        <v>令和３年（2021年）</v>
      </c>
      <c r="L13" s="614">
        <f t="shared" si="37"/>
        <v>0.51510149141910211</v>
      </c>
      <c r="M13" s="500">
        <f t="shared" si="37"/>
        <v>0.55742170177227612</v>
      </c>
      <c r="S13" s="517" t="s">
        <v>9</v>
      </c>
      <c r="T13" s="518" t="s">
        <v>39</v>
      </c>
      <c r="U13" s="547">
        <v>5.3527978718823201E-5</v>
      </c>
      <c r="V13" s="548">
        <v>1.2312908598735347E-4</v>
      </c>
      <c r="W13" s="548">
        <v>8.9638364331396606E-5</v>
      </c>
      <c r="X13" s="548">
        <v>3.6015607164293533E-5</v>
      </c>
      <c r="Y13" s="548">
        <v>3.4806480440199335E-4</v>
      </c>
      <c r="Z13" s="548">
        <v>7.1588377991388914E-5</v>
      </c>
      <c r="AA13" s="548">
        <v>1.5838411596603088E-4</v>
      </c>
      <c r="AB13" s="548">
        <v>4.472556598890583E-4</v>
      </c>
      <c r="AC13" s="548">
        <v>2.1297125536420725E-3</v>
      </c>
      <c r="AD13" s="548">
        <v>1.0511886127800836</v>
      </c>
      <c r="AE13" s="548">
        <v>8.8810304748718365E-5</v>
      </c>
      <c r="AF13" s="548">
        <v>1.9303694686813838E-2</v>
      </c>
      <c r="AG13" s="548">
        <v>1.1129362798882086E-2</v>
      </c>
      <c r="AH13" s="548">
        <v>5.0905401192974202E-3</v>
      </c>
      <c r="AI13" s="548">
        <v>6.6334895491009036E-4</v>
      </c>
      <c r="AJ13" s="548">
        <v>1.8533966483812487E-4</v>
      </c>
      <c r="AK13" s="548">
        <v>2.3176949307698261E-3</v>
      </c>
      <c r="AL13" s="548">
        <v>1.0560898506061346E-3</v>
      </c>
      <c r="AM13" s="548">
        <v>9.1723514414555358E-3</v>
      </c>
      <c r="AN13" s="548">
        <v>3.8173226222265014E-4</v>
      </c>
      <c r="AO13" s="548">
        <v>2.0666070618959209E-3</v>
      </c>
      <c r="AP13" s="548">
        <v>3.277888455219293E-5</v>
      </c>
      <c r="AQ13" s="548">
        <v>1.5522406734644643E-4</v>
      </c>
      <c r="AR13" s="548">
        <v>2.6928940256736959E-5</v>
      </c>
      <c r="AS13" s="548">
        <v>4.2872396411892094E-5</v>
      </c>
      <c r="AT13" s="548">
        <v>2.4462855112875054E-5</v>
      </c>
      <c r="AU13" s="548">
        <v>3.6056602830178342E-5</v>
      </c>
      <c r="AV13" s="548">
        <v>7.7776963858429304E-5</v>
      </c>
      <c r="AW13" s="548">
        <v>7.6187145444493723E-5</v>
      </c>
      <c r="AX13" s="548">
        <v>5.6040678847660368E-5</v>
      </c>
      <c r="AY13" s="548">
        <v>3.1960737470868077E-5</v>
      </c>
      <c r="AZ13" s="548">
        <v>2.3873856261609139E-5</v>
      </c>
      <c r="BA13" s="548">
        <v>4.141464721739473E-5</v>
      </c>
      <c r="BB13" s="548">
        <v>1.3263671669186451E-4</v>
      </c>
      <c r="BC13" s="548">
        <v>3.9430009193128863E-5</v>
      </c>
      <c r="BD13" s="548">
        <v>6.1935192741322532E-5</v>
      </c>
      <c r="BE13" s="549">
        <v>8.9646211512694031E-4</v>
      </c>
      <c r="BF13" s="13"/>
      <c r="BG13" s="517" t="s">
        <v>9</v>
      </c>
      <c r="BH13" s="518" t="s">
        <v>39</v>
      </c>
      <c r="BI13" s="562">
        <f t="shared" si="35"/>
        <v>4.7809458380456668E-5</v>
      </c>
      <c r="BJ13" s="563">
        <f t="shared" si="38"/>
        <v>1.2307771085955267E-4</v>
      </c>
      <c r="BK13" s="563">
        <f t="shared" si="0"/>
        <v>8.5193367877385288E-5</v>
      </c>
      <c r="BL13" s="563">
        <f t="shared" si="1"/>
        <v>3.5605614582606996E-5</v>
      </c>
      <c r="BM13" s="563">
        <f t="shared" si="2"/>
        <v>3.307996532895293E-4</v>
      </c>
      <c r="BN13" s="563">
        <f t="shared" si="3"/>
        <v>6.6826625070601738E-5</v>
      </c>
      <c r="BO13" s="563">
        <f t="shared" si="4"/>
        <v>1.5816873968469583E-4</v>
      </c>
      <c r="BP13" s="563">
        <f t="shared" si="5"/>
        <v>4.3807072813974954E-4</v>
      </c>
      <c r="BQ13" s="563">
        <f t="shared" si="6"/>
        <v>1.972441183061419E-3</v>
      </c>
      <c r="BR13" s="563">
        <f t="shared" si="7"/>
        <v>1</v>
      </c>
      <c r="BS13" s="563">
        <f t="shared" si="8"/>
        <v>8.474818070320298E-5</v>
      </c>
      <c r="BT13" s="563">
        <f t="shared" si="9"/>
        <v>1.9034089001422137E-2</v>
      </c>
      <c r="BU13" s="563">
        <f t="shared" si="10"/>
        <v>1.1077820343338965E-2</v>
      </c>
      <c r="BV13" s="563">
        <f t="shared" si="11"/>
        <v>5.0005848876264643E-3</v>
      </c>
      <c r="BW13" s="563">
        <f t="shared" si="12"/>
        <v>6.620030803617396E-4</v>
      </c>
      <c r="BX13" s="563">
        <f t="shared" si="13"/>
        <v>1.7121427156564293E-4</v>
      </c>
      <c r="BY13" s="563">
        <f t="shared" si="14"/>
        <v>2.2938111019773109E-3</v>
      </c>
      <c r="BZ13" s="563">
        <f t="shared" si="15"/>
        <v>1.0545339311407444E-3</v>
      </c>
      <c r="CA13" s="563">
        <f t="shared" si="16"/>
        <v>8.6556264051385317E-3</v>
      </c>
      <c r="CB13" s="563">
        <f t="shared" si="17"/>
        <v>3.7800932131010922E-4</v>
      </c>
      <c r="CC13" s="563">
        <f t="shared" si="18"/>
        <v>2.0639259689790609E-3</v>
      </c>
      <c r="CD13" s="563">
        <f t="shared" si="19"/>
        <v>3.0922326556968322E-5</v>
      </c>
      <c r="CE13" s="563">
        <f t="shared" si="20"/>
        <v>1.4136332120764773E-4</v>
      </c>
      <c r="CF13" s="563">
        <f t="shared" si="21"/>
        <v>2.6904107159665837E-5</v>
      </c>
      <c r="CG13" s="563">
        <f t="shared" si="22"/>
        <v>4.2141033346219444E-5</v>
      </c>
      <c r="CH13" s="563">
        <f t="shared" si="23"/>
        <v>2.356043779457784E-5</v>
      </c>
      <c r="CI13" s="563">
        <f t="shared" si="24"/>
        <v>3.5193657614922708E-5</v>
      </c>
      <c r="CJ13" s="563">
        <f t="shared" si="25"/>
        <v>7.0714357862187462E-5</v>
      </c>
      <c r="CK13" s="563">
        <f t="shared" si="26"/>
        <v>6.7638846338068331E-5</v>
      </c>
      <c r="CL13" s="563">
        <f t="shared" si="27"/>
        <v>5.6016751244967385E-5</v>
      </c>
      <c r="CM13" s="563">
        <f t="shared" si="28"/>
        <v>3.195586440909556E-5</v>
      </c>
      <c r="CN13" s="563">
        <f t="shared" si="29"/>
        <v>2.350787812127801E-5</v>
      </c>
      <c r="CO13" s="563">
        <f t="shared" si="30"/>
        <v>4.1389493464292702E-5</v>
      </c>
      <c r="CP13" s="563">
        <f t="shared" si="31"/>
        <v>1.2043420274443491E-4</v>
      </c>
      <c r="CQ13" s="563">
        <f t="shared" si="32"/>
        <v>3.90821252390548E-5</v>
      </c>
      <c r="CR13" s="563">
        <f t="shared" si="33"/>
        <v>6.1890663946793654E-5</v>
      </c>
      <c r="CS13" s="564">
        <f t="shared" si="34"/>
        <v>8.949334003362573E-4</v>
      </c>
      <c r="CT13" s="15"/>
      <c r="CU13" s="517" t="s">
        <v>25</v>
      </c>
      <c r="CV13" s="519" t="s">
        <v>39</v>
      </c>
      <c r="CW13" s="520">
        <v>0</v>
      </c>
      <c r="CX13" s="521">
        <v>0</v>
      </c>
      <c r="CY13" s="521">
        <v>0</v>
      </c>
      <c r="CZ13" s="521">
        <v>0</v>
      </c>
      <c r="DA13" s="521">
        <v>0</v>
      </c>
      <c r="DB13" s="521">
        <v>0</v>
      </c>
      <c r="DC13" s="521">
        <v>0</v>
      </c>
      <c r="DD13" s="521">
        <v>0</v>
      </c>
      <c r="DE13" s="521">
        <v>0</v>
      </c>
      <c r="DF13" s="521">
        <v>0</v>
      </c>
      <c r="DG13" s="521">
        <v>0</v>
      </c>
      <c r="DH13" s="521">
        <v>0</v>
      </c>
      <c r="DI13" s="521">
        <v>0</v>
      </c>
      <c r="DJ13" s="521">
        <v>0</v>
      </c>
      <c r="DK13" s="521">
        <v>0</v>
      </c>
      <c r="DL13" s="521">
        <v>0</v>
      </c>
      <c r="DM13" s="521">
        <v>0</v>
      </c>
      <c r="DN13" s="521">
        <v>0</v>
      </c>
      <c r="DO13" s="521">
        <v>0</v>
      </c>
      <c r="DP13" s="521">
        <v>0</v>
      </c>
      <c r="DQ13" s="521">
        <v>0</v>
      </c>
      <c r="DR13" s="521">
        <v>0</v>
      </c>
      <c r="DS13" s="521">
        <v>0</v>
      </c>
      <c r="DT13" s="521">
        <v>0</v>
      </c>
      <c r="DU13" s="521">
        <v>0</v>
      </c>
      <c r="DV13" s="521">
        <v>0</v>
      </c>
      <c r="DW13" s="521">
        <v>0</v>
      </c>
      <c r="DX13" s="521">
        <v>0</v>
      </c>
      <c r="DY13" s="521">
        <v>0</v>
      </c>
      <c r="DZ13" s="521">
        <v>0</v>
      </c>
      <c r="EA13" s="521">
        <v>0</v>
      </c>
      <c r="EB13" s="521">
        <v>0</v>
      </c>
      <c r="EC13" s="521">
        <v>0</v>
      </c>
      <c r="ED13" s="521">
        <v>0</v>
      </c>
      <c r="EE13" s="521">
        <v>0</v>
      </c>
      <c r="EF13" s="521">
        <v>0</v>
      </c>
      <c r="EG13" s="522">
        <v>0</v>
      </c>
      <c r="EI13" s="517" t="s">
        <v>9</v>
      </c>
      <c r="EJ13" s="518" t="s">
        <v>39</v>
      </c>
      <c r="EK13" s="579">
        <v>1.1618009337085871E-4</v>
      </c>
      <c r="EL13" s="580">
        <v>1.8752930145335208E-4</v>
      </c>
      <c r="EM13" s="580">
        <v>0</v>
      </c>
      <c r="EN13" s="580">
        <v>1.1219986536016157E-4</v>
      </c>
      <c r="EO13" s="580">
        <v>3.3463596008650454E-3</v>
      </c>
      <c r="EP13" s="580">
        <v>2.0219278070676488E-5</v>
      </c>
      <c r="EQ13" s="580">
        <v>0</v>
      </c>
      <c r="ER13" s="580">
        <v>3.8426424298581494E-3</v>
      </c>
      <c r="ES13" s="580">
        <v>2.1750062861453357E-2</v>
      </c>
      <c r="ET13" s="580">
        <v>0.60072132301196346</v>
      </c>
      <c r="EU13" s="580">
        <v>4.5919883309472999E-4</v>
      </c>
      <c r="EV13" s="580">
        <v>0.2232741293123417</v>
      </c>
      <c r="EW13" s="580">
        <v>0.12733224222585926</v>
      </c>
      <c r="EX13" s="580">
        <v>5.6535663645000969E-2</v>
      </c>
      <c r="EY13" s="580">
        <v>6.4442543484459656E-3</v>
      </c>
      <c r="EZ13" s="580">
        <v>9.3252315544596837E-4</v>
      </c>
      <c r="FA13" s="580">
        <v>2.5445998322089484E-2</v>
      </c>
      <c r="FB13" s="580">
        <v>1.067947247706422E-2</v>
      </c>
      <c r="FC13" s="580">
        <v>9.995183914273674E-2</v>
      </c>
      <c r="FD13" s="580">
        <v>3.7917903704659866E-3</v>
      </c>
      <c r="FE13" s="580">
        <v>1.8226392371978536E-2</v>
      </c>
      <c r="FF13" s="580">
        <v>0</v>
      </c>
      <c r="FG13" s="580">
        <v>3.0959752321981426E-4</v>
      </c>
      <c r="FH13" s="580">
        <v>0</v>
      </c>
      <c r="FI13" s="580">
        <v>0</v>
      </c>
      <c r="FJ13" s="580">
        <v>0</v>
      </c>
      <c r="FK13" s="580">
        <v>0</v>
      </c>
      <c r="FL13" s="580">
        <v>2.1077093522847029E-4</v>
      </c>
      <c r="FM13" s="580">
        <v>0</v>
      </c>
      <c r="FN13" s="580">
        <v>1.1991006744941293E-5</v>
      </c>
      <c r="FO13" s="580">
        <v>0</v>
      </c>
      <c r="FP13" s="580">
        <v>8.9730843362250597E-7</v>
      </c>
      <c r="FQ13" s="580">
        <v>0</v>
      </c>
      <c r="FR13" s="580">
        <v>1.5594921086345556E-4</v>
      </c>
      <c r="FS13" s="581">
        <v>1.6859362940872342E-5</v>
      </c>
      <c r="FT13" s="581">
        <v>0</v>
      </c>
      <c r="FU13" s="582">
        <v>9.7968144818872845E-3</v>
      </c>
    </row>
    <row r="14" spans="2:177" ht="19.5" customHeight="1">
      <c r="B14" s="479" t="s">
        <v>26</v>
      </c>
      <c r="C14" s="480" t="s">
        <v>40</v>
      </c>
      <c r="D14" s="481">
        <v>0.10136137533816214</v>
      </c>
      <c r="E14" s="481">
        <v>0.28786364495826694</v>
      </c>
      <c r="F14" s="481">
        <v>0.181221468896032</v>
      </c>
      <c r="G14" s="482">
        <v>7.0320417029086509E-4</v>
      </c>
      <c r="H14" s="481">
        <v>3.0361146376380974E-2</v>
      </c>
      <c r="I14" s="483">
        <v>3.0361146376380974E-2</v>
      </c>
      <c r="J14" s="6"/>
      <c r="K14" s="502" t="str">
        <f t="shared" si="36"/>
        <v>令和４年（2022年）</v>
      </c>
      <c r="L14" s="614">
        <f t="shared" si="37"/>
        <v>0.52065488066092258</v>
      </c>
      <c r="M14" s="500">
        <f t="shared" si="37"/>
        <v>0.53412627708601101</v>
      </c>
      <c r="N14" s="6"/>
      <c r="S14" s="523" t="s">
        <v>10</v>
      </c>
      <c r="T14" s="524" t="s">
        <v>40</v>
      </c>
      <c r="U14" s="550">
        <v>4.2584186408390308E-5</v>
      </c>
      <c r="V14" s="551">
        <v>5.3005524420856544E-5</v>
      </c>
      <c r="W14" s="551">
        <v>2.142664828291111E-4</v>
      </c>
      <c r="X14" s="551">
        <v>3.7228403058604555E-5</v>
      </c>
      <c r="Y14" s="551">
        <v>1.3304561182073823E-4</v>
      </c>
      <c r="Z14" s="551">
        <v>8.7252449276756206E-4</v>
      </c>
      <c r="AA14" s="551">
        <v>1.5654119779984256E-4</v>
      </c>
      <c r="AB14" s="551">
        <v>3.0407621441388321E-4</v>
      </c>
      <c r="AC14" s="551">
        <v>5.632082567312253E-4</v>
      </c>
      <c r="AD14" s="551">
        <v>1.0101102823337012E-4</v>
      </c>
      <c r="AE14" s="551">
        <v>1.0479316961356535</v>
      </c>
      <c r="AF14" s="551">
        <v>8.5275057795376544E-3</v>
      </c>
      <c r="AG14" s="551">
        <v>4.4646025335569259E-3</v>
      </c>
      <c r="AH14" s="551">
        <v>2.3642703045332379E-3</v>
      </c>
      <c r="AI14" s="551">
        <v>3.9773477726598059E-3</v>
      </c>
      <c r="AJ14" s="551">
        <v>3.2315758965885078E-3</v>
      </c>
      <c r="AK14" s="551">
        <v>3.429252430640376E-3</v>
      </c>
      <c r="AL14" s="551">
        <v>2.150314455462053E-3</v>
      </c>
      <c r="AM14" s="551">
        <v>2.6366692572362019E-3</v>
      </c>
      <c r="AN14" s="551">
        <v>1.0022028109753509E-3</v>
      </c>
      <c r="AO14" s="551">
        <v>1.018692075066058E-3</v>
      </c>
      <c r="AP14" s="551">
        <v>4.9131654991246856E-5</v>
      </c>
      <c r="AQ14" s="551">
        <v>1.2111158326715911E-4</v>
      </c>
      <c r="AR14" s="551">
        <v>2.4573157287211199E-5</v>
      </c>
      <c r="AS14" s="551">
        <v>3.1256616309860934E-5</v>
      </c>
      <c r="AT14" s="551">
        <v>2.2327652996331664E-5</v>
      </c>
      <c r="AU14" s="551">
        <v>2.1338329249405573E-5</v>
      </c>
      <c r="AV14" s="551">
        <v>3.6837109330979396E-5</v>
      </c>
      <c r="AW14" s="551">
        <v>8.0194968947634501E-5</v>
      </c>
      <c r="AX14" s="551">
        <v>4.9169945210627016E-5</v>
      </c>
      <c r="AY14" s="551">
        <v>4.0680903131696642E-5</v>
      </c>
      <c r="AZ14" s="551">
        <v>1.8068428269355619E-4</v>
      </c>
      <c r="BA14" s="551">
        <v>5.6486693679172149E-5</v>
      </c>
      <c r="BB14" s="551">
        <v>1.1854292996177789E-4</v>
      </c>
      <c r="BC14" s="551">
        <v>6.9104396293434925E-5</v>
      </c>
      <c r="BD14" s="551">
        <v>1.7617759080210466E-4</v>
      </c>
      <c r="BE14" s="552">
        <v>9.4069972018298803E-4</v>
      </c>
      <c r="BF14" s="13"/>
      <c r="BG14" s="523" t="s">
        <v>10</v>
      </c>
      <c r="BH14" s="524" t="s">
        <v>40</v>
      </c>
      <c r="BI14" s="565">
        <f t="shared" si="35"/>
        <v>3.8034817239261983E-5</v>
      </c>
      <c r="BJ14" s="566">
        <f t="shared" si="38"/>
        <v>5.2983408073858326E-5</v>
      </c>
      <c r="BK14" s="566">
        <f t="shared" si="0"/>
        <v>2.0364141438333086E-4</v>
      </c>
      <c r="BL14" s="566">
        <f t="shared" si="1"/>
        <v>3.6804604314564592E-5</v>
      </c>
      <c r="BM14" s="566">
        <f t="shared" si="2"/>
        <v>1.2644611493428393E-4</v>
      </c>
      <c r="BN14" s="566">
        <f t="shared" si="3"/>
        <v>8.1448789285473754E-4</v>
      </c>
      <c r="BO14" s="566">
        <f t="shared" si="4"/>
        <v>1.5632832758332986E-4</v>
      </c>
      <c r="BP14" s="566">
        <f t="shared" si="5"/>
        <v>2.9783164441409275E-4</v>
      </c>
      <c r="BQ14" s="566">
        <f t="shared" si="6"/>
        <v>5.216174165462512E-4</v>
      </c>
      <c r="BR14" s="566">
        <f t="shared" si="7"/>
        <v>9.6092201727933268E-5</v>
      </c>
      <c r="BS14" s="566">
        <f t="shared" si="8"/>
        <v>1</v>
      </c>
      <c r="BT14" s="566">
        <f t="shared" si="9"/>
        <v>8.4084060901945361E-3</v>
      </c>
      <c r="BU14" s="566">
        <f t="shared" si="10"/>
        <v>4.4439260059100172E-3</v>
      </c>
      <c r="BV14" s="566">
        <f t="shared" si="11"/>
        <v>2.3224911459384908E-3</v>
      </c>
      <c r="BW14" s="566">
        <f t="shared" si="12"/>
        <v>3.9692780966656856E-3</v>
      </c>
      <c r="BX14" s="566">
        <f t="shared" si="13"/>
        <v>2.9852860348416753E-3</v>
      </c>
      <c r="BY14" s="566">
        <f t="shared" si="14"/>
        <v>3.3939140101897918E-3</v>
      </c>
      <c r="BZ14" s="566">
        <f t="shared" si="15"/>
        <v>2.1471464332373878E-3</v>
      </c>
      <c r="CA14" s="566">
        <f t="shared" si="16"/>
        <v>2.4881323170200184E-3</v>
      </c>
      <c r="CB14" s="566">
        <f t="shared" si="17"/>
        <v>9.9242857333057101E-4</v>
      </c>
      <c r="CC14" s="566">
        <f t="shared" si="18"/>
        <v>1.017370484640244E-3</v>
      </c>
      <c r="CD14" s="566">
        <f t="shared" si="19"/>
        <v>4.6348895048718129E-5</v>
      </c>
      <c r="CE14" s="566">
        <f t="shared" si="20"/>
        <v>1.1029691426104829E-4</v>
      </c>
      <c r="CF14" s="566">
        <f t="shared" si="21"/>
        <v>2.4550496625690936E-5</v>
      </c>
      <c r="CG14" s="566">
        <f t="shared" si="22"/>
        <v>3.0723407610554525E-5</v>
      </c>
      <c r="CH14" s="566">
        <f t="shared" si="23"/>
        <v>2.1504001764786914E-5</v>
      </c>
      <c r="CI14" s="566">
        <f t="shared" si="24"/>
        <v>2.0827637512470442E-5</v>
      </c>
      <c r="CJ14" s="566">
        <f t="shared" si="25"/>
        <v>3.3492083036063218E-5</v>
      </c>
      <c r="CK14" s="566">
        <f t="shared" si="26"/>
        <v>7.1196986710666177E-5</v>
      </c>
      <c r="CL14" s="566">
        <f t="shared" si="27"/>
        <v>4.9148951194536775E-5</v>
      </c>
      <c r="CM14" s="566">
        <f t="shared" si="28"/>
        <v>4.067470050404754E-5</v>
      </c>
      <c r="CN14" s="566">
        <f t="shared" si="29"/>
        <v>1.7791445376258503E-4</v>
      </c>
      <c r="CO14" s="566">
        <f t="shared" si="30"/>
        <v>5.645238571226138E-5</v>
      </c>
      <c r="CP14" s="566">
        <f t="shared" si="31"/>
        <v>1.0763703759421982E-4</v>
      </c>
      <c r="CQ14" s="566">
        <f t="shared" si="32"/>
        <v>6.8494700502883332E-5</v>
      </c>
      <c r="CR14" s="566">
        <f t="shared" si="33"/>
        <v>1.7605092653589038E-4</v>
      </c>
      <c r="CS14" s="567">
        <f t="shared" si="34"/>
        <v>9.3909556809271093E-4</v>
      </c>
      <c r="CT14" s="15"/>
      <c r="CU14" s="523" t="s">
        <v>26</v>
      </c>
      <c r="CV14" s="525" t="s">
        <v>40</v>
      </c>
      <c r="CW14" s="526">
        <v>0</v>
      </c>
      <c r="CX14" s="527">
        <v>0</v>
      </c>
      <c r="CY14" s="527">
        <v>0</v>
      </c>
      <c r="CZ14" s="527">
        <v>0</v>
      </c>
      <c r="DA14" s="527">
        <v>0</v>
      </c>
      <c r="DB14" s="527">
        <v>0</v>
      </c>
      <c r="DC14" s="527">
        <v>0</v>
      </c>
      <c r="DD14" s="527">
        <v>0</v>
      </c>
      <c r="DE14" s="527">
        <v>0</v>
      </c>
      <c r="DF14" s="527">
        <v>0</v>
      </c>
      <c r="DG14" s="527">
        <v>0</v>
      </c>
      <c r="DH14" s="527">
        <v>0</v>
      </c>
      <c r="DI14" s="527">
        <v>0</v>
      </c>
      <c r="DJ14" s="527">
        <v>0</v>
      </c>
      <c r="DK14" s="527">
        <v>0</v>
      </c>
      <c r="DL14" s="527">
        <v>0</v>
      </c>
      <c r="DM14" s="527">
        <v>0</v>
      </c>
      <c r="DN14" s="527">
        <v>0</v>
      </c>
      <c r="DO14" s="527">
        <v>0</v>
      </c>
      <c r="DP14" s="527">
        <v>0</v>
      </c>
      <c r="DQ14" s="527">
        <v>0</v>
      </c>
      <c r="DR14" s="527">
        <v>7.2196390094753371E-2</v>
      </c>
      <c r="DS14" s="527">
        <v>0</v>
      </c>
      <c r="DT14" s="527">
        <v>0</v>
      </c>
      <c r="DU14" s="527">
        <v>0</v>
      </c>
      <c r="DV14" s="527">
        <v>0</v>
      </c>
      <c r="DW14" s="527">
        <v>0</v>
      </c>
      <c r="DX14" s="527">
        <v>0</v>
      </c>
      <c r="DY14" s="527">
        <v>0</v>
      </c>
      <c r="DZ14" s="527">
        <v>0</v>
      </c>
      <c r="EA14" s="527">
        <v>0</v>
      </c>
      <c r="EB14" s="527">
        <v>0</v>
      </c>
      <c r="EC14" s="527">
        <v>0</v>
      </c>
      <c r="ED14" s="527">
        <v>0</v>
      </c>
      <c r="EE14" s="527">
        <v>0</v>
      </c>
      <c r="EF14" s="527">
        <v>0</v>
      </c>
      <c r="EG14" s="528">
        <v>0</v>
      </c>
      <c r="EI14" s="523" t="s">
        <v>10</v>
      </c>
      <c r="EJ14" s="524" t="s">
        <v>40</v>
      </c>
      <c r="EK14" s="583">
        <v>0</v>
      </c>
      <c r="EL14" s="584">
        <v>0</v>
      </c>
      <c r="EM14" s="584">
        <v>1.4796360783450098E-3</v>
      </c>
      <c r="EN14" s="584">
        <v>0</v>
      </c>
      <c r="EO14" s="584">
        <v>8.8022157301665587E-4</v>
      </c>
      <c r="EP14" s="584">
        <v>7.354762398208572E-3</v>
      </c>
      <c r="EQ14" s="584">
        <v>5.0125313283208019E-4</v>
      </c>
      <c r="ER14" s="584">
        <v>1.9349476065243162E-3</v>
      </c>
      <c r="ES14" s="584">
        <v>4.2566184130177088E-3</v>
      </c>
      <c r="ET14" s="584">
        <v>7.6237391508327467E-4</v>
      </c>
      <c r="EU14" s="584">
        <v>0.45098727749115369</v>
      </c>
      <c r="EV14" s="584">
        <v>7.9025039041776574E-2</v>
      </c>
      <c r="EW14" s="584">
        <v>4.0552827786870339E-2</v>
      </c>
      <c r="EX14" s="584">
        <v>2.0864798990403638E-2</v>
      </c>
      <c r="EY14" s="584">
        <v>3.5129740518962074E-2</v>
      </c>
      <c r="EZ14" s="584">
        <v>2.7620605775006388E-2</v>
      </c>
      <c r="FA14" s="584">
        <v>2.9342633487488473E-2</v>
      </c>
      <c r="FB14" s="584">
        <v>1.5553325688073395E-2</v>
      </c>
      <c r="FC14" s="584">
        <v>2.2551321413521161E-2</v>
      </c>
      <c r="FD14" s="584">
        <v>9.0034852200851934E-3</v>
      </c>
      <c r="FE14" s="584">
        <v>7.4027142734256618E-3</v>
      </c>
      <c r="FF14" s="584">
        <v>2.3111577175420321E-4</v>
      </c>
      <c r="FG14" s="584">
        <v>3.6119711042311662E-4</v>
      </c>
      <c r="FH14" s="584">
        <v>0</v>
      </c>
      <c r="FI14" s="584">
        <v>1.1582519661327125E-5</v>
      </c>
      <c r="FJ14" s="584">
        <v>0</v>
      </c>
      <c r="FK14" s="584">
        <v>0</v>
      </c>
      <c r="FL14" s="584">
        <v>5.4043829545761612E-6</v>
      </c>
      <c r="FM14" s="584">
        <v>1.4124056294452945E-4</v>
      </c>
      <c r="FN14" s="584">
        <v>1.1991006744941294E-4</v>
      </c>
      <c r="FO14" s="584">
        <v>9.8149874858909558E-5</v>
      </c>
      <c r="FP14" s="584">
        <v>1.2436694890007932E-3</v>
      </c>
      <c r="FQ14" s="584">
        <v>1.8852402824432715E-4</v>
      </c>
      <c r="FR14" s="584">
        <v>4.7790887200091221E-4</v>
      </c>
      <c r="FS14" s="585">
        <v>3.4842683411136173E-4</v>
      </c>
      <c r="FT14" s="585">
        <v>8.3456377993195092E-4</v>
      </c>
      <c r="FU14" s="586">
        <v>8.4712412750357277E-3</v>
      </c>
    </row>
    <row r="15" spans="2:177" ht="19.5" customHeight="1">
      <c r="B15" s="469" t="s">
        <v>27</v>
      </c>
      <c r="C15" s="470" t="s">
        <v>41</v>
      </c>
      <c r="D15" s="471">
        <v>0.25342236502995619</v>
      </c>
      <c r="E15" s="471">
        <v>0.43399511323983231</v>
      </c>
      <c r="F15" s="471">
        <v>0.23298040065455686</v>
      </c>
      <c r="G15" s="472">
        <v>8.6532099729964818E-4</v>
      </c>
      <c r="H15" s="471">
        <v>6.4454423862931612E-2</v>
      </c>
      <c r="I15" s="473">
        <v>6.1532828716814487E-2</v>
      </c>
      <c r="J15" s="6"/>
      <c r="K15" s="502" t="str">
        <f t="shared" si="36"/>
        <v>令和５年（2023年）</v>
      </c>
      <c r="L15" s="614">
        <f t="shared" si="37"/>
        <v>0.54715948066986786</v>
      </c>
      <c r="M15" s="500">
        <f t="shared" si="37"/>
        <v>0.5960677179768451</v>
      </c>
      <c r="N15" s="6"/>
      <c r="S15" s="511" t="s">
        <v>11</v>
      </c>
      <c r="T15" s="512" t="s">
        <v>41</v>
      </c>
      <c r="U15" s="544">
        <v>6.9621022754182344E-4</v>
      </c>
      <c r="V15" s="545">
        <v>3.7445336582372503E-3</v>
      </c>
      <c r="W15" s="545">
        <v>3.6168850641183688E-3</v>
      </c>
      <c r="X15" s="545">
        <v>7.0030989708217545E-4</v>
      </c>
      <c r="Y15" s="545">
        <v>1.6914324032736012E-3</v>
      </c>
      <c r="Z15" s="545">
        <v>2.5655946560399212E-3</v>
      </c>
      <c r="AA15" s="545">
        <v>4.3504729981158384E-3</v>
      </c>
      <c r="AB15" s="545">
        <v>5.1503225467550724E-3</v>
      </c>
      <c r="AC15" s="545">
        <v>5.4373803200674174E-3</v>
      </c>
      <c r="AD15" s="545">
        <v>4.3364280497522166E-4</v>
      </c>
      <c r="AE15" s="545">
        <v>7.2725119207405864E-4</v>
      </c>
      <c r="AF15" s="545">
        <v>1.0141643598163042</v>
      </c>
      <c r="AG15" s="545">
        <v>1.0151509773292997E-2</v>
      </c>
      <c r="AH15" s="545">
        <v>8.192146648918746E-3</v>
      </c>
      <c r="AI15" s="545">
        <v>4.0565331489251944E-3</v>
      </c>
      <c r="AJ15" s="545">
        <v>2.6572383880582298E-3</v>
      </c>
      <c r="AK15" s="545">
        <v>5.2585554105046813E-3</v>
      </c>
      <c r="AL15" s="545">
        <v>5.7855396597535401E-3</v>
      </c>
      <c r="AM15" s="545">
        <v>6.4063684215784735E-3</v>
      </c>
      <c r="AN15" s="545">
        <v>1.6003314300943922E-3</v>
      </c>
      <c r="AO15" s="545">
        <v>2.1879953713266748E-2</v>
      </c>
      <c r="AP15" s="545">
        <v>4.1209281910257366E-4</v>
      </c>
      <c r="AQ15" s="545">
        <v>1.4156699880699117E-3</v>
      </c>
      <c r="AR15" s="545">
        <v>2.8624036602882677E-4</v>
      </c>
      <c r="AS15" s="545">
        <v>9.7347934132839488E-4</v>
      </c>
      <c r="AT15" s="545">
        <v>2.1900180757267637E-4</v>
      </c>
      <c r="AU15" s="545">
        <v>4.1638329921350498E-4</v>
      </c>
      <c r="AV15" s="545">
        <v>6.3441465735208187E-4</v>
      </c>
      <c r="AW15" s="545">
        <v>2.3356584710726197E-3</v>
      </c>
      <c r="AX15" s="545">
        <v>1.179439373122825E-3</v>
      </c>
      <c r="AY15" s="545">
        <v>2.9932541593883283E-4</v>
      </c>
      <c r="AZ15" s="545">
        <v>3.4242585282353324E-4</v>
      </c>
      <c r="BA15" s="545">
        <v>9.2783404649174946E-4</v>
      </c>
      <c r="BB15" s="545">
        <v>5.6081101759347717E-4</v>
      </c>
      <c r="BC15" s="545">
        <v>9.8559063240883879E-4</v>
      </c>
      <c r="BD15" s="545">
        <v>5.6534295134184009E-4</v>
      </c>
      <c r="BE15" s="546">
        <v>1.646349750046806E-3</v>
      </c>
      <c r="BF15" s="13"/>
      <c r="BG15" s="511" t="s">
        <v>11</v>
      </c>
      <c r="BH15" s="512" t="s">
        <v>41</v>
      </c>
      <c r="BI15" s="559">
        <f t="shared" si="35"/>
        <v>6.2183244528163362E-4</v>
      </c>
      <c r="BJ15" s="560">
        <f t="shared" si="38"/>
        <v>3.7429712662670369E-3</v>
      </c>
      <c r="BK15" s="560">
        <f t="shared" si="0"/>
        <v>3.4375305945841509E-3</v>
      </c>
      <c r="BL15" s="560">
        <f t="shared" si="1"/>
        <v>6.9233774597069809E-4</v>
      </c>
      <c r="BM15" s="560">
        <f t="shared" si="2"/>
        <v>1.6075318316854741E-3</v>
      </c>
      <c r="BN15" s="560">
        <f t="shared" si="3"/>
        <v>2.3949422653903722E-3</v>
      </c>
      <c r="BO15" s="560">
        <f t="shared" si="4"/>
        <v>4.3445570721994814E-3</v>
      </c>
      <c r="BP15" s="560">
        <f t="shared" si="5"/>
        <v>5.0445544921023811E-3</v>
      </c>
      <c r="BQ15" s="560">
        <f t="shared" si="6"/>
        <v>5.0358499568064824E-3</v>
      </c>
      <c r="BR15" s="560">
        <f t="shared" si="7"/>
        <v>4.1252616295791526E-4</v>
      </c>
      <c r="BS15" s="560">
        <f t="shared" si="8"/>
        <v>6.9398720809368179E-4</v>
      </c>
      <c r="BT15" s="560">
        <f t="shared" si="9"/>
        <v>1</v>
      </c>
      <c r="BU15" s="560">
        <f t="shared" si="10"/>
        <v>1.0104495963909584E-2</v>
      </c>
      <c r="BV15" s="560">
        <f t="shared" si="11"/>
        <v>8.0473827471684457E-3</v>
      </c>
      <c r="BW15" s="560">
        <f t="shared" si="12"/>
        <v>4.048302813022397E-3</v>
      </c>
      <c r="BX15" s="560">
        <f t="shared" si="13"/>
        <v>2.454720825059284E-3</v>
      </c>
      <c r="BY15" s="560">
        <f t="shared" si="14"/>
        <v>5.2043660366345263E-3</v>
      </c>
      <c r="BZ15" s="560">
        <f t="shared" si="15"/>
        <v>5.7770159212011517E-3</v>
      </c>
      <c r="CA15" s="560">
        <f t="shared" si="16"/>
        <v>6.0454652250067848E-3</v>
      </c>
      <c r="CB15" s="560">
        <f t="shared" si="17"/>
        <v>1.5847237910647928E-3</v>
      </c>
      <c r="CC15" s="560">
        <f t="shared" si="18"/>
        <v>2.1851567964469368E-2</v>
      </c>
      <c r="CD15" s="560">
        <f t="shared" si="19"/>
        <v>3.8875235988525882E-4</v>
      </c>
      <c r="CE15" s="560">
        <f t="shared" si="20"/>
        <v>1.2892576175116907E-3</v>
      </c>
      <c r="CF15" s="560">
        <f t="shared" si="21"/>
        <v>2.8597640336533171E-4</v>
      </c>
      <c r="CG15" s="560">
        <f t="shared" si="22"/>
        <v>9.5687269241139059E-4</v>
      </c>
      <c r="CH15" s="560">
        <f t="shared" si="23"/>
        <v>2.1092298672449332E-4</v>
      </c>
      <c r="CI15" s="560">
        <f t="shared" si="24"/>
        <v>4.0641796838461415E-4</v>
      </c>
      <c r="CJ15" s="560">
        <f t="shared" si="25"/>
        <v>5.7680607325674206E-4</v>
      </c>
      <c r="CK15" s="560">
        <f t="shared" si="26"/>
        <v>2.0735944823944879E-3</v>
      </c>
      <c r="CL15" s="560">
        <f t="shared" si="27"/>
        <v>1.1789357897026944E-3</v>
      </c>
      <c r="CM15" s="560">
        <f t="shared" si="28"/>
        <v>2.9927977771652075E-4</v>
      </c>
      <c r="CN15" s="560">
        <f t="shared" si="29"/>
        <v>3.3717658033716153E-4</v>
      </c>
      <c r="CO15" s="560">
        <f t="shared" si="30"/>
        <v>9.2727051377824847E-4</v>
      </c>
      <c r="CP15" s="560">
        <f t="shared" si="31"/>
        <v>5.0921667452816558E-4</v>
      </c>
      <c r="CQ15" s="560">
        <f t="shared" si="32"/>
        <v>9.7689494165661625E-4</v>
      </c>
      <c r="CR15" s="560">
        <f t="shared" si="33"/>
        <v>5.6493649357519053E-4</v>
      </c>
      <c r="CS15" s="561">
        <f t="shared" si="34"/>
        <v>1.6435422703205964E-3</v>
      </c>
      <c r="CT15" s="15"/>
      <c r="CU15" s="511" t="s">
        <v>27</v>
      </c>
      <c r="CV15" s="513" t="s">
        <v>41</v>
      </c>
      <c r="CW15" s="514">
        <v>6.7983348461610692E-4</v>
      </c>
      <c r="CX15" s="515">
        <v>4.9704197503848951E-3</v>
      </c>
      <c r="CY15" s="515">
        <v>1.6181251346001988E-2</v>
      </c>
      <c r="CZ15" s="515">
        <v>2.2525725832855135E-2</v>
      </c>
      <c r="DA15" s="515">
        <v>1.5223771849631916E-2</v>
      </c>
      <c r="DB15" s="515">
        <v>2.6656214293767908E-4</v>
      </c>
      <c r="DC15" s="515">
        <v>4.7032211465781266E-4</v>
      </c>
      <c r="DD15" s="515">
        <v>4.6547723279065922E-3</v>
      </c>
      <c r="DE15" s="515">
        <v>6.7981913270182279E-3</v>
      </c>
      <c r="DF15" s="515">
        <v>1.4047083114729127E-3</v>
      </c>
      <c r="DG15" s="515">
        <v>2.0285612199029517E-3</v>
      </c>
      <c r="DH15" s="515">
        <v>2.8968967939820765E-2</v>
      </c>
      <c r="DI15" s="515">
        <v>4.1570567983295371E-3</v>
      </c>
      <c r="DJ15" s="515">
        <v>3.4512435014753405E-3</v>
      </c>
      <c r="DK15" s="515">
        <v>2.0563244803078074E-3</v>
      </c>
      <c r="DL15" s="515">
        <v>9.7037957219237069E-4</v>
      </c>
      <c r="DM15" s="515">
        <v>1.4309982797231088E-3</v>
      </c>
      <c r="DN15" s="515">
        <v>9.0180664173861744E-4</v>
      </c>
      <c r="DO15" s="515">
        <v>8.0277049606424942E-4</v>
      </c>
      <c r="DP15" s="515">
        <v>1.071681584855569E-2</v>
      </c>
      <c r="DQ15" s="515">
        <v>3.5400860261267102E-3</v>
      </c>
      <c r="DR15" s="515">
        <v>1.2754106822396812E-4</v>
      </c>
      <c r="DS15" s="515">
        <v>0</v>
      </c>
      <c r="DT15" s="515">
        <v>1.96861656477469E-3</v>
      </c>
      <c r="DU15" s="515">
        <v>6.8515102351753695E-3</v>
      </c>
      <c r="DV15" s="515">
        <v>4.5801687940406101E-3</v>
      </c>
      <c r="DW15" s="515">
        <v>4.4440507495414928E-3</v>
      </c>
      <c r="DX15" s="515">
        <v>3.1455061893408678E-3</v>
      </c>
      <c r="DY15" s="515">
        <v>1.9094983927455383E-3</v>
      </c>
      <c r="DZ15" s="515">
        <v>0</v>
      </c>
      <c r="EA15" s="515">
        <v>3.1212688145759492E-3</v>
      </c>
      <c r="EB15" s="515">
        <v>4.5632003344940036E-3</v>
      </c>
      <c r="EC15" s="515">
        <v>1.314959112164956E-3</v>
      </c>
      <c r="ED15" s="515">
        <v>7.2399267048770923E-3</v>
      </c>
      <c r="EE15" s="515">
        <v>1.7994580230508903E-2</v>
      </c>
      <c r="EF15" s="515">
        <v>0</v>
      </c>
      <c r="EG15" s="516">
        <v>4.261163853727145E-2</v>
      </c>
      <c r="EI15" s="511" t="s">
        <v>11</v>
      </c>
      <c r="EJ15" s="512" t="s">
        <v>41</v>
      </c>
      <c r="EK15" s="575">
        <v>1.1452037775127502E-3</v>
      </c>
      <c r="EL15" s="576">
        <v>1.3220815752461323E-2</v>
      </c>
      <c r="EM15" s="576">
        <v>1.2472529237150106E-2</v>
      </c>
      <c r="EN15" s="576">
        <v>1.7951978457625851E-3</v>
      </c>
      <c r="EO15" s="576">
        <v>5.4103274272489284E-3</v>
      </c>
      <c r="EP15" s="576">
        <v>8.6134124581081824E-3</v>
      </c>
      <c r="EQ15" s="576">
        <v>1.5037593984962405E-2</v>
      </c>
      <c r="ER15" s="576">
        <v>1.8654530093885839E-2</v>
      </c>
      <c r="ES15" s="576">
        <v>1.8463306871654872E-2</v>
      </c>
      <c r="ET15" s="576">
        <v>1.1435608726249121E-3</v>
      </c>
      <c r="EU15" s="576">
        <v>1.6747251559925448E-3</v>
      </c>
      <c r="EV15" s="576">
        <v>5.4367074892962018E-2</v>
      </c>
      <c r="EW15" s="576">
        <v>3.8516093835242772E-2</v>
      </c>
      <c r="EX15" s="576">
        <v>3.0622882836573034E-2</v>
      </c>
      <c r="EY15" s="576">
        <v>1.4485315084117479E-2</v>
      </c>
      <c r="EZ15" s="576">
        <v>8.6581954183577638E-3</v>
      </c>
      <c r="FA15" s="576">
        <v>1.892156115013139E-2</v>
      </c>
      <c r="FB15" s="576">
        <v>2.0785550458715597E-2</v>
      </c>
      <c r="FC15" s="576">
        <v>2.288242730720607E-2</v>
      </c>
      <c r="FD15" s="576">
        <v>5.2278301277914035E-3</v>
      </c>
      <c r="FE15" s="576">
        <v>8.3702779781243589E-2</v>
      </c>
      <c r="FF15" s="576">
        <v>3.6909533698059317E-4</v>
      </c>
      <c r="FG15" s="576">
        <v>1.1351909184726522E-3</v>
      </c>
      <c r="FH15" s="576">
        <v>2.0017348368586108E-4</v>
      </c>
      <c r="FI15" s="576">
        <v>2.8018115060750317E-3</v>
      </c>
      <c r="FJ15" s="576">
        <v>7.651416058500541E-5</v>
      </c>
      <c r="FK15" s="576">
        <v>3.7400666528716902E-4</v>
      </c>
      <c r="FL15" s="576">
        <v>1.2231920087190712E-3</v>
      </c>
      <c r="FM15" s="576">
        <v>7.3579607553007249E-3</v>
      </c>
      <c r="FN15" s="576">
        <v>3.5653260054958782E-3</v>
      </c>
      <c r="FO15" s="576">
        <v>1.7351495733985796E-4</v>
      </c>
      <c r="FP15" s="576">
        <v>3.0239294213078448E-4</v>
      </c>
      <c r="FQ15" s="576">
        <v>2.519366559265099E-3</v>
      </c>
      <c r="FR15" s="576">
        <v>1.0564301381072796E-3</v>
      </c>
      <c r="FS15" s="577">
        <v>2.4446076264264894E-3</v>
      </c>
      <c r="FT15" s="577">
        <v>3.8518328304551583E-4</v>
      </c>
      <c r="FU15" s="578">
        <v>4.453097491766948E-3</v>
      </c>
    </row>
    <row r="16" spans="2:177" ht="19.5" customHeight="1" thickBot="1">
      <c r="B16" s="469" t="s">
        <v>28</v>
      </c>
      <c r="C16" s="470" t="s">
        <v>232</v>
      </c>
      <c r="D16" s="471">
        <v>2.4361861861861844E-2</v>
      </c>
      <c r="E16" s="471">
        <v>0.35770140025459174</v>
      </c>
      <c r="F16" s="471">
        <v>0.15821058374249863</v>
      </c>
      <c r="G16" s="472">
        <v>5.2643102497316994E-5</v>
      </c>
      <c r="H16" s="471">
        <v>2.8877977814148026E-2</v>
      </c>
      <c r="I16" s="473">
        <v>2.8296053827968723E-2</v>
      </c>
      <c r="J16" s="6"/>
      <c r="K16" s="503" t="s">
        <v>102</v>
      </c>
      <c r="L16" s="615">
        <f>AVERAGE(L7:L15)</f>
        <v>0.56670725244179998</v>
      </c>
      <c r="M16" s="504">
        <f>AVERAGE(M7:M15)</f>
        <v>0.59368508144901844</v>
      </c>
      <c r="N16" s="6"/>
      <c r="S16" s="511" t="s">
        <v>12</v>
      </c>
      <c r="T16" s="512" t="s">
        <v>103</v>
      </c>
      <c r="U16" s="544">
        <v>5.5804890257658191E-6</v>
      </c>
      <c r="V16" s="545">
        <v>5.6267428513533503E-5</v>
      </c>
      <c r="W16" s="545">
        <v>6.2853036106002431E-6</v>
      </c>
      <c r="X16" s="545">
        <v>4.9372611957607898E-6</v>
      </c>
      <c r="Y16" s="545">
        <v>1.187043177675655E-5</v>
      </c>
      <c r="Z16" s="545">
        <v>8.7671437192407075E-6</v>
      </c>
      <c r="AA16" s="545">
        <v>1.2666153427523342E-5</v>
      </c>
      <c r="AB16" s="545">
        <v>1.1028050311908511E-5</v>
      </c>
      <c r="AC16" s="545">
        <v>3.1225878635966664E-5</v>
      </c>
      <c r="AD16" s="545">
        <v>8.7465200131168978E-6</v>
      </c>
      <c r="AE16" s="545">
        <v>9.1459507838380468E-6</v>
      </c>
      <c r="AF16" s="545">
        <v>2.2082834898639603E-5</v>
      </c>
      <c r="AG16" s="545">
        <v>1.0046527614589915</v>
      </c>
      <c r="AH16" s="545">
        <v>1.0889940219800697E-3</v>
      </c>
      <c r="AI16" s="545">
        <v>1.5647459147625025E-4</v>
      </c>
      <c r="AJ16" s="545">
        <v>6.3104855781866457E-5</v>
      </c>
      <c r="AK16" s="545">
        <v>1.3069136986542439E-4</v>
      </c>
      <c r="AL16" s="545">
        <v>9.1481157664881571E-5</v>
      </c>
      <c r="AM16" s="545">
        <v>4.9878325889453671E-4</v>
      </c>
      <c r="AN16" s="545">
        <v>8.0644152467698537E-6</v>
      </c>
      <c r="AO16" s="545">
        <v>1.5699239118511816E-4</v>
      </c>
      <c r="AP16" s="545">
        <v>1.120148121790411E-5</v>
      </c>
      <c r="AQ16" s="545">
        <v>2.3431786894844364E-4</v>
      </c>
      <c r="AR16" s="545">
        <v>1.2511827075094987E-5</v>
      </c>
      <c r="AS16" s="545">
        <v>1.2387608186297043E-5</v>
      </c>
      <c r="AT16" s="545">
        <v>1.4002689096822483E-5</v>
      </c>
      <c r="AU16" s="545">
        <v>5.8724113300989971E-6</v>
      </c>
      <c r="AV16" s="545">
        <v>2.3161726476641492E-5</v>
      </c>
      <c r="AW16" s="545">
        <v>1.6030453796726634E-5</v>
      </c>
      <c r="AX16" s="545">
        <v>1.9684057542540333E-5</v>
      </c>
      <c r="AY16" s="545">
        <v>1.0423759736647655E-5</v>
      </c>
      <c r="AZ16" s="545">
        <v>9.0569189317459275E-6</v>
      </c>
      <c r="BA16" s="545">
        <v>1.3172805067907316E-5</v>
      </c>
      <c r="BB16" s="545">
        <v>1.4976410664426084E-4</v>
      </c>
      <c r="BC16" s="545">
        <v>9.3242310611457358E-6</v>
      </c>
      <c r="BD16" s="545">
        <v>5.5263322214905505E-6</v>
      </c>
      <c r="BE16" s="546">
        <v>1.4015970450338572E-5</v>
      </c>
      <c r="BF16" s="13"/>
      <c r="BG16" s="511" t="s">
        <v>12</v>
      </c>
      <c r="BH16" s="512" t="s">
        <v>103</v>
      </c>
      <c r="BI16" s="559">
        <f t="shared" si="35"/>
        <v>4.9843122084138291E-6</v>
      </c>
      <c r="BJ16" s="560">
        <f t="shared" si="38"/>
        <v>5.6243951149856796E-5</v>
      </c>
      <c r="BK16" s="560">
        <f t="shared" si="0"/>
        <v>5.9736273270146338E-6</v>
      </c>
      <c r="BL16" s="560">
        <f t="shared" si="1"/>
        <v>4.8810566604637256E-6</v>
      </c>
      <c r="BM16" s="560">
        <f t="shared" si="2"/>
        <v>1.1281619590623539E-5</v>
      </c>
      <c r="BN16" s="560">
        <f t="shared" si="3"/>
        <v>8.1839907915814585E-6</v>
      </c>
      <c r="BO16" s="560">
        <f t="shared" si="4"/>
        <v>1.2648929547417686E-5</v>
      </c>
      <c r="BP16" s="560">
        <f t="shared" si="5"/>
        <v>1.0801576063448585E-5</v>
      </c>
      <c r="BQ16" s="560">
        <f t="shared" si="6"/>
        <v>2.8919963350701845E-5</v>
      </c>
      <c r="BR16" s="560">
        <f t="shared" si="7"/>
        <v>8.3206000395922609E-6</v>
      </c>
      <c r="BS16" s="560">
        <f t="shared" si="8"/>
        <v>8.7276211012269204E-6</v>
      </c>
      <c r="BT16" s="560">
        <f t="shared" si="9"/>
        <v>2.1774414260267903E-5</v>
      </c>
      <c r="BU16" s="560">
        <f t="shared" si="10"/>
        <v>1</v>
      </c>
      <c r="BV16" s="560">
        <f t="shared" si="11"/>
        <v>1.0697503450342481E-3</v>
      </c>
      <c r="BW16" s="560">
        <f t="shared" si="12"/>
        <v>1.561571187967915E-4</v>
      </c>
      <c r="BX16" s="560">
        <f t="shared" si="13"/>
        <v>5.8295410884571277E-5</v>
      </c>
      <c r="BY16" s="560">
        <f t="shared" si="14"/>
        <v>1.2934459628401594E-4</v>
      </c>
      <c r="BZ16" s="560">
        <f t="shared" si="15"/>
        <v>9.1346380009509228E-5</v>
      </c>
      <c r="CA16" s="560">
        <f t="shared" si="16"/>
        <v>4.7068427040596506E-4</v>
      </c>
      <c r="CB16" s="560">
        <f t="shared" si="17"/>
        <v>7.9857649873364322E-6</v>
      </c>
      <c r="CC16" s="560">
        <f t="shared" si="18"/>
        <v>1.5678871860711911E-4</v>
      </c>
      <c r="CD16" s="560">
        <f t="shared" si="19"/>
        <v>1.0567042316228096E-5</v>
      </c>
      <c r="CE16" s="560">
        <f t="shared" si="20"/>
        <v>2.1339443514851729E-4</v>
      </c>
      <c r="CF16" s="560">
        <f t="shared" si="21"/>
        <v>1.2500289026685703E-5</v>
      </c>
      <c r="CG16" s="560">
        <f t="shared" si="22"/>
        <v>1.2176287153237906E-5</v>
      </c>
      <c r="CH16" s="560">
        <f t="shared" si="23"/>
        <v>1.3486139859809934E-5</v>
      </c>
      <c r="CI16" s="560">
        <f t="shared" si="24"/>
        <v>5.731866496100368E-6</v>
      </c>
      <c r="CJ16" s="560">
        <f t="shared" si="25"/>
        <v>2.1058505417575776E-5</v>
      </c>
      <c r="CK16" s="560">
        <f t="shared" si="26"/>
        <v>1.4231815547889924E-5</v>
      </c>
      <c r="CL16" s="560">
        <f t="shared" si="27"/>
        <v>1.9675653070682596E-5</v>
      </c>
      <c r="CM16" s="560">
        <f t="shared" si="28"/>
        <v>1.0422170423348961E-5</v>
      </c>
      <c r="CN16" s="560">
        <f t="shared" si="29"/>
        <v>8.9180794283390009E-6</v>
      </c>
      <c r="CO16" s="560">
        <f t="shared" si="30"/>
        <v>1.316480438436654E-5</v>
      </c>
      <c r="CP16" s="560">
        <f t="shared" si="31"/>
        <v>1.3598588108401505E-4</v>
      </c>
      <c r="CQ16" s="560">
        <f t="shared" si="32"/>
        <v>9.2419650298505455E-6</v>
      </c>
      <c r="CR16" s="560">
        <f t="shared" si="33"/>
        <v>5.522359021422911E-6</v>
      </c>
      <c r="CS16" s="561">
        <f t="shared" si="34"/>
        <v>1.3992069360742416E-5</v>
      </c>
      <c r="CT16" s="15"/>
      <c r="CU16" s="511" t="s">
        <v>28</v>
      </c>
      <c r="CV16" s="513" t="s">
        <v>232</v>
      </c>
      <c r="CW16" s="514">
        <v>4.4978559579329558E-2</v>
      </c>
      <c r="CX16" s="515">
        <v>6.7671170783935225E-2</v>
      </c>
      <c r="CY16" s="515">
        <v>9.4305257868343054E-2</v>
      </c>
      <c r="CZ16" s="515">
        <v>3.2522099748990507E-2</v>
      </c>
      <c r="DA16" s="515">
        <v>5.4125911618539621E-2</v>
      </c>
      <c r="DB16" s="515">
        <v>3.2398508850040704E-2</v>
      </c>
      <c r="DC16" s="515">
        <v>0.10451229276431823</v>
      </c>
      <c r="DD16" s="515">
        <v>2.1528130682618305E-2</v>
      </c>
      <c r="DE16" s="515">
        <v>4.2145966051346011E-2</v>
      </c>
      <c r="DF16" s="515">
        <v>8.8028387518969201E-2</v>
      </c>
      <c r="DG16" s="515">
        <v>7.2067710914658273E-2</v>
      </c>
      <c r="DH16" s="515">
        <v>2.1282064463064822E-2</v>
      </c>
      <c r="DI16" s="515">
        <v>0.17461616804496224</v>
      </c>
      <c r="DJ16" s="515">
        <v>0.14255668018225978</v>
      </c>
      <c r="DK16" s="515">
        <v>2.3189761128627157E-2</v>
      </c>
      <c r="DL16" s="515">
        <v>1.7734028599677897E-2</v>
      </c>
      <c r="DM16" s="515">
        <v>2.7068673238685285E-2</v>
      </c>
      <c r="DN16" s="515">
        <v>1.8579759226599855E-2</v>
      </c>
      <c r="DO16" s="515">
        <v>5.8316319316978338E-2</v>
      </c>
      <c r="DP16" s="515">
        <v>3.7574348009785541E-2</v>
      </c>
      <c r="DQ16" s="515">
        <v>3.1700471722636792E-2</v>
      </c>
      <c r="DR16" s="515">
        <v>0.14633569152124126</v>
      </c>
      <c r="DS16" s="515">
        <v>0.13250342175584956</v>
      </c>
      <c r="DT16" s="515">
        <v>5.4879689768067723E-2</v>
      </c>
      <c r="DU16" s="515">
        <v>8.5581465884863983E-2</v>
      </c>
      <c r="DV16" s="515">
        <v>2.119957599391447E-2</v>
      </c>
      <c r="DW16" s="515">
        <v>4.7391023942815304E-3</v>
      </c>
      <c r="DX16" s="515">
        <v>2.4951980662312374E-2</v>
      </c>
      <c r="DY16" s="515">
        <v>6.4430624626702652E-3</v>
      </c>
      <c r="DZ16" s="515">
        <v>0</v>
      </c>
      <c r="EA16" s="515">
        <v>2.1125349027423919E-2</v>
      </c>
      <c r="EB16" s="515">
        <v>7.9507410245259445E-3</v>
      </c>
      <c r="EC16" s="515">
        <v>3.2116160002534859E-2</v>
      </c>
      <c r="ED16" s="515">
        <v>4.7139121989493729E-2</v>
      </c>
      <c r="EE16" s="515">
        <v>6.4759234831827744E-2</v>
      </c>
      <c r="EF16" s="515">
        <v>0</v>
      </c>
      <c r="EG16" s="516">
        <v>0.19945499296765121</v>
      </c>
      <c r="EI16" s="511" t="s">
        <v>12</v>
      </c>
      <c r="EJ16" s="512" t="s">
        <v>103</v>
      </c>
      <c r="EK16" s="575">
        <v>0</v>
      </c>
      <c r="EL16" s="576">
        <v>1.7815283638068448E-3</v>
      </c>
      <c r="EM16" s="576">
        <v>0</v>
      </c>
      <c r="EN16" s="576">
        <v>0</v>
      </c>
      <c r="EO16" s="576">
        <v>3.0352468035057102E-4</v>
      </c>
      <c r="EP16" s="576">
        <v>3.0328917106014728E-5</v>
      </c>
      <c r="EQ16" s="576">
        <v>0</v>
      </c>
      <c r="ER16" s="576">
        <v>2.589014403095916E-4</v>
      </c>
      <c r="ES16" s="576">
        <v>7.722978555264198E-4</v>
      </c>
      <c r="ET16" s="576">
        <v>2.345765892563922E-4</v>
      </c>
      <c r="EU16" s="576">
        <v>1.3505848032197942E-4</v>
      </c>
      <c r="EV16" s="576">
        <v>6.7996204167943149E-4</v>
      </c>
      <c r="EW16" s="576">
        <v>0.18981633024186215</v>
      </c>
      <c r="EX16" s="576">
        <v>4.3442099821818951E-2</v>
      </c>
      <c r="EY16" s="576">
        <v>6.0450527516395782E-3</v>
      </c>
      <c r="EZ16" s="576">
        <v>2.0177013470147644E-3</v>
      </c>
      <c r="FA16" s="576">
        <v>4.8049255687215289E-3</v>
      </c>
      <c r="FB16" s="576">
        <v>3.2970183486238534E-3</v>
      </c>
      <c r="FC16" s="576">
        <v>1.9023538618987416E-2</v>
      </c>
      <c r="FD16" s="576">
        <v>3.2270556344391374E-5</v>
      </c>
      <c r="FE16" s="576">
        <v>5.7368967821765796E-3</v>
      </c>
      <c r="FF16" s="576">
        <v>0</v>
      </c>
      <c r="FG16" s="576">
        <v>7.6883384932920533E-3</v>
      </c>
      <c r="FH16" s="576">
        <v>0</v>
      </c>
      <c r="FI16" s="576">
        <v>3.4747558983981377E-6</v>
      </c>
      <c r="FJ16" s="576">
        <v>0</v>
      </c>
      <c r="FK16" s="576">
        <v>0</v>
      </c>
      <c r="FL16" s="576">
        <v>7.3859900379207537E-5</v>
      </c>
      <c r="FM16" s="576">
        <v>1.345148218519328E-5</v>
      </c>
      <c r="FN16" s="576">
        <v>3.0377217087184614E-4</v>
      </c>
      <c r="FO16" s="576">
        <v>0</v>
      </c>
      <c r="FP16" s="576">
        <v>0</v>
      </c>
      <c r="FQ16" s="576">
        <v>0</v>
      </c>
      <c r="FR16" s="576">
        <v>5.3022731693574895E-3</v>
      </c>
      <c r="FS16" s="577">
        <v>3.7465250979716314E-6</v>
      </c>
      <c r="FT16" s="577">
        <v>0</v>
      </c>
      <c r="FU16" s="578">
        <v>0</v>
      </c>
    </row>
    <row r="17" spans="2:177" ht="19.5" customHeight="1">
      <c r="B17" s="469" t="s">
        <v>29</v>
      </c>
      <c r="C17" s="470" t="s">
        <v>233</v>
      </c>
      <c r="D17" s="471">
        <v>0.13132710322413776</v>
      </c>
      <c r="E17" s="471">
        <v>0.50109883128247035</v>
      </c>
      <c r="F17" s="471">
        <v>0.23385324465673435</v>
      </c>
      <c r="G17" s="472">
        <v>2.5125117100992203E-5</v>
      </c>
      <c r="H17" s="471">
        <v>3.5133722424532964E-2</v>
      </c>
      <c r="I17" s="473">
        <v>3.4830496972077268E-2</v>
      </c>
      <c r="J17" s="6"/>
      <c r="K17" s="606"/>
      <c r="L17" s="607"/>
      <c r="M17" s="607"/>
      <c r="N17" s="6"/>
      <c r="S17" s="511" t="s">
        <v>13</v>
      </c>
      <c r="T17" s="512" t="s">
        <v>104</v>
      </c>
      <c r="U17" s="544">
        <v>3.8255344877443497E-5</v>
      </c>
      <c r="V17" s="545">
        <v>2.5249154024147989E-4</v>
      </c>
      <c r="W17" s="545">
        <v>4.4663595687657549E-5</v>
      </c>
      <c r="X17" s="545">
        <v>3.6878506248674256E-5</v>
      </c>
      <c r="Y17" s="545">
        <v>3.1410496257544998E-5</v>
      </c>
      <c r="Z17" s="545">
        <v>5.6671358247751329E-5</v>
      </c>
      <c r="AA17" s="545">
        <v>1.8394947650560785E-4</v>
      </c>
      <c r="AB17" s="545">
        <v>3.1113030012665032E-4</v>
      </c>
      <c r="AC17" s="545">
        <v>1.5529914013754834E-4</v>
      </c>
      <c r="AD17" s="545">
        <v>4.6233531510103741E-5</v>
      </c>
      <c r="AE17" s="545">
        <v>6.5043280036832218E-5</v>
      </c>
      <c r="AF17" s="545">
        <v>7.9208607156383605E-5</v>
      </c>
      <c r="AG17" s="545">
        <v>3.6341799764494939E-4</v>
      </c>
      <c r="AH17" s="545">
        <v>1.0179889420322696</v>
      </c>
      <c r="AI17" s="545">
        <v>1.2138506124393662E-4</v>
      </c>
      <c r="AJ17" s="545">
        <v>4.4941573039839172E-4</v>
      </c>
      <c r="AK17" s="545">
        <v>4.9199616250975812E-4</v>
      </c>
      <c r="AL17" s="545">
        <v>1.421435576702156E-4</v>
      </c>
      <c r="AM17" s="545">
        <v>4.4410382295585998E-4</v>
      </c>
      <c r="AN17" s="545">
        <v>5.6959227171121488E-5</v>
      </c>
      <c r="AO17" s="545">
        <v>1.3964446050983612E-4</v>
      </c>
      <c r="AP17" s="545">
        <v>8.1846704205306185E-5</v>
      </c>
      <c r="AQ17" s="545">
        <v>2.1599256051171894E-4</v>
      </c>
      <c r="AR17" s="545">
        <v>8.121729595480704E-5</v>
      </c>
      <c r="AS17" s="545">
        <v>9.602900301651183E-5</v>
      </c>
      <c r="AT17" s="545">
        <v>1.1537490173677215E-4</v>
      </c>
      <c r="AU17" s="545">
        <v>3.3682160866687057E-5</v>
      </c>
      <c r="AV17" s="545">
        <v>1.6761389200233533E-4</v>
      </c>
      <c r="AW17" s="545">
        <v>1.2659489654072033E-4</v>
      </c>
      <c r="AX17" s="545">
        <v>8.8132658208115469E-5</v>
      </c>
      <c r="AY17" s="545">
        <v>7.1692292454419965E-5</v>
      </c>
      <c r="AZ17" s="545">
        <v>6.4387537728158013E-5</v>
      </c>
      <c r="BA17" s="545">
        <v>1.0626459382942796E-4</v>
      </c>
      <c r="BB17" s="545">
        <v>1.2972132627159703E-3</v>
      </c>
      <c r="BC17" s="545">
        <v>5.9970083346107959E-5</v>
      </c>
      <c r="BD17" s="545">
        <v>3.5647649241257177E-5</v>
      </c>
      <c r="BE17" s="546">
        <v>9.2119061767115677E-5</v>
      </c>
      <c r="BF17" s="13"/>
      <c r="BG17" s="511" t="s">
        <v>13</v>
      </c>
      <c r="BH17" s="512" t="s">
        <v>104</v>
      </c>
      <c r="BI17" s="559">
        <f t="shared" si="35"/>
        <v>3.4168436068836499E-5</v>
      </c>
      <c r="BJ17" s="560">
        <f t="shared" si="38"/>
        <v>2.5238618913743727E-4</v>
      </c>
      <c r="BK17" s="560">
        <f t="shared" si="0"/>
        <v>4.244881269896912E-5</v>
      </c>
      <c r="BL17" s="560">
        <f t="shared" si="1"/>
        <v>3.6458690641605241E-5</v>
      </c>
      <c r="BM17" s="560">
        <f t="shared" si="2"/>
        <v>2.9852433053378945E-5</v>
      </c>
      <c r="BN17" s="560">
        <f t="shared" si="3"/>
        <v>5.2901821721952879E-5</v>
      </c>
      <c r="BO17" s="560">
        <f t="shared" si="4"/>
        <v>1.8369933554947937E-4</v>
      </c>
      <c r="BP17" s="560">
        <f t="shared" si="5"/>
        <v>3.0474086601079347E-4</v>
      </c>
      <c r="BQ17" s="560">
        <f t="shared" si="6"/>
        <v>1.4383087481805208E-4</v>
      </c>
      <c r="BR17" s="560">
        <f t="shared" si="7"/>
        <v>4.3982146446420969E-5</v>
      </c>
      <c r="BS17" s="560">
        <f t="shared" si="8"/>
        <v>6.2068243833720673E-5</v>
      </c>
      <c r="BT17" s="560">
        <f t="shared" si="9"/>
        <v>7.8102337544903153E-5</v>
      </c>
      <c r="BU17" s="560">
        <f t="shared" si="10"/>
        <v>3.6173493129823401E-4</v>
      </c>
      <c r="BV17" s="560">
        <f>AH17/$AH$17</f>
        <v>1</v>
      </c>
      <c r="BW17" s="560">
        <f t="shared" si="12"/>
        <v>1.2113878202201433E-4</v>
      </c>
      <c r="BX17" s="560">
        <f t="shared" si="13"/>
        <v>4.1516416346984745E-4</v>
      </c>
      <c r="BY17" s="560">
        <f t="shared" si="14"/>
        <v>4.8692614576339771E-4</v>
      </c>
      <c r="BZ17" s="560">
        <f t="shared" si="15"/>
        <v>1.4193413995056611E-4</v>
      </c>
      <c r="CA17" s="560">
        <f t="shared" si="16"/>
        <v>4.1908520417417803E-4</v>
      </c>
      <c r="CB17" s="560">
        <f t="shared" si="17"/>
        <v>5.6403717830759801E-5</v>
      </c>
      <c r="CC17" s="560">
        <f t="shared" si="18"/>
        <v>1.3946329410386817E-4</v>
      </c>
      <c r="CD17" s="560">
        <f t="shared" si="19"/>
        <v>7.721100182705125E-5</v>
      </c>
      <c r="CE17" s="560">
        <f t="shared" si="20"/>
        <v>1.9670548666871678E-4</v>
      </c>
      <c r="CF17" s="560">
        <f t="shared" si="21"/>
        <v>8.1142399691713459E-5</v>
      </c>
      <c r="CG17" s="560">
        <f t="shared" si="22"/>
        <v>9.4390837858565049E-5</v>
      </c>
      <c r="CH17" s="560">
        <f t="shared" si="23"/>
        <v>1.1111880370799771E-4</v>
      </c>
      <c r="CI17" s="560">
        <f t="shared" si="24"/>
        <v>3.2876043338192364E-5</v>
      </c>
      <c r="CJ17" s="560">
        <f t="shared" si="25"/>
        <v>1.5239356428597089E-4</v>
      </c>
      <c r="CK17" s="560">
        <f t="shared" si="26"/>
        <v>1.1239078068018487E-4</v>
      </c>
      <c r="CL17" s="560">
        <f t="shared" si="27"/>
        <v>8.8095028342217288E-5</v>
      </c>
      <c r="CM17" s="560">
        <f t="shared" si="28"/>
        <v>7.1681361512352003E-5</v>
      </c>
      <c r="CN17" s="560">
        <f t="shared" si="29"/>
        <v>6.3400498556101631E-5</v>
      </c>
      <c r="CO17" s="560">
        <f t="shared" si="30"/>
        <v>1.0620005257322357E-4</v>
      </c>
      <c r="CP17" s="560">
        <f t="shared" si="31"/>
        <v>1.1778702683635383E-3</v>
      </c>
      <c r="CQ17" s="560">
        <f t="shared" si="32"/>
        <v>5.9440977973131514E-5</v>
      </c>
      <c r="CR17" s="560">
        <f t="shared" si="33"/>
        <v>3.5622020083128437E-5</v>
      </c>
      <c r="CS17" s="561">
        <f t="shared" si="34"/>
        <v>9.1961973397344142E-5</v>
      </c>
      <c r="CT17" s="15"/>
      <c r="CU17" s="511" t="s">
        <v>29</v>
      </c>
      <c r="CV17" s="513" t="s">
        <v>233</v>
      </c>
      <c r="CW17" s="514">
        <v>0.30877961751541522</v>
      </c>
      <c r="CX17" s="515">
        <v>0.17029158232843847</v>
      </c>
      <c r="CY17" s="515">
        <v>0.15570192080893439</v>
      </c>
      <c r="CZ17" s="515">
        <v>0.19722199730332016</v>
      </c>
      <c r="DA17" s="515">
        <v>0.15318490820233291</v>
      </c>
      <c r="DB17" s="515">
        <v>0.11977717979472273</v>
      </c>
      <c r="DC17" s="515">
        <v>0.30710914272596457</v>
      </c>
      <c r="DD17" s="515">
        <v>0.35648116967800791</v>
      </c>
      <c r="DE17" s="515">
        <v>0.20539969730109142</v>
      </c>
      <c r="DF17" s="515">
        <v>0.2091250432171447</v>
      </c>
      <c r="DG17" s="515">
        <v>0.10229058371080708</v>
      </c>
      <c r="DH17" s="515">
        <v>0.19170193686206641</v>
      </c>
      <c r="DI17" s="515">
        <v>0.21237621432240453</v>
      </c>
      <c r="DJ17" s="515">
        <v>0.15401754350749713</v>
      </c>
      <c r="DK17" s="515">
        <v>0.10600117565328916</v>
      </c>
      <c r="DL17" s="515">
        <v>0.44234097316828763</v>
      </c>
      <c r="DM17" s="515">
        <v>9.6005055215338933E-2</v>
      </c>
      <c r="DN17" s="515">
        <v>5.5261454757684333E-2</v>
      </c>
      <c r="DO17" s="515">
        <v>0.2249644128198019</v>
      </c>
      <c r="DP17" s="515">
        <v>0.17541857320508511</v>
      </c>
      <c r="DQ17" s="515">
        <v>0.13703135343844558</v>
      </c>
      <c r="DR17" s="515">
        <v>7.8239478826467833E-3</v>
      </c>
      <c r="DS17" s="515">
        <v>0</v>
      </c>
      <c r="DT17" s="515">
        <v>0.28293830326019009</v>
      </c>
      <c r="DU17" s="515">
        <v>6.748534360928672E-3</v>
      </c>
      <c r="DV17" s="515">
        <v>1.2340747370809054E-3</v>
      </c>
      <c r="DW17" s="515">
        <v>4.9954614405205025E-4</v>
      </c>
      <c r="DX17" s="515">
        <v>1.3031093407369931E-3</v>
      </c>
      <c r="DY17" s="515">
        <v>1.2265504734079431E-2</v>
      </c>
      <c r="DZ17" s="515">
        <v>0</v>
      </c>
      <c r="EA17" s="515">
        <v>1.5743980745908034E-2</v>
      </c>
      <c r="EB17" s="515">
        <v>4.4257343435210033E-4</v>
      </c>
      <c r="EC17" s="515">
        <v>3.3798145854842243E-4</v>
      </c>
      <c r="ED17" s="515">
        <v>0.11972437780478236</v>
      </c>
      <c r="EE17" s="515">
        <v>1.4544442170437264E-3</v>
      </c>
      <c r="EF17" s="515">
        <v>0</v>
      </c>
      <c r="EG17" s="516">
        <v>2.7096518987341771E-2</v>
      </c>
      <c r="EI17" s="511" t="s">
        <v>13</v>
      </c>
      <c r="EJ17" s="512" t="s">
        <v>104</v>
      </c>
      <c r="EK17" s="575">
        <v>4.742044627381988E-6</v>
      </c>
      <c r="EL17" s="576">
        <v>1.2189404594467885E-3</v>
      </c>
      <c r="EM17" s="576">
        <v>0</v>
      </c>
      <c r="EN17" s="576">
        <v>0</v>
      </c>
      <c r="EO17" s="576">
        <v>3.0352468035057102E-5</v>
      </c>
      <c r="EP17" s="576">
        <v>0</v>
      </c>
      <c r="EQ17" s="576">
        <v>9.0225563909774437E-4</v>
      </c>
      <c r="ER17" s="576">
        <v>2.0575851308814912E-3</v>
      </c>
      <c r="ES17" s="576">
        <v>5.3881245734401385E-4</v>
      </c>
      <c r="ET17" s="576">
        <v>2.0525451559934318E-4</v>
      </c>
      <c r="EU17" s="576">
        <v>1.8908187245077117E-4</v>
      </c>
      <c r="EV17" s="576">
        <v>3.0635652427315048E-4</v>
      </c>
      <c r="EW17" s="576">
        <v>2.3640661938534278E-3</v>
      </c>
      <c r="EX17" s="576">
        <v>0.13417870664237014</v>
      </c>
      <c r="EY17" s="576">
        <v>4.5623039635015681E-4</v>
      </c>
      <c r="EZ17" s="576">
        <v>2.6150471405388723E-3</v>
      </c>
      <c r="FA17" s="576">
        <v>2.9883447620764488E-3</v>
      </c>
      <c r="FB17" s="576">
        <v>5.0172018348623856E-4</v>
      </c>
      <c r="FC17" s="576">
        <v>2.8715911143218351E-3</v>
      </c>
      <c r="FD17" s="576">
        <v>0</v>
      </c>
      <c r="FE17" s="576">
        <v>5.293561044684272E-5</v>
      </c>
      <c r="FF17" s="576">
        <v>0</v>
      </c>
      <c r="FG17" s="576">
        <v>1.5479876160990713E-4</v>
      </c>
      <c r="FH17" s="576">
        <v>0</v>
      </c>
      <c r="FI17" s="576">
        <v>4.63300786453085E-6</v>
      </c>
      <c r="FJ17" s="576">
        <v>0</v>
      </c>
      <c r="FK17" s="576">
        <v>0</v>
      </c>
      <c r="FL17" s="576">
        <v>4.5036524621468013E-5</v>
      </c>
      <c r="FM17" s="576">
        <v>0</v>
      </c>
      <c r="FN17" s="576">
        <v>1.1991006744941293E-5</v>
      </c>
      <c r="FO17" s="576">
        <v>0</v>
      </c>
      <c r="FP17" s="576">
        <v>0</v>
      </c>
      <c r="FQ17" s="576">
        <v>0</v>
      </c>
      <c r="FR17" s="576">
        <v>8.7650163998202399E-3</v>
      </c>
      <c r="FS17" s="577">
        <v>1.1239575293914895E-5</v>
      </c>
      <c r="FT17" s="577">
        <v>0</v>
      </c>
      <c r="FU17" s="578">
        <v>0</v>
      </c>
    </row>
    <row r="18" spans="2:177" ht="19.5" customHeight="1" thickBot="1">
      <c r="B18" s="474" t="s">
        <v>30</v>
      </c>
      <c r="C18" s="475" t="s">
        <v>234</v>
      </c>
      <c r="D18" s="476">
        <v>9.7477310083613267E-2</v>
      </c>
      <c r="E18" s="476">
        <v>0.5576276019389792</v>
      </c>
      <c r="F18" s="476">
        <v>0.41653835186769317</v>
      </c>
      <c r="G18" s="477">
        <v>3.6072489552138804E-4</v>
      </c>
      <c r="H18" s="476">
        <v>5.3550042771599658E-2</v>
      </c>
      <c r="I18" s="478">
        <v>5.3150841174793267E-2</v>
      </c>
      <c r="J18" s="6"/>
      <c r="K18" s="68" t="s">
        <v>121</v>
      </c>
      <c r="M18" s="8" t="s">
        <v>122</v>
      </c>
      <c r="N18" s="6"/>
      <c r="S18" s="517" t="s">
        <v>14</v>
      </c>
      <c r="T18" s="518" t="s">
        <v>105</v>
      </c>
      <c r="U18" s="547">
        <v>3.7013565360916285E-5</v>
      </c>
      <c r="V18" s="548">
        <v>4.0181999791400697E-5</v>
      </c>
      <c r="W18" s="548">
        <v>2.6939802572910288E-5</v>
      </c>
      <c r="X18" s="548">
        <v>2.4072204228805006E-5</v>
      </c>
      <c r="Y18" s="548">
        <v>1.7310947598110902E-5</v>
      </c>
      <c r="Z18" s="548">
        <v>2.5878278271715785E-5</v>
      </c>
      <c r="AA18" s="548">
        <v>2.7053950467238223E-5</v>
      </c>
      <c r="AB18" s="548">
        <v>1.5400757866803481E-5</v>
      </c>
      <c r="AC18" s="548">
        <v>3.4482432858511953E-5</v>
      </c>
      <c r="AD18" s="548">
        <v>9.3740661846022056E-6</v>
      </c>
      <c r="AE18" s="548">
        <v>2.333362433628867E-5</v>
      </c>
      <c r="AF18" s="548">
        <v>2.2558922510856675E-5</v>
      </c>
      <c r="AG18" s="548">
        <v>3.2968395241215391E-4</v>
      </c>
      <c r="AH18" s="548">
        <v>4.2336983771062054E-4</v>
      </c>
      <c r="AI18" s="548">
        <v>1.0020330336644587</v>
      </c>
      <c r="AJ18" s="548">
        <v>4.8160738039855467E-5</v>
      </c>
      <c r="AK18" s="548">
        <v>1.2157062739447068E-4</v>
      </c>
      <c r="AL18" s="548">
        <v>4.1121297838827645E-5</v>
      </c>
      <c r="AM18" s="548">
        <v>1.1006152026898568E-4</v>
      </c>
      <c r="AN18" s="548">
        <v>3.2156765479400503E-5</v>
      </c>
      <c r="AO18" s="548">
        <v>7.4976799527061278E-5</v>
      </c>
      <c r="AP18" s="548">
        <v>3.0884460293566965E-5</v>
      </c>
      <c r="AQ18" s="548">
        <v>8.9389994018425291E-5</v>
      </c>
      <c r="AR18" s="548">
        <v>4.991112430517173E-5</v>
      </c>
      <c r="AS18" s="548">
        <v>1.4387717569308507E-4</v>
      </c>
      <c r="AT18" s="548">
        <v>5.4768727115382242E-5</v>
      </c>
      <c r="AU18" s="548">
        <v>1.4693566824776651E-5</v>
      </c>
      <c r="AV18" s="548">
        <v>7.291785293427519E-5</v>
      </c>
      <c r="AW18" s="548">
        <v>1.2366535493778889E-4</v>
      </c>
      <c r="AX18" s="548">
        <v>6.8686207337160458E-4</v>
      </c>
      <c r="AY18" s="548">
        <v>4.3592097494826298E-5</v>
      </c>
      <c r="AZ18" s="548">
        <v>9.3153590434110389E-4</v>
      </c>
      <c r="BA18" s="548">
        <v>6.0038975308626358E-5</v>
      </c>
      <c r="BB18" s="548">
        <v>4.6057971843788001E-4</v>
      </c>
      <c r="BC18" s="548">
        <v>1.6226679358981514E-4</v>
      </c>
      <c r="BD18" s="548">
        <v>2.6417886870936575E-3</v>
      </c>
      <c r="BE18" s="549">
        <v>2.0314084748059537E-4</v>
      </c>
      <c r="BF18" s="13"/>
      <c r="BG18" s="517" t="s">
        <v>14</v>
      </c>
      <c r="BH18" s="518" t="s">
        <v>105</v>
      </c>
      <c r="BI18" s="562">
        <f t="shared" si="35"/>
        <v>3.3059318789722162E-5</v>
      </c>
      <c r="BJ18" s="563">
        <f t="shared" si="38"/>
        <v>4.0165234009717019E-5</v>
      </c>
      <c r="BK18" s="563">
        <f t="shared" si="0"/>
        <v>2.5603908864880984E-5</v>
      </c>
      <c r="BL18" s="563">
        <f t="shared" si="1"/>
        <v>2.3798172331643542E-5</v>
      </c>
      <c r="BM18" s="563">
        <f t="shared" si="2"/>
        <v>1.6452268057975188E-5</v>
      </c>
      <c r="BN18" s="563">
        <f t="shared" si="3"/>
        <v>2.41569658100742E-5</v>
      </c>
      <c r="BO18" s="563">
        <f t="shared" si="4"/>
        <v>2.7017161555600734E-5</v>
      </c>
      <c r="BP18" s="563">
        <f t="shared" si="5"/>
        <v>1.508448482080266E-5</v>
      </c>
      <c r="BQ18" s="563">
        <f t="shared" si="6"/>
        <v>3.1936033126144609E-5</v>
      </c>
      <c r="BR18" s="563">
        <f t="shared" si="7"/>
        <v>8.917587263251042E-6</v>
      </c>
      <c r="BS18" s="563">
        <f t="shared" si="8"/>
        <v>2.2266359937707389E-5</v>
      </c>
      <c r="BT18" s="563">
        <f t="shared" si="9"/>
        <v>2.2243852579223726E-5</v>
      </c>
      <c r="BU18" s="563">
        <f t="shared" si="10"/>
        <v>3.2815711563204732E-4</v>
      </c>
      <c r="BV18" s="563">
        <f t="shared" ref="BV18:BV40" si="39">AH18/$AH$17</f>
        <v>4.1588844458901789E-4</v>
      </c>
      <c r="BW18" s="563">
        <f>AI18/$AI$18</f>
        <v>1</v>
      </c>
      <c r="BX18" s="563">
        <f t="shared" si="13"/>
        <v>4.4490237363704459E-5</v>
      </c>
      <c r="BY18" s="563">
        <f t="shared" si="14"/>
        <v>1.2031784299548E-4</v>
      </c>
      <c r="BZ18" s="563">
        <f t="shared" si="15"/>
        <v>4.1060714520360166E-5</v>
      </c>
      <c r="CA18" s="563">
        <f t="shared" si="16"/>
        <v>1.0386119711073222E-4</v>
      </c>
      <c r="CB18" s="563">
        <f t="shared" si="17"/>
        <v>3.1843148450750153E-5</v>
      </c>
      <c r="CC18" s="563">
        <f t="shared" si="18"/>
        <v>7.4879529092905094E-5</v>
      </c>
      <c r="CD18" s="563">
        <f t="shared" si="19"/>
        <v>2.9135200290685548E-5</v>
      </c>
      <c r="CE18" s="563">
        <f t="shared" si="20"/>
        <v>8.1407906990176243E-5</v>
      </c>
      <c r="CF18" s="563">
        <f t="shared" si="21"/>
        <v>4.9865097696512702E-5</v>
      </c>
      <c r="CG18" s="563">
        <f t="shared" si="22"/>
        <v>1.4142276537078199E-4</v>
      </c>
      <c r="CH18" s="563">
        <f t="shared" si="23"/>
        <v>5.274834774339297E-5</v>
      </c>
      <c r="CI18" s="563">
        <f t="shared" si="24"/>
        <v>1.4341904654987673E-5</v>
      </c>
      <c r="CJ18" s="563">
        <f t="shared" si="25"/>
        <v>6.6296482803344332E-5</v>
      </c>
      <c r="CK18" s="563">
        <f t="shared" si="26"/>
        <v>1.0978993754364786E-4</v>
      </c>
      <c r="CL18" s="563">
        <f t="shared" si="27"/>
        <v>6.8656880492563887E-4</v>
      </c>
      <c r="CM18" s="563">
        <f t="shared" si="28"/>
        <v>4.3585450996632086E-5</v>
      </c>
      <c r="CN18" s="563">
        <f t="shared" si="29"/>
        <v>9.1725577405186109E-4</v>
      </c>
      <c r="CO18" s="563">
        <f t="shared" si="30"/>
        <v>6.0002509814824511E-5</v>
      </c>
      <c r="CP18" s="563">
        <f t="shared" si="31"/>
        <v>4.1820660654007805E-4</v>
      </c>
      <c r="CQ18" s="563">
        <f t="shared" si="32"/>
        <v>1.6083514254726906E-4</v>
      </c>
      <c r="CR18" s="563">
        <f t="shared" si="33"/>
        <v>2.6398893523143564E-3</v>
      </c>
      <c r="CS18" s="564">
        <f t="shared" si="34"/>
        <v>2.0279443639094046E-4</v>
      </c>
      <c r="CT18" s="15"/>
      <c r="CU18" s="517" t="s">
        <v>30</v>
      </c>
      <c r="CV18" s="519" t="s">
        <v>234</v>
      </c>
      <c r="CW18" s="520">
        <v>7.9013427650317693E-3</v>
      </c>
      <c r="CX18" s="521">
        <v>5.2673945153449983E-3</v>
      </c>
      <c r="CY18" s="521">
        <v>6.8048732963460534E-2</v>
      </c>
      <c r="CZ18" s="521">
        <v>1.3302095031561011E-2</v>
      </c>
      <c r="DA18" s="521">
        <v>5.5717850195555491E-3</v>
      </c>
      <c r="DB18" s="521">
        <v>1.7623508605895528E-2</v>
      </c>
      <c r="DC18" s="521">
        <v>2.3149366464913411E-2</v>
      </c>
      <c r="DD18" s="521">
        <v>1.5016653706980475E-2</v>
      </c>
      <c r="DE18" s="521">
        <v>2.5185739935887994E-2</v>
      </c>
      <c r="DF18" s="521">
        <v>1.7808284313606974E-2</v>
      </c>
      <c r="DG18" s="521">
        <v>3.464690356266064E-2</v>
      </c>
      <c r="DH18" s="521">
        <v>1.0630751040970544E-2</v>
      </c>
      <c r="DI18" s="521">
        <v>1.6324667909554339E-2</v>
      </c>
      <c r="DJ18" s="521">
        <v>1.4038318713743753E-2</v>
      </c>
      <c r="DK18" s="521">
        <v>1.9986105915673597E-2</v>
      </c>
      <c r="DL18" s="521">
        <v>2.6491795972774665E-2</v>
      </c>
      <c r="DM18" s="521">
        <v>1.8894762374447534E-2</v>
      </c>
      <c r="DN18" s="521">
        <v>2.1741316839593947E-2</v>
      </c>
      <c r="DO18" s="521">
        <v>9.6023519772696006E-3</v>
      </c>
      <c r="DP18" s="521">
        <v>3.3219094110383679E-2</v>
      </c>
      <c r="DQ18" s="521">
        <v>2.8189846698808044E-2</v>
      </c>
      <c r="DR18" s="521">
        <v>3.3039781666839581E-2</v>
      </c>
      <c r="DS18" s="521">
        <v>0</v>
      </c>
      <c r="DT18" s="521">
        <v>2.6085758786196376E-2</v>
      </c>
      <c r="DU18" s="521">
        <v>2.9107311624433974E-2</v>
      </c>
      <c r="DV18" s="521">
        <v>4.0903987965859572E-3</v>
      </c>
      <c r="DW18" s="521">
        <v>6.1858762795107209E-4</v>
      </c>
      <c r="DX18" s="521">
        <v>1.4483944237578195E-2</v>
      </c>
      <c r="DY18" s="521">
        <v>7.3390710017967615E-3</v>
      </c>
      <c r="DZ18" s="521">
        <v>0</v>
      </c>
      <c r="EA18" s="521">
        <v>5.5433358090385174E-2</v>
      </c>
      <c r="EB18" s="521">
        <v>0.18192095409681194</v>
      </c>
      <c r="EC18" s="521">
        <v>3.0296869182692181E-2</v>
      </c>
      <c r="ED18" s="521">
        <v>6.9460166110095783E-2</v>
      </c>
      <c r="EE18" s="521">
        <v>0.27765600727484752</v>
      </c>
      <c r="EF18" s="521">
        <v>0</v>
      </c>
      <c r="EG18" s="522">
        <v>1.6504043600562589E-2</v>
      </c>
      <c r="EI18" s="517" t="s">
        <v>14</v>
      </c>
      <c r="EJ18" s="518" t="s">
        <v>105</v>
      </c>
      <c r="EK18" s="579">
        <v>1.3040622725300467E-4</v>
      </c>
      <c r="EL18" s="580">
        <v>0</v>
      </c>
      <c r="EM18" s="580">
        <v>0</v>
      </c>
      <c r="EN18" s="580">
        <v>0</v>
      </c>
      <c r="EO18" s="580">
        <v>0</v>
      </c>
      <c r="EP18" s="580">
        <v>0</v>
      </c>
      <c r="EQ18" s="580">
        <v>0</v>
      </c>
      <c r="ER18" s="580">
        <v>0</v>
      </c>
      <c r="ES18" s="580">
        <v>0</v>
      </c>
      <c r="ET18" s="580">
        <v>0</v>
      </c>
      <c r="EU18" s="580">
        <v>0</v>
      </c>
      <c r="EV18" s="580">
        <v>2.2416331044376865E-5</v>
      </c>
      <c r="EW18" s="580">
        <v>3.127841425713766E-3</v>
      </c>
      <c r="EX18" s="580">
        <v>4.0083516953190656E-3</v>
      </c>
      <c r="EY18" s="580">
        <v>2.0587396635300827E-2</v>
      </c>
      <c r="EZ18" s="580">
        <v>1.5265503612282757E-4</v>
      </c>
      <c r="FA18" s="580">
        <v>9.1522391785171981E-4</v>
      </c>
      <c r="FB18" s="580">
        <v>2.8669724770642203E-4</v>
      </c>
      <c r="FC18" s="580">
        <v>8.8796580579134305E-4</v>
      </c>
      <c r="FD18" s="580">
        <v>4.8405834516587068E-5</v>
      </c>
      <c r="FE18" s="580">
        <v>2.1008820396090704E-4</v>
      </c>
      <c r="FF18" s="580">
        <v>0</v>
      </c>
      <c r="FG18" s="580">
        <v>1.0319917440660474E-4</v>
      </c>
      <c r="FH18" s="580">
        <v>6.6724494561953694E-5</v>
      </c>
      <c r="FI18" s="580">
        <v>1.00767921053546E-3</v>
      </c>
      <c r="FJ18" s="580">
        <v>1.4574125825715317E-5</v>
      </c>
      <c r="FK18" s="580">
        <v>0</v>
      </c>
      <c r="FL18" s="580">
        <v>3.963214166689185E-5</v>
      </c>
      <c r="FM18" s="580">
        <v>6.1540530997259259E-4</v>
      </c>
      <c r="FN18" s="580">
        <v>6.6030477142143395E-3</v>
      </c>
      <c r="FO18" s="580">
        <v>0</v>
      </c>
      <c r="FP18" s="580">
        <v>9.0287174591096551E-3</v>
      </c>
      <c r="FQ18" s="580">
        <v>0</v>
      </c>
      <c r="FR18" s="580">
        <v>4.1603224962605727E-3</v>
      </c>
      <c r="FS18" s="581">
        <v>1.2888046337022412E-3</v>
      </c>
      <c r="FT18" s="581">
        <v>2.6706040957822429E-2</v>
      </c>
      <c r="FU18" s="582">
        <v>0</v>
      </c>
    </row>
    <row r="19" spans="2:177" ht="19.5" customHeight="1">
      <c r="B19" s="479" t="s">
        <v>31</v>
      </c>
      <c r="C19" s="480" t="s">
        <v>93</v>
      </c>
      <c r="D19" s="481">
        <v>0.3367190314345232</v>
      </c>
      <c r="E19" s="481">
        <v>0.4533854572847979</v>
      </c>
      <c r="F19" s="481">
        <v>0.2120876239907345</v>
      </c>
      <c r="G19" s="482">
        <v>5.7249373965832231E-4</v>
      </c>
      <c r="H19" s="481">
        <v>3.5721278452741652E-2</v>
      </c>
      <c r="I19" s="483">
        <v>3.5492295898557409E-2</v>
      </c>
      <c r="J19" s="6"/>
      <c r="K19" s="69"/>
      <c r="L19" s="608" t="s">
        <v>69</v>
      </c>
      <c r="M19" s="259" t="s">
        <v>68</v>
      </c>
      <c r="N19" s="6"/>
      <c r="S19" s="523" t="s">
        <v>15</v>
      </c>
      <c r="T19" s="524" t="s">
        <v>93</v>
      </c>
      <c r="U19" s="550">
        <v>1.3156582518540267E-4</v>
      </c>
      <c r="V19" s="551">
        <v>2.8772804758507147E-4</v>
      </c>
      <c r="W19" s="551">
        <v>1.4817047514762568E-4</v>
      </c>
      <c r="X19" s="551">
        <v>1.3211584967743456E-4</v>
      </c>
      <c r="Y19" s="551">
        <v>9.3940204247984003E-5</v>
      </c>
      <c r="Z19" s="551">
        <v>1.9173811708699868E-4</v>
      </c>
      <c r="AA19" s="551">
        <v>1.9044709003425146E-4</v>
      </c>
      <c r="AB19" s="551">
        <v>1.0112651041325747E-4</v>
      </c>
      <c r="AC19" s="551">
        <v>2.507879768394163E-4</v>
      </c>
      <c r="AD19" s="551">
        <v>5.9396983409671477E-5</v>
      </c>
      <c r="AE19" s="551">
        <v>1.3164222193839652E-4</v>
      </c>
      <c r="AF19" s="551">
        <v>2.9241067915065732E-4</v>
      </c>
      <c r="AG19" s="551">
        <v>1.6541605895864385E-3</v>
      </c>
      <c r="AH19" s="551">
        <v>4.5677092699809539E-3</v>
      </c>
      <c r="AI19" s="551">
        <v>6.3050143064158001E-2</v>
      </c>
      <c r="AJ19" s="551">
        <v>1.0825012608079596</v>
      </c>
      <c r="AK19" s="551">
        <v>7.5244604065363874E-2</v>
      </c>
      <c r="AL19" s="551">
        <v>0.14429773611632452</v>
      </c>
      <c r="AM19" s="551">
        <v>4.2571560626623014E-3</v>
      </c>
      <c r="AN19" s="551">
        <v>4.7400881742568421E-4</v>
      </c>
      <c r="AO19" s="551">
        <v>6.2845212947536028E-4</v>
      </c>
      <c r="AP19" s="551">
        <v>2.5059343719051336E-4</v>
      </c>
      <c r="AQ19" s="551">
        <v>6.5271393212494035E-4</v>
      </c>
      <c r="AR19" s="551">
        <v>2.9745163713462263E-4</v>
      </c>
      <c r="AS19" s="551">
        <v>3.7830528886562554E-4</v>
      </c>
      <c r="AT19" s="551">
        <v>4.3705596103567703E-4</v>
      </c>
      <c r="AU19" s="551">
        <v>1.1568444296669384E-4</v>
      </c>
      <c r="AV19" s="551">
        <v>5.2608879255660798E-4</v>
      </c>
      <c r="AW19" s="551">
        <v>2.2322513360385401E-3</v>
      </c>
      <c r="AX19" s="551">
        <v>1.1061939656819226E-3</v>
      </c>
      <c r="AY19" s="551">
        <v>7.649725410184329E-4</v>
      </c>
      <c r="AZ19" s="551">
        <v>2.9265531569165073E-4</v>
      </c>
      <c r="BA19" s="551">
        <v>4.5377196451454056E-4</v>
      </c>
      <c r="BB19" s="551">
        <v>3.8483039682441966E-3</v>
      </c>
      <c r="BC19" s="551">
        <v>2.3548425771049449E-4</v>
      </c>
      <c r="BD19" s="551">
        <v>8.681121662726261E-3</v>
      </c>
      <c r="BE19" s="552">
        <v>5.4694005113744681E-4</v>
      </c>
      <c r="BF19" s="13"/>
      <c r="BG19" s="523" t="s">
        <v>15</v>
      </c>
      <c r="BH19" s="524" t="s">
        <v>93</v>
      </c>
      <c r="BI19" s="565">
        <f t="shared" si="35"/>
        <v>1.1751033747291538E-4</v>
      </c>
      <c r="BJ19" s="566">
        <f t="shared" si="38"/>
        <v>2.8760799418665612E-4</v>
      </c>
      <c r="BK19" s="566">
        <f t="shared" si="0"/>
        <v>1.4082298234660321E-4</v>
      </c>
      <c r="BL19" s="566">
        <f t="shared" si="1"/>
        <v>1.3061187619049962E-4</v>
      </c>
      <c r="BM19" s="566">
        <f t="shared" si="2"/>
        <v>8.9280463299272643E-5</v>
      </c>
      <c r="BN19" s="566">
        <f t="shared" si="3"/>
        <v>1.789845170658462E-4</v>
      </c>
      <c r="BO19" s="566">
        <f t="shared" si="4"/>
        <v>1.9018811339513285E-4</v>
      </c>
      <c r="BP19" s="566">
        <f t="shared" si="5"/>
        <v>9.9049756155028681E-5</v>
      </c>
      <c r="BQ19" s="566">
        <f t="shared" si="6"/>
        <v>2.322682152052775E-4</v>
      </c>
      <c r="BR19" s="566">
        <f t="shared" si="7"/>
        <v>5.6504591742659762E-5</v>
      </c>
      <c r="BS19" s="566">
        <f t="shared" si="8"/>
        <v>1.256209945971093E-4</v>
      </c>
      <c r="BT19" s="566">
        <f t="shared" si="9"/>
        <v>2.8832671580336519E-4</v>
      </c>
      <c r="BU19" s="566">
        <f t="shared" si="10"/>
        <v>1.6464998186878114E-3</v>
      </c>
      <c r="BV19" s="566">
        <f t="shared" si="39"/>
        <v>4.4869930127749468E-3</v>
      </c>
      <c r="BW19" s="566">
        <f t="shared" ref="BW19:BW40" si="40">AI19/$AI$18</f>
        <v>6.2922220072508112E-2</v>
      </c>
      <c r="BX19" s="566">
        <f t="shared" si="13"/>
        <v>1</v>
      </c>
      <c r="BY19" s="566">
        <f t="shared" si="14"/>
        <v>7.4469208987608393E-2</v>
      </c>
      <c r="BZ19" s="566">
        <f t="shared" si="15"/>
        <v>0.14408514468169772</v>
      </c>
      <c r="CA19" s="566">
        <f t="shared" si="16"/>
        <v>4.0173288891041485E-3</v>
      </c>
      <c r="CB19" s="566">
        <f t="shared" si="17"/>
        <v>4.69385925954515E-4</v>
      </c>
      <c r="CC19" s="566">
        <f t="shared" si="18"/>
        <v>6.2763681311261824E-4</v>
      </c>
      <c r="CD19" s="566">
        <f t="shared" si="19"/>
        <v>2.3640011561405544E-4</v>
      </c>
      <c r="CE19" s="566">
        <f t="shared" si="20"/>
        <v>5.9442978670148255E-4</v>
      </c>
      <c r="CF19" s="566">
        <f t="shared" si="21"/>
        <v>2.9717733575816647E-4</v>
      </c>
      <c r="CG19" s="566">
        <f t="shared" si="22"/>
        <v>3.7185175374790592E-4</v>
      </c>
      <c r="CH19" s="566">
        <f t="shared" si="23"/>
        <v>4.2093327762510299E-4</v>
      </c>
      <c r="CI19" s="566">
        <f t="shared" si="24"/>
        <v>1.129157590447003E-4</v>
      </c>
      <c r="CJ19" s="566">
        <f t="shared" si="25"/>
        <v>4.7831683442734699E-4</v>
      </c>
      <c r="CK19" s="566">
        <f t="shared" si="26"/>
        <v>1.9817897655223255E-3</v>
      </c>
      <c r="CL19" s="566">
        <f t="shared" si="27"/>
        <v>1.1057216557410639E-3</v>
      </c>
      <c r="CM19" s="566">
        <f t="shared" si="28"/>
        <v>7.6485590546050632E-4</v>
      </c>
      <c r="CN19" s="566">
        <f t="shared" si="29"/>
        <v>2.8816900870290158E-4</v>
      </c>
      <c r="CO19" s="566">
        <f t="shared" si="30"/>
        <v>4.5349635989813263E-4</v>
      </c>
      <c r="CP19" s="566">
        <f t="shared" si="31"/>
        <v>3.4942618597114481E-3</v>
      </c>
      <c r="CQ19" s="566">
        <f t="shared" si="32"/>
        <v>2.3340662201192615E-4</v>
      </c>
      <c r="CR19" s="566">
        <f t="shared" si="33"/>
        <v>8.674880301947515E-3</v>
      </c>
      <c r="CS19" s="567">
        <f t="shared" si="34"/>
        <v>5.4600736772374516E-4</v>
      </c>
      <c r="CT19" s="15"/>
      <c r="CU19" s="523" t="s">
        <v>31</v>
      </c>
      <c r="CV19" s="525" t="s">
        <v>93</v>
      </c>
      <c r="CW19" s="526">
        <v>0</v>
      </c>
      <c r="CX19" s="527">
        <v>0</v>
      </c>
      <c r="CY19" s="527">
        <v>0</v>
      </c>
      <c r="CZ19" s="527">
        <v>0</v>
      </c>
      <c r="DA19" s="527">
        <v>0</v>
      </c>
      <c r="DB19" s="527">
        <v>0</v>
      </c>
      <c r="DC19" s="527">
        <v>0</v>
      </c>
      <c r="DD19" s="527">
        <v>0</v>
      </c>
      <c r="DE19" s="527">
        <v>0</v>
      </c>
      <c r="DF19" s="527">
        <v>0</v>
      </c>
      <c r="DG19" s="527">
        <v>0</v>
      </c>
      <c r="DH19" s="527">
        <v>0</v>
      </c>
      <c r="DI19" s="527">
        <v>0</v>
      </c>
      <c r="DJ19" s="527">
        <v>0</v>
      </c>
      <c r="DK19" s="527">
        <v>0</v>
      </c>
      <c r="DL19" s="527">
        <v>0</v>
      </c>
      <c r="DM19" s="527">
        <v>0</v>
      </c>
      <c r="DN19" s="527">
        <v>0</v>
      </c>
      <c r="DO19" s="527">
        <v>0</v>
      </c>
      <c r="DP19" s="527">
        <v>0</v>
      </c>
      <c r="DQ19" s="527">
        <v>0</v>
      </c>
      <c r="DR19" s="527">
        <v>0</v>
      </c>
      <c r="DS19" s="527">
        <v>0</v>
      </c>
      <c r="DT19" s="527">
        <v>0</v>
      </c>
      <c r="DU19" s="527">
        <v>0</v>
      </c>
      <c r="DV19" s="527">
        <v>0</v>
      </c>
      <c r="DW19" s="527">
        <v>0</v>
      </c>
      <c r="DX19" s="527">
        <v>0</v>
      </c>
      <c r="DY19" s="527">
        <v>0</v>
      </c>
      <c r="DZ19" s="527">
        <v>0</v>
      </c>
      <c r="EA19" s="527">
        <v>0</v>
      </c>
      <c r="EB19" s="527">
        <v>0</v>
      </c>
      <c r="EC19" s="527">
        <v>0</v>
      </c>
      <c r="ED19" s="527">
        <v>0</v>
      </c>
      <c r="EE19" s="527">
        <v>0</v>
      </c>
      <c r="EF19" s="527">
        <v>0</v>
      </c>
      <c r="EG19" s="528">
        <v>0</v>
      </c>
      <c r="EI19" s="523" t="s">
        <v>15</v>
      </c>
      <c r="EJ19" s="524" t="s">
        <v>93</v>
      </c>
      <c r="EK19" s="583">
        <v>0</v>
      </c>
      <c r="EL19" s="584">
        <v>0</v>
      </c>
      <c r="EM19" s="584">
        <v>0</v>
      </c>
      <c r="EN19" s="584">
        <v>0</v>
      </c>
      <c r="EO19" s="584">
        <v>0</v>
      </c>
      <c r="EP19" s="584">
        <v>0</v>
      </c>
      <c r="EQ19" s="584">
        <v>0</v>
      </c>
      <c r="ER19" s="584">
        <v>0</v>
      </c>
      <c r="ES19" s="584">
        <v>0</v>
      </c>
      <c r="ET19" s="584">
        <v>0</v>
      </c>
      <c r="EU19" s="584">
        <v>0</v>
      </c>
      <c r="EV19" s="584">
        <v>3.9602184845065791E-4</v>
      </c>
      <c r="EW19" s="584">
        <v>1.9639934533551553E-3</v>
      </c>
      <c r="EX19" s="584">
        <v>1.1274211108447861E-2</v>
      </c>
      <c r="EY19" s="584">
        <v>0.17205588822355289</v>
      </c>
      <c r="EZ19" s="584">
        <v>0.22505334629794946</v>
      </c>
      <c r="FA19" s="584">
        <v>0.20380372607070799</v>
      </c>
      <c r="FB19" s="584">
        <v>0.39428038990825687</v>
      </c>
      <c r="FC19" s="584">
        <v>9.7014026849677922E-3</v>
      </c>
      <c r="FD19" s="584">
        <v>7.7449335226539308E-4</v>
      </c>
      <c r="FE19" s="584">
        <v>2.1008820396090704E-4</v>
      </c>
      <c r="FF19" s="584">
        <v>0</v>
      </c>
      <c r="FG19" s="584">
        <v>0</v>
      </c>
      <c r="FH19" s="584">
        <v>0</v>
      </c>
      <c r="FI19" s="584">
        <v>1.9690283424256113E-5</v>
      </c>
      <c r="FJ19" s="584">
        <v>1.8217657282144146E-5</v>
      </c>
      <c r="FK19" s="584">
        <v>0</v>
      </c>
      <c r="FL19" s="584">
        <v>9.0073049242936026E-6</v>
      </c>
      <c r="FM19" s="584">
        <v>4.412086156743396E-3</v>
      </c>
      <c r="FN19" s="584">
        <v>1.9685236072945291E-3</v>
      </c>
      <c r="FO19" s="584">
        <v>1.2584216097981619E-3</v>
      </c>
      <c r="FP19" s="584">
        <v>3.5892337344900239E-6</v>
      </c>
      <c r="FQ19" s="584">
        <v>0</v>
      </c>
      <c r="FR19" s="584">
        <v>8.9343805965644216E-3</v>
      </c>
      <c r="FS19" s="585">
        <v>1.8732625489858157E-6</v>
      </c>
      <c r="FT19" s="585">
        <v>2.3046799768890031E-2</v>
      </c>
      <c r="FU19" s="586">
        <v>0</v>
      </c>
    </row>
    <row r="20" spans="2:177" ht="19.5" customHeight="1">
      <c r="B20" s="469" t="s">
        <v>88</v>
      </c>
      <c r="C20" s="470" t="s">
        <v>235</v>
      </c>
      <c r="D20" s="471">
        <v>0.15303103333209744</v>
      </c>
      <c r="E20" s="471">
        <v>0.4499088242839413</v>
      </c>
      <c r="F20" s="471">
        <v>0.17112607209468408</v>
      </c>
      <c r="G20" s="472">
        <v>8.4459277569132948E-3</v>
      </c>
      <c r="H20" s="471">
        <v>3.9167423575336105E-2</v>
      </c>
      <c r="I20" s="473">
        <v>3.7066568672994654E-2</v>
      </c>
      <c r="J20" s="6"/>
      <c r="K20" s="491" t="s">
        <v>141</v>
      </c>
      <c r="L20" s="609">
        <v>266011</v>
      </c>
      <c r="M20" s="492">
        <v>273654</v>
      </c>
      <c r="N20" s="6"/>
      <c r="S20" s="511" t="s">
        <v>16</v>
      </c>
      <c r="T20" s="512" t="s">
        <v>106</v>
      </c>
      <c r="U20" s="544">
        <v>7.2182970200040527E-5</v>
      </c>
      <c r="V20" s="545">
        <v>1.2534190100828621E-4</v>
      </c>
      <c r="W20" s="545">
        <v>5.9405657547940825E-5</v>
      </c>
      <c r="X20" s="545">
        <v>4.9190953581842085E-5</v>
      </c>
      <c r="Y20" s="545">
        <v>4.6287134538940589E-5</v>
      </c>
      <c r="Z20" s="545">
        <v>6.8578199322711012E-5</v>
      </c>
      <c r="AA20" s="545">
        <v>7.6480640822193595E-5</v>
      </c>
      <c r="AB20" s="545">
        <v>4.4237808887312752E-5</v>
      </c>
      <c r="AC20" s="545">
        <v>1.1289408169951074E-4</v>
      </c>
      <c r="AD20" s="545">
        <v>2.5347095654848659E-5</v>
      </c>
      <c r="AE20" s="545">
        <v>5.61561854878663E-5</v>
      </c>
      <c r="AF20" s="545">
        <v>2.9135962350493398E-4</v>
      </c>
      <c r="AG20" s="545">
        <v>1.0491164104283399E-2</v>
      </c>
      <c r="AH20" s="545">
        <v>2.6482249169013741E-3</v>
      </c>
      <c r="AI20" s="545">
        <v>1.5019198154289184E-3</v>
      </c>
      <c r="AJ20" s="545">
        <v>3.8223434081645961E-3</v>
      </c>
      <c r="AK20" s="545">
        <v>1.0104122910434634</v>
      </c>
      <c r="AL20" s="545">
        <v>4.8651145830841402E-3</v>
      </c>
      <c r="AM20" s="545">
        <v>5.1540197892225772E-3</v>
      </c>
      <c r="AN20" s="545">
        <v>1.8447985237103186E-4</v>
      </c>
      <c r="AO20" s="545">
        <v>1.9677486810116347E-3</v>
      </c>
      <c r="AP20" s="545">
        <v>1.0022374723862412E-4</v>
      </c>
      <c r="AQ20" s="545">
        <v>3.0046984413236837E-4</v>
      </c>
      <c r="AR20" s="545">
        <v>9.8301634824749835E-5</v>
      </c>
      <c r="AS20" s="545">
        <v>1.5687606989661613E-4</v>
      </c>
      <c r="AT20" s="545">
        <v>1.3356357079777697E-4</v>
      </c>
      <c r="AU20" s="545">
        <v>6.3167771981006979E-5</v>
      </c>
      <c r="AV20" s="545">
        <v>2.3621789553675539E-4</v>
      </c>
      <c r="AW20" s="545">
        <v>3.531057319971165E-4</v>
      </c>
      <c r="AX20" s="545">
        <v>4.3035191185249416E-4</v>
      </c>
      <c r="AY20" s="545">
        <v>2.0080831833023976E-4</v>
      </c>
      <c r="AZ20" s="545">
        <v>1.0243662290230345E-4</v>
      </c>
      <c r="BA20" s="545">
        <v>1.2985138879957503E-4</v>
      </c>
      <c r="BB20" s="545">
        <v>1.3463756025371648E-3</v>
      </c>
      <c r="BC20" s="545">
        <v>1.0690022508777952E-4</v>
      </c>
      <c r="BD20" s="545">
        <v>8.2876643784440807E-5</v>
      </c>
      <c r="BE20" s="546">
        <v>4.1538912117503756E-4</v>
      </c>
      <c r="BF20" s="13"/>
      <c r="BG20" s="511" t="s">
        <v>16</v>
      </c>
      <c r="BH20" s="512" t="s">
        <v>106</v>
      </c>
      <c r="BI20" s="559">
        <f t="shared" si="35"/>
        <v>6.4471493079992242E-5</v>
      </c>
      <c r="BJ20" s="560">
        <f t="shared" si="38"/>
        <v>1.2528960259210404E-4</v>
      </c>
      <c r="BK20" s="560">
        <f t="shared" si="0"/>
        <v>5.6459843675517017E-5</v>
      </c>
      <c r="BL20" s="560">
        <f t="shared" si="1"/>
        <v>4.8630976181970931E-5</v>
      </c>
      <c r="BM20" s="560">
        <f t="shared" si="2"/>
        <v>4.3991141487443234E-5</v>
      </c>
      <c r="BN20" s="560">
        <f t="shared" si="3"/>
        <v>6.4016670620852109E-5</v>
      </c>
      <c r="BO20" s="560">
        <f t="shared" si="4"/>
        <v>7.637663976177199E-5</v>
      </c>
      <c r="BP20" s="560">
        <f t="shared" si="5"/>
        <v>4.3329332389844352E-5</v>
      </c>
      <c r="BQ20" s="560">
        <f t="shared" si="6"/>
        <v>1.0455727261747614E-4</v>
      </c>
      <c r="BR20" s="560">
        <f t="shared" si="7"/>
        <v>2.4112795122288353E-5</v>
      </c>
      <c r="BS20" s="560">
        <f t="shared" si="8"/>
        <v>5.3587639056006708E-5</v>
      </c>
      <c r="BT20" s="560">
        <f t="shared" si="9"/>
        <v>2.8729033976081355E-4</v>
      </c>
      <c r="BU20" s="560">
        <f t="shared" si="10"/>
        <v>1.0442577283167736E-2</v>
      </c>
      <c r="BV20" s="560">
        <f t="shared" si="39"/>
        <v>2.6014279797721288E-3</v>
      </c>
      <c r="BW20" s="560">
        <f t="shared" si="40"/>
        <v>1.4988725570616787E-3</v>
      </c>
      <c r="BX20" s="560">
        <f t="shared" si="13"/>
        <v>3.5310290588591712E-3</v>
      </c>
      <c r="BY20" s="560">
        <f t="shared" si="14"/>
        <v>1</v>
      </c>
      <c r="BZ20" s="560">
        <f t="shared" si="15"/>
        <v>4.8579468913609123E-3</v>
      </c>
      <c r="CA20" s="560">
        <f t="shared" si="16"/>
        <v>4.8636677372146386E-3</v>
      </c>
      <c r="CB20" s="560">
        <f t="shared" si="17"/>
        <v>1.8268066572138202E-4</v>
      </c>
      <c r="CC20" s="560">
        <f t="shared" si="18"/>
        <v>1.9651958410702181E-3</v>
      </c>
      <c r="CD20" s="560">
        <f t="shared" si="19"/>
        <v>9.4547190461624541E-5</v>
      </c>
      <c r="CE20" s="560">
        <f t="shared" si="20"/>
        <v>2.7363936414895285E-4</v>
      </c>
      <c r="CF20" s="560">
        <f t="shared" si="21"/>
        <v>9.8210983873892524E-5</v>
      </c>
      <c r="CG20" s="560">
        <f t="shared" si="22"/>
        <v>1.5419991057237455E-4</v>
      </c>
      <c r="CH20" s="560">
        <f t="shared" si="23"/>
        <v>1.286365057096919E-4</v>
      </c>
      <c r="CI20" s="560">
        <f t="shared" si="24"/>
        <v>6.1655973244833606E-5</v>
      </c>
      <c r="CJ20" s="560">
        <f t="shared" si="25"/>
        <v>2.1476792059977785E-4</v>
      </c>
      <c r="CK20" s="560">
        <f t="shared" si="26"/>
        <v>3.1348679896459151E-4</v>
      </c>
      <c r="CL20" s="560">
        <f t="shared" si="27"/>
        <v>4.3016816515675972E-4</v>
      </c>
      <c r="CM20" s="560">
        <f t="shared" si="28"/>
        <v>2.0077770103486134E-4</v>
      </c>
      <c r="CN20" s="560">
        <f t="shared" si="29"/>
        <v>1.0086630412594924E-4</v>
      </c>
      <c r="CO20" s="560">
        <f t="shared" si="30"/>
        <v>1.2977252178045798E-4</v>
      </c>
      <c r="CP20" s="560">
        <f t="shared" si="31"/>
        <v>1.2225096966386783E-3</v>
      </c>
      <c r="CQ20" s="560">
        <f t="shared" si="32"/>
        <v>1.0595706342599059E-4</v>
      </c>
      <c r="CR20" s="560">
        <f t="shared" si="33"/>
        <v>8.2817058968781413E-5</v>
      </c>
      <c r="CS20" s="561">
        <f t="shared" si="34"/>
        <v>4.1468076832586089E-4</v>
      </c>
      <c r="CT20" s="15"/>
      <c r="CU20" s="511" t="s">
        <v>88</v>
      </c>
      <c r="CV20" s="513" t="s">
        <v>235</v>
      </c>
      <c r="CW20" s="514">
        <v>4.743810447901343E-3</v>
      </c>
      <c r="CX20" s="515">
        <v>2.6243191072000752E-2</v>
      </c>
      <c r="CY20" s="515">
        <v>5.6107516075109477E-2</v>
      </c>
      <c r="CZ20" s="515">
        <v>7.3635905975293348E-2</v>
      </c>
      <c r="DA20" s="515">
        <v>0.11582659142305286</v>
      </c>
      <c r="DB20" s="515">
        <v>5.3847106524535705E-2</v>
      </c>
      <c r="DC20" s="515">
        <v>0.12315160609403082</v>
      </c>
      <c r="DD20" s="515">
        <v>4.7942165104361188E-2</v>
      </c>
      <c r="DE20" s="515">
        <v>5.9773633859661765E-2</v>
      </c>
      <c r="DF20" s="515">
        <v>0.19849825962845746</v>
      </c>
      <c r="DG20" s="515">
        <v>5.9786847393029897E-2</v>
      </c>
      <c r="DH20" s="515">
        <v>4.0094358482267806E-2</v>
      </c>
      <c r="DI20" s="515">
        <v>9.1641478067671214E-2</v>
      </c>
      <c r="DJ20" s="515">
        <v>8.7848009795459564E-2</v>
      </c>
      <c r="DK20" s="515">
        <v>4.3541388339656921E-2</v>
      </c>
      <c r="DL20" s="515">
        <v>3.1041805379685608E-2</v>
      </c>
      <c r="DM20" s="515">
        <v>0.12235697625087043</v>
      </c>
      <c r="DN20" s="515">
        <v>3.8399315643914994E-2</v>
      </c>
      <c r="DO20" s="515">
        <v>4.7654587700194144E-2</v>
      </c>
      <c r="DP20" s="515">
        <v>0.10036811599527495</v>
      </c>
      <c r="DQ20" s="515">
        <v>3.2481188283532685E-2</v>
      </c>
      <c r="DR20" s="515">
        <v>0.23863105348493643</v>
      </c>
      <c r="DS20" s="515">
        <v>0.57830932672880142</v>
      </c>
      <c r="DT20" s="515">
        <v>4.8136807196363672E-2</v>
      </c>
      <c r="DU20" s="515">
        <v>3.8538520125839408E-2</v>
      </c>
      <c r="DV20" s="515">
        <v>2.1000754864836227E-2</v>
      </c>
      <c r="DW20" s="515">
        <v>1.5936905049845122E-2</v>
      </c>
      <c r="DX20" s="515">
        <v>5.0467400685632158E-2</v>
      </c>
      <c r="DY20" s="515">
        <v>2.7095480423608393E-2</v>
      </c>
      <c r="DZ20" s="515">
        <v>0</v>
      </c>
      <c r="EA20" s="515">
        <v>4.1274079366720881E-2</v>
      </c>
      <c r="EB20" s="515">
        <v>5.5349685277826265E-2</v>
      </c>
      <c r="EC20" s="515">
        <v>5.5608511851795127E-3</v>
      </c>
      <c r="ED20" s="515">
        <v>4.3972887502511743E-2</v>
      </c>
      <c r="EE20" s="515">
        <v>2.2765213831988762E-2</v>
      </c>
      <c r="EF20" s="515">
        <v>0</v>
      </c>
      <c r="EG20" s="516">
        <v>0.21165172292545711</v>
      </c>
      <c r="EI20" s="511" t="s">
        <v>16</v>
      </c>
      <c r="EJ20" s="512" t="s">
        <v>106</v>
      </c>
      <c r="EK20" s="575">
        <v>9.0098847920257774E-5</v>
      </c>
      <c r="EL20" s="576">
        <v>0</v>
      </c>
      <c r="EM20" s="576">
        <v>0</v>
      </c>
      <c r="EN20" s="576">
        <v>0</v>
      </c>
      <c r="EO20" s="576">
        <v>3.7940585043821378E-5</v>
      </c>
      <c r="EP20" s="576">
        <v>5.054819517669122E-6</v>
      </c>
      <c r="EQ20" s="576">
        <v>0</v>
      </c>
      <c r="ER20" s="576">
        <v>2.0439587392862495E-5</v>
      </c>
      <c r="ES20" s="576">
        <v>7.1841660979201838E-5</v>
      </c>
      <c r="ET20" s="576">
        <v>0</v>
      </c>
      <c r="EU20" s="576">
        <v>0</v>
      </c>
      <c r="EV20" s="576">
        <v>1.539254731713878E-3</v>
      </c>
      <c r="EW20" s="576">
        <v>6.7175850154573558E-2</v>
      </c>
      <c r="EX20" s="576">
        <v>1.6284650727596692E-2</v>
      </c>
      <c r="EY20" s="576">
        <v>7.9840319361277438E-3</v>
      </c>
      <c r="EZ20" s="576">
        <v>2.2363962791994239E-2</v>
      </c>
      <c r="FA20" s="576">
        <v>6.5188903603347503E-2</v>
      </c>
      <c r="FB20" s="576">
        <v>2.8024655963302753E-2</v>
      </c>
      <c r="FC20" s="576">
        <v>3.1093853470591775E-2</v>
      </c>
      <c r="FD20" s="576">
        <v>7.422227959210017E-4</v>
      </c>
      <c r="FE20" s="576">
        <v>1.1753359757025548E-2</v>
      </c>
      <c r="FF20" s="576">
        <v>6.8989782613194985E-6</v>
      </c>
      <c r="FG20" s="576">
        <v>1.0319917440660474E-4</v>
      </c>
      <c r="FH20" s="576">
        <v>0</v>
      </c>
      <c r="FI20" s="576">
        <v>2.5134067665079861E-4</v>
      </c>
      <c r="FJ20" s="576">
        <v>0</v>
      </c>
      <c r="FK20" s="576">
        <v>1.4137708997109481E-5</v>
      </c>
      <c r="FL20" s="576">
        <v>2.738220696985255E-4</v>
      </c>
      <c r="FM20" s="576">
        <v>1.177004691204412E-3</v>
      </c>
      <c r="FN20" s="576">
        <v>2.0344741443917061E-3</v>
      </c>
      <c r="FO20" s="576">
        <v>6.9405982935943184E-4</v>
      </c>
      <c r="FP20" s="576">
        <v>1.4446665781322346E-4</v>
      </c>
      <c r="FQ20" s="576">
        <v>0</v>
      </c>
      <c r="FR20" s="576">
        <v>7.4386096708633212E-3</v>
      </c>
      <c r="FS20" s="577">
        <v>1.9481930509452483E-4</v>
      </c>
      <c r="FT20" s="577">
        <v>0</v>
      </c>
      <c r="FU20" s="578">
        <v>1.4498456949938899E-3</v>
      </c>
    </row>
    <row r="21" spans="2:177" ht="19.5" customHeight="1">
      <c r="B21" s="469" t="s">
        <v>89</v>
      </c>
      <c r="C21" s="470" t="s">
        <v>236</v>
      </c>
      <c r="D21" s="471">
        <v>4.511053369627982E-2</v>
      </c>
      <c r="E21" s="471">
        <v>0.41456422018348627</v>
      </c>
      <c r="F21" s="471">
        <v>0.22835435779816513</v>
      </c>
      <c r="G21" s="472">
        <v>1.2975328331440973E-2</v>
      </c>
      <c r="H21" s="471">
        <v>5.2608944954128441E-2</v>
      </c>
      <c r="I21" s="473">
        <v>5.2465596330275227E-2</v>
      </c>
      <c r="J21" s="6"/>
      <c r="K21" s="493" t="s">
        <v>142</v>
      </c>
      <c r="L21" s="610">
        <v>268096</v>
      </c>
      <c r="M21" s="494">
        <v>264040</v>
      </c>
      <c r="N21" s="6"/>
      <c r="S21" s="511" t="s">
        <v>17</v>
      </c>
      <c r="T21" s="512" t="s">
        <v>94</v>
      </c>
      <c r="U21" s="544">
        <v>4.0713902064819761E-6</v>
      </c>
      <c r="V21" s="545">
        <v>7.653925535162043E-6</v>
      </c>
      <c r="W21" s="545">
        <v>4.8452299461832655E-6</v>
      </c>
      <c r="X21" s="545">
        <v>3.8626958925773277E-6</v>
      </c>
      <c r="Y21" s="545">
        <v>3.2014146039829979E-6</v>
      </c>
      <c r="Z21" s="545">
        <v>6.7092652725934869E-6</v>
      </c>
      <c r="AA21" s="545">
        <v>1.3524411328937997E-5</v>
      </c>
      <c r="AB21" s="545">
        <v>3.6318761890889658E-6</v>
      </c>
      <c r="AC21" s="545">
        <v>7.2709846914011692E-6</v>
      </c>
      <c r="AD21" s="545">
        <v>1.6665021482388301E-6</v>
      </c>
      <c r="AE21" s="545">
        <v>4.0779262617599849E-6</v>
      </c>
      <c r="AF21" s="545">
        <v>7.2496444328666183E-6</v>
      </c>
      <c r="AG21" s="545">
        <v>8.4655955835896362E-6</v>
      </c>
      <c r="AH21" s="545">
        <v>7.9212598831941689E-6</v>
      </c>
      <c r="AI21" s="545">
        <v>3.2672813855531068E-6</v>
      </c>
      <c r="AJ21" s="545">
        <v>8.2922952669440036E-6</v>
      </c>
      <c r="AK21" s="545">
        <v>7.7217174749418352E-6</v>
      </c>
      <c r="AL21" s="545">
        <v>1.0014754569952122</v>
      </c>
      <c r="AM21" s="545">
        <v>1.1726237871834876E-4</v>
      </c>
      <c r="AN21" s="545">
        <v>7.2501872592417738E-6</v>
      </c>
      <c r="AO21" s="545">
        <v>7.2025718991109396E-5</v>
      </c>
      <c r="AP21" s="545">
        <v>6.2443846907777719E-6</v>
      </c>
      <c r="AQ21" s="545">
        <v>1.5455437642175633E-5</v>
      </c>
      <c r="AR21" s="545">
        <v>6.7101541833658285E-6</v>
      </c>
      <c r="AS21" s="545">
        <v>2.4873508473545292E-5</v>
      </c>
      <c r="AT21" s="545">
        <v>1.4140415927129969E-5</v>
      </c>
      <c r="AU21" s="545">
        <v>5.2758671663114865E-6</v>
      </c>
      <c r="AV21" s="545">
        <v>1.4786870231447733E-5</v>
      </c>
      <c r="AW21" s="545">
        <v>5.0275564749225563E-5</v>
      </c>
      <c r="AX21" s="545">
        <v>5.88597337837482E-5</v>
      </c>
      <c r="AY21" s="545">
        <v>1.2686601643468293E-5</v>
      </c>
      <c r="AZ21" s="545">
        <v>6.6007362229608501E-6</v>
      </c>
      <c r="BA21" s="545">
        <v>1.310772012443432E-5</v>
      </c>
      <c r="BB21" s="545">
        <v>6.0395239824555614E-5</v>
      </c>
      <c r="BC21" s="545">
        <v>1.4018946999150469E-5</v>
      </c>
      <c r="BD21" s="545">
        <v>5.9304038849198364E-6</v>
      </c>
      <c r="BE21" s="546">
        <v>1.9901881678385843E-5</v>
      </c>
      <c r="BF21" s="13"/>
      <c r="BG21" s="511" t="s">
        <v>17</v>
      </c>
      <c r="BH21" s="512" t="s">
        <v>94</v>
      </c>
      <c r="BI21" s="559">
        <f t="shared" si="35"/>
        <v>3.6364339787586563E-6</v>
      </c>
      <c r="BJ21" s="560">
        <f t="shared" si="38"/>
        <v>7.6507319647769992E-6</v>
      </c>
      <c r="BK21" s="560">
        <f t="shared" si="0"/>
        <v>4.6049641839697699E-6</v>
      </c>
      <c r="BL21" s="560">
        <f t="shared" si="1"/>
        <v>3.818723937473435E-6</v>
      </c>
      <c r="BM21" s="560">
        <f t="shared" si="2"/>
        <v>3.0426139834882615E-6</v>
      </c>
      <c r="BN21" s="560">
        <f t="shared" si="3"/>
        <v>6.2629936234167041E-6</v>
      </c>
      <c r="BO21" s="560">
        <f t="shared" si="4"/>
        <v>1.3506020359606849E-5</v>
      </c>
      <c r="BP21" s="560">
        <f t="shared" si="5"/>
        <v>3.5572912527530092E-6</v>
      </c>
      <c r="BQ21" s="560">
        <f t="shared" si="6"/>
        <v>6.734049448223842E-6</v>
      </c>
      <c r="BR21" s="560">
        <f t="shared" si="7"/>
        <v>1.5853502672859287E-6</v>
      </c>
      <c r="BS21" s="560">
        <f t="shared" si="8"/>
        <v>3.8914046371511813E-6</v>
      </c>
      <c r="BT21" s="560">
        <f t="shared" si="9"/>
        <v>7.1483920359612596E-6</v>
      </c>
      <c r="BU21" s="560">
        <f t="shared" si="10"/>
        <v>8.4263896028072475E-6</v>
      </c>
      <c r="BV21" s="560">
        <f t="shared" si="39"/>
        <v>7.7812828372973321E-6</v>
      </c>
      <c r="BW21" s="560">
        <f t="shared" si="40"/>
        <v>3.2606523695177801E-6</v>
      </c>
      <c r="BX21" s="560">
        <f t="shared" si="13"/>
        <v>7.6603100311908948E-6</v>
      </c>
      <c r="BY21" s="560">
        <f t="shared" si="14"/>
        <v>7.6421452345631461E-6</v>
      </c>
      <c r="BZ21" s="560">
        <f t="shared" si="15"/>
        <v>1</v>
      </c>
      <c r="CA21" s="560">
        <f t="shared" si="16"/>
        <v>1.1065639471429039E-4</v>
      </c>
      <c r="CB21" s="560">
        <f t="shared" si="17"/>
        <v>7.1794779652097423E-6</v>
      </c>
      <c r="CC21" s="560">
        <f t="shared" si="18"/>
        <v>7.1932277113076872E-5</v>
      </c>
      <c r="CD21" s="560">
        <f t="shared" si="19"/>
        <v>5.8907099858175624E-6</v>
      </c>
      <c r="CE21" s="560">
        <f t="shared" si="20"/>
        <v>1.4075343039035894E-5</v>
      </c>
      <c r="CF21" s="560">
        <f t="shared" si="21"/>
        <v>6.7039662714536232E-6</v>
      </c>
      <c r="CG21" s="560">
        <f t="shared" si="22"/>
        <v>2.4449189635930683E-5</v>
      </c>
      <c r="CH21" s="560">
        <f t="shared" si="23"/>
        <v>1.3618786045348434E-5</v>
      </c>
      <c r="CI21" s="560">
        <f t="shared" si="24"/>
        <v>5.1495994658035995E-6</v>
      </c>
      <c r="CJ21" s="560">
        <f t="shared" si="25"/>
        <v>1.3444135401217477E-5</v>
      </c>
      <c r="CK21" s="560">
        <f t="shared" si="26"/>
        <v>4.4634579479158621E-5</v>
      </c>
      <c r="CL21" s="560">
        <f t="shared" si="27"/>
        <v>5.8834602533492988E-5</v>
      </c>
      <c r="CM21" s="560">
        <f t="shared" si="28"/>
        <v>1.2684667314088433E-5</v>
      </c>
      <c r="CN21" s="560">
        <f t="shared" si="29"/>
        <v>6.4995491695906667E-6</v>
      </c>
      <c r="CO21" s="560">
        <f t="shared" si="30"/>
        <v>1.3099758971125208E-5</v>
      </c>
      <c r="CP21" s="560">
        <f t="shared" si="31"/>
        <v>5.4838906897304411E-5</v>
      </c>
      <c r="CQ21" s="560">
        <f t="shared" si="32"/>
        <v>1.3895260324614541E-5</v>
      </c>
      <c r="CR21" s="560">
        <f t="shared" si="33"/>
        <v>5.9261401743479198E-6</v>
      </c>
      <c r="CS21" s="561">
        <f t="shared" si="34"/>
        <v>1.9867943489174284E-5</v>
      </c>
      <c r="CT21" s="15"/>
      <c r="CU21" s="511" t="s">
        <v>89</v>
      </c>
      <c r="CV21" s="513" t="s">
        <v>236</v>
      </c>
      <c r="CW21" s="514">
        <v>3.335941657015869E-3</v>
      </c>
      <c r="CX21" s="515">
        <v>6.9476464749876916E-3</v>
      </c>
      <c r="CY21" s="515">
        <v>2.0186953266810925E-2</v>
      </c>
      <c r="CZ21" s="515">
        <v>2.0008589946242425E-2</v>
      </c>
      <c r="DA21" s="515">
        <v>2.6029158045957259E-2</v>
      </c>
      <c r="DB21" s="515">
        <v>9.1283662071114605E-3</v>
      </c>
      <c r="DC21" s="515">
        <v>1.1276532606200413E-2</v>
      </c>
      <c r="DD21" s="515">
        <v>5.0971364195754529E-3</v>
      </c>
      <c r="DE21" s="515">
        <v>1.1213333792917597E-2</v>
      </c>
      <c r="DF21" s="515">
        <v>1.4919082192763375E-2</v>
      </c>
      <c r="DG21" s="515">
        <v>1.4674412082233568E-2</v>
      </c>
      <c r="DH21" s="515">
        <v>1.4191470038897171E-2</v>
      </c>
      <c r="DI21" s="515">
        <v>9.8919397165370231E-3</v>
      </c>
      <c r="DJ21" s="515">
        <v>1.0510548184427627E-2</v>
      </c>
      <c r="DK21" s="515">
        <v>1.3985464650243147E-2</v>
      </c>
      <c r="DL21" s="515">
        <v>1.2316715346874837E-2</v>
      </c>
      <c r="DM21" s="515">
        <v>2.216239342249177E-2</v>
      </c>
      <c r="DN21" s="515">
        <v>3.566921941755704E-2</v>
      </c>
      <c r="DO21" s="515">
        <v>8.9650849213913832E-3</v>
      </c>
      <c r="DP21" s="515">
        <v>4.2620468335555023E-2</v>
      </c>
      <c r="DQ21" s="515">
        <v>1.5648991220621314E-2</v>
      </c>
      <c r="DR21" s="515">
        <v>8.1399067642638073E-3</v>
      </c>
      <c r="DS21" s="515">
        <v>0</v>
      </c>
      <c r="DT21" s="515">
        <v>2.8459117830919359E-3</v>
      </c>
      <c r="DU21" s="515">
        <v>3.159447618775281E-2</v>
      </c>
      <c r="DV21" s="515">
        <v>9.3078147992106869E-2</v>
      </c>
      <c r="DW21" s="515">
        <v>4.008882503421002E-3</v>
      </c>
      <c r="DX21" s="515">
        <v>3.426431195967046E-2</v>
      </c>
      <c r="DY21" s="515">
        <v>0.29454558360408761</v>
      </c>
      <c r="DZ21" s="515">
        <v>0</v>
      </c>
      <c r="EA21" s="515">
        <v>2.2988708904077393E-2</v>
      </c>
      <c r="EB21" s="515">
        <v>9.9233878562504131E-3</v>
      </c>
      <c r="EC21" s="515">
        <v>1.3653922829327285E-2</v>
      </c>
      <c r="ED21" s="515">
        <v>0.21699183802351951</v>
      </c>
      <c r="EE21" s="515">
        <v>1.8395416086407605E-2</v>
      </c>
      <c r="EF21" s="515">
        <v>0</v>
      </c>
      <c r="EG21" s="516">
        <v>8.1838959212376938E-2</v>
      </c>
      <c r="EH21" s="592"/>
      <c r="EI21" s="511" t="s">
        <v>17</v>
      </c>
      <c r="EJ21" s="512" t="s">
        <v>94</v>
      </c>
      <c r="EK21" s="575">
        <v>4.742044627381988E-6</v>
      </c>
      <c r="EL21" s="576">
        <v>0</v>
      </c>
      <c r="EM21" s="576">
        <v>2.0646084814116415E-5</v>
      </c>
      <c r="EN21" s="576">
        <v>0</v>
      </c>
      <c r="EO21" s="576">
        <v>7.5881170087642754E-6</v>
      </c>
      <c r="EP21" s="576">
        <v>5.0548195176691213E-5</v>
      </c>
      <c r="EQ21" s="576">
        <v>2.0050125313283209E-4</v>
      </c>
      <c r="ER21" s="576">
        <v>2.0439587392862495E-5</v>
      </c>
      <c r="ES21" s="576">
        <v>3.5920830489600919E-5</v>
      </c>
      <c r="ET21" s="576">
        <v>0</v>
      </c>
      <c r="EU21" s="576">
        <v>0</v>
      </c>
      <c r="EV21" s="576">
        <v>8.2193213829381831E-5</v>
      </c>
      <c r="EW21" s="576">
        <v>1.0911074740861975E-4</v>
      </c>
      <c r="EX21" s="576">
        <v>9.2411566462687392E-5</v>
      </c>
      <c r="EY21" s="576">
        <v>0</v>
      </c>
      <c r="EZ21" s="576">
        <v>7.3008930319613192E-5</v>
      </c>
      <c r="FA21" s="576">
        <v>6.2401630762617269E-5</v>
      </c>
      <c r="FB21" s="576">
        <v>3.2611811926605505E-2</v>
      </c>
      <c r="FC21" s="576">
        <v>2.3929925952681959E-3</v>
      </c>
      <c r="FD21" s="576">
        <v>6.4541112688782748E-5</v>
      </c>
      <c r="FE21" s="576">
        <v>1.4242987685853621E-3</v>
      </c>
      <c r="FF21" s="576">
        <v>2.4146423914618244E-5</v>
      </c>
      <c r="FG21" s="576">
        <v>3.4399724802201581E-5</v>
      </c>
      <c r="FH21" s="576">
        <v>2.6689797824781478E-5</v>
      </c>
      <c r="FI21" s="576">
        <v>3.9843867634965308E-4</v>
      </c>
      <c r="FJ21" s="576">
        <v>1.4574125825715317E-4</v>
      </c>
      <c r="FK21" s="576">
        <v>4.755411208118644E-5</v>
      </c>
      <c r="FL21" s="576">
        <v>1.0988912007638195E-4</v>
      </c>
      <c r="FM21" s="576">
        <v>8.5753198930607166E-4</v>
      </c>
      <c r="FN21" s="576">
        <v>1.1711216587559331E-3</v>
      </c>
      <c r="FO21" s="576">
        <v>1.6475157565602676E-4</v>
      </c>
      <c r="FP21" s="576">
        <v>3.7686954212145251E-5</v>
      </c>
      <c r="FQ21" s="576">
        <v>1.0283128813326935E-4</v>
      </c>
      <c r="FR21" s="576">
        <v>1.1436275463320076E-3</v>
      </c>
      <c r="FS21" s="577">
        <v>1.9107277999655319E-4</v>
      </c>
      <c r="FT21" s="577">
        <v>0</v>
      </c>
      <c r="FU21" s="578">
        <v>0</v>
      </c>
    </row>
    <row r="22" spans="2:177" ht="19.5" customHeight="1">
      <c r="B22" s="469" t="s">
        <v>97</v>
      </c>
      <c r="C22" s="470" t="s">
        <v>43</v>
      </c>
      <c r="D22" s="471">
        <v>0.15991116394006699</v>
      </c>
      <c r="E22" s="471">
        <v>0.26421949310697729</v>
      </c>
      <c r="F22" s="471">
        <v>0.1432905905725122</v>
      </c>
      <c r="G22" s="472">
        <v>1.6978896098069313E-2</v>
      </c>
      <c r="H22" s="471">
        <v>3.3920293781229308E-2</v>
      </c>
      <c r="I22" s="473">
        <v>3.3670459334176145E-2</v>
      </c>
      <c r="J22" s="6"/>
      <c r="K22" s="493" t="s">
        <v>143</v>
      </c>
      <c r="L22" s="610">
        <v>260661</v>
      </c>
      <c r="M22" s="494">
        <v>309783</v>
      </c>
      <c r="N22" s="6"/>
      <c r="S22" s="511" t="s">
        <v>18</v>
      </c>
      <c r="T22" s="512" t="s">
        <v>43</v>
      </c>
      <c r="U22" s="544">
        <v>8.2683017503284734E-4</v>
      </c>
      <c r="V22" s="545">
        <v>1.4161947127162271E-3</v>
      </c>
      <c r="W22" s="545">
        <v>4.8340555582348371E-4</v>
      </c>
      <c r="X22" s="545">
        <v>3.3708952830052073E-4</v>
      </c>
      <c r="Y22" s="545">
        <v>2.8574243890430891E-4</v>
      </c>
      <c r="Z22" s="545">
        <v>4.6134986094465737E-4</v>
      </c>
      <c r="AA22" s="545">
        <v>5.2917752290119059E-4</v>
      </c>
      <c r="AB22" s="545">
        <v>2.568037918669636E-4</v>
      </c>
      <c r="AC22" s="545">
        <v>6.8064634027025699E-4</v>
      </c>
      <c r="AD22" s="545">
        <v>1.6045446350711949E-4</v>
      </c>
      <c r="AE22" s="545">
        <v>3.5575277921068857E-4</v>
      </c>
      <c r="AF22" s="545">
        <v>3.3394802228191387E-4</v>
      </c>
      <c r="AG22" s="545">
        <v>3.4228167229394442E-4</v>
      </c>
      <c r="AH22" s="545">
        <v>4.0904616171654579E-4</v>
      </c>
      <c r="AI22" s="545">
        <v>3.0407293079206377E-4</v>
      </c>
      <c r="AJ22" s="545">
        <v>5.5630101357768405E-4</v>
      </c>
      <c r="AK22" s="545">
        <v>4.9891827519350893E-4</v>
      </c>
      <c r="AL22" s="545">
        <v>1.7568092979474727E-4</v>
      </c>
      <c r="AM22" s="545">
        <v>1.0596981676577726</v>
      </c>
      <c r="AN22" s="545">
        <v>5.5553573515678952E-4</v>
      </c>
      <c r="AO22" s="545">
        <v>1.0398943959417982E-3</v>
      </c>
      <c r="AP22" s="545">
        <v>6.8587150502268774E-4</v>
      </c>
      <c r="AQ22" s="545">
        <v>1.4732280836443252E-3</v>
      </c>
      <c r="AR22" s="545">
        <v>7.5451110451176841E-4</v>
      </c>
      <c r="AS22" s="545">
        <v>8.2370108951089472E-4</v>
      </c>
      <c r="AT22" s="545">
        <v>9.2540461874923382E-4</v>
      </c>
      <c r="AU22" s="545">
        <v>2.6173675135777172E-4</v>
      </c>
      <c r="AV22" s="545">
        <v>3.0983772989349847E-3</v>
      </c>
      <c r="AW22" s="545">
        <v>9.9161805607163984E-4</v>
      </c>
      <c r="AX22" s="545">
        <v>1.7527258097684263E-3</v>
      </c>
      <c r="AY22" s="545">
        <v>5.9953634640129796E-4</v>
      </c>
      <c r="AZ22" s="545">
        <v>5.1641094373126536E-4</v>
      </c>
      <c r="BA22" s="545">
        <v>8.7340625565241121E-4</v>
      </c>
      <c r="BB22" s="545">
        <v>9.6385337718976616E-3</v>
      </c>
      <c r="BC22" s="545">
        <v>5.3750265093030481E-4</v>
      </c>
      <c r="BD22" s="545">
        <v>3.365857304300999E-4</v>
      </c>
      <c r="BE22" s="546">
        <v>1.0857698182238976E-3</v>
      </c>
      <c r="BF22" s="13"/>
      <c r="BG22" s="511" t="s">
        <v>18</v>
      </c>
      <c r="BH22" s="512" t="s">
        <v>43</v>
      </c>
      <c r="BI22" s="559">
        <f t="shared" si="35"/>
        <v>7.3849795540734153E-4</v>
      </c>
      <c r="BJ22" s="560">
        <f t="shared" si="38"/>
        <v>1.4156038110314368E-3</v>
      </c>
      <c r="BK22" s="560">
        <f t="shared" si="0"/>
        <v>4.5943439127232356E-4</v>
      </c>
      <c r="BL22" s="560">
        <f t="shared" si="1"/>
        <v>3.3325218619111306E-4</v>
      </c>
      <c r="BM22" s="560">
        <f t="shared" si="2"/>
        <v>2.7156868067154845E-4</v>
      </c>
      <c r="BN22" s="560">
        <f t="shared" si="3"/>
        <v>4.3066284009719201E-4</v>
      </c>
      <c r="BO22" s="560">
        <f t="shared" si="4"/>
        <v>5.2845792872753625E-4</v>
      </c>
      <c r="BP22" s="560">
        <f t="shared" si="5"/>
        <v>2.5153001779813051E-4</v>
      </c>
      <c r="BQ22" s="560">
        <f t="shared" si="6"/>
        <v>6.3038313332622743E-4</v>
      </c>
      <c r="BR22" s="560">
        <f t="shared" si="7"/>
        <v>1.5264098331769862E-4</v>
      </c>
      <c r="BS22" s="560">
        <f t="shared" si="8"/>
        <v>3.3948088460589594E-4</v>
      </c>
      <c r="BT22" s="560">
        <f t="shared" si="9"/>
        <v>3.2928392626852118E-4</v>
      </c>
      <c r="BU22" s="560">
        <f t="shared" si="10"/>
        <v>3.406964927831096E-4</v>
      </c>
      <c r="BV22" s="560">
        <f t="shared" si="39"/>
        <v>4.0181788310975509E-4</v>
      </c>
      <c r="BW22" s="560">
        <f t="shared" si="40"/>
        <v>3.0345599453948321E-4</v>
      </c>
      <c r="BX22" s="560">
        <f t="shared" si="13"/>
        <v>5.1390334008707841E-4</v>
      </c>
      <c r="BY22" s="560">
        <f t="shared" si="14"/>
        <v>4.9377692612811628E-4</v>
      </c>
      <c r="BZ22" s="560">
        <f t="shared" si="15"/>
        <v>1.754221020271964E-4</v>
      </c>
      <c r="CA22" s="560">
        <f t="shared" si="16"/>
        <v>1</v>
      </c>
      <c r="CB22" s="560">
        <f t="shared" si="17"/>
        <v>5.501177316986816E-4</v>
      </c>
      <c r="CC22" s="560">
        <f t="shared" si="18"/>
        <v>1.038545298887671E-3</v>
      </c>
      <c r="CD22" s="560">
        <f t="shared" si="19"/>
        <v>6.4702453863738963E-4</v>
      </c>
      <c r="CE22" s="560">
        <f t="shared" si="20"/>
        <v>1.3416760581045797E-3</v>
      </c>
      <c r="CF22" s="560">
        <f t="shared" si="21"/>
        <v>7.5381531599127906E-4</v>
      </c>
      <c r="CG22" s="560">
        <f t="shared" si="22"/>
        <v>8.0964951776680888E-4</v>
      </c>
      <c r="CH22" s="560">
        <f t="shared" si="23"/>
        <v>8.9126710084552784E-4</v>
      </c>
      <c r="CI22" s="560">
        <f t="shared" si="24"/>
        <v>2.554725872515598E-4</v>
      </c>
      <c r="CJ22" s="560">
        <f t="shared" si="25"/>
        <v>2.817026407816261E-3</v>
      </c>
      <c r="CK22" s="560">
        <f t="shared" si="26"/>
        <v>8.8035719056502807E-4</v>
      </c>
      <c r="CL22" s="560">
        <f t="shared" si="27"/>
        <v>1.7519774511177417E-3</v>
      </c>
      <c r="CM22" s="560">
        <f t="shared" si="28"/>
        <v>5.994449349420491E-4</v>
      </c>
      <c r="CN22" s="560">
        <f t="shared" si="29"/>
        <v>5.0849453865776538E-4</v>
      </c>
      <c r="CO22" s="560">
        <f t="shared" si="30"/>
        <v>8.7287578040298741E-4</v>
      </c>
      <c r="CP22" s="560">
        <f t="shared" si="31"/>
        <v>8.7517933148220477E-3</v>
      </c>
      <c r="CQ22" s="560">
        <f t="shared" si="32"/>
        <v>5.3276036069610652E-4</v>
      </c>
      <c r="CR22" s="560">
        <f t="shared" si="33"/>
        <v>3.3634373946876922E-4</v>
      </c>
      <c r="CS22" s="561">
        <f t="shared" si="34"/>
        <v>1.0839182816643621E-3</v>
      </c>
      <c r="CT22" s="15"/>
      <c r="CU22" s="511" t="s">
        <v>97</v>
      </c>
      <c r="CV22" s="513" t="s">
        <v>43</v>
      </c>
      <c r="CW22" s="514">
        <v>7.9876678456289707E-2</v>
      </c>
      <c r="CX22" s="515">
        <v>3.9028736216072585E-2</v>
      </c>
      <c r="CY22" s="515">
        <v>5.2661750981940501E-2</v>
      </c>
      <c r="CZ22" s="515">
        <v>3.8174213967111771E-2</v>
      </c>
      <c r="DA22" s="515">
        <v>7.7250262917316806E-2</v>
      </c>
      <c r="DB22" s="515">
        <v>1.2668471269439504E-2</v>
      </c>
      <c r="DC22" s="515">
        <v>1.1805644985190452E-2</v>
      </c>
      <c r="DD22" s="515">
        <v>2.8616670850502367E-2</v>
      </c>
      <c r="DE22" s="515">
        <v>8.1567328572458159E-2</v>
      </c>
      <c r="DF22" s="515">
        <v>2.0776466018228166E-2</v>
      </c>
      <c r="DG22" s="515">
        <v>2.6899567009754766E-2</v>
      </c>
      <c r="DH22" s="515">
        <v>8.204390068369917E-2</v>
      </c>
      <c r="DI22" s="515">
        <v>2.4361144138815957E-2</v>
      </c>
      <c r="DJ22" s="515">
        <v>4.0391843473373615E-2</v>
      </c>
      <c r="DK22" s="515">
        <v>1.0689894725591835E-2</v>
      </c>
      <c r="DL22" s="515">
        <v>3.1369712949113281E-3</v>
      </c>
      <c r="DM22" s="515">
        <v>9.1233748216622418E-3</v>
      </c>
      <c r="DN22" s="515">
        <v>1.9610181740957913E-3</v>
      </c>
      <c r="DO22" s="515">
        <v>9.556641503313458E-3</v>
      </c>
      <c r="DP22" s="515">
        <v>6.3031777459544386E-2</v>
      </c>
      <c r="DQ22" s="515">
        <v>0.34287710949441452</v>
      </c>
      <c r="DR22" s="515">
        <v>3.63095488175764E-3</v>
      </c>
      <c r="DS22" s="515">
        <v>0</v>
      </c>
      <c r="DT22" s="515">
        <v>0.13125523145548362</v>
      </c>
      <c r="DU22" s="515">
        <v>0.18734540566148827</v>
      </c>
      <c r="DV22" s="515">
        <v>3.0943996166320792E-2</v>
      </c>
      <c r="DW22" s="515">
        <v>1.7993869445903879E-2</v>
      </c>
      <c r="DX22" s="515">
        <v>0.28626614999360367</v>
      </c>
      <c r="DY22" s="515">
        <v>1.2437266591293895E-2</v>
      </c>
      <c r="DZ22" s="515">
        <v>0</v>
      </c>
      <c r="EA22" s="515">
        <v>3.453213872723683E-2</v>
      </c>
      <c r="EB22" s="515">
        <v>4.8451338123934366E-2</v>
      </c>
      <c r="EC22" s="515">
        <v>2.4965739770119798E-2</v>
      </c>
      <c r="ED22" s="515">
        <v>0.11665227396683539</v>
      </c>
      <c r="EE22" s="515">
        <v>0.10743592939874419</v>
      </c>
      <c r="EF22" s="515">
        <v>0</v>
      </c>
      <c r="EG22" s="516">
        <v>6.9224683544303792E-2</v>
      </c>
      <c r="EH22" s="592"/>
      <c r="EI22" s="511" t="s">
        <v>18</v>
      </c>
      <c r="EJ22" s="512" t="s">
        <v>43</v>
      </c>
      <c r="EK22" s="575">
        <v>2.1291780376945127E-3</v>
      </c>
      <c r="EL22" s="576">
        <v>0</v>
      </c>
      <c r="EM22" s="576">
        <v>0</v>
      </c>
      <c r="EN22" s="576">
        <v>0</v>
      </c>
      <c r="EO22" s="576">
        <v>0</v>
      </c>
      <c r="EP22" s="576">
        <v>0</v>
      </c>
      <c r="EQ22" s="576">
        <v>0</v>
      </c>
      <c r="ER22" s="576">
        <v>0</v>
      </c>
      <c r="ES22" s="576">
        <v>0</v>
      </c>
      <c r="ET22" s="576">
        <v>0</v>
      </c>
      <c r="EU22" s="576">
        <v>0</v>
      </c>
      <c r="EV22" s="576">
        <v>0</v>
      </c>
      <c r="EW22" s="576">
        <v>0</v>
      </c>
      <c r="EX22" s="576">
        <v>1.2995376533815413E-4</v>
      </c>
      <c r="EY22" s="576">
        <v>0</v>
      </c>
      <c r="EZ22" s="576">
        <v>0</v>
      </c>
      <c r="FA22" s="576">
        <v>0</v>
      </c>
      <c r="FB22" s="576">
        <v>0</v>
      </c>
      <c r="FC22" s="576">
        <v>0.35075853350189634</v>
      </c>
      <c r="FD22" s="576">
        <v>0</v>
      </c>
      <c r="FE22" s="576">
        <v>0</v>
      </c>
      <c r="FF22" s="576">
        <v>0</v>
      </c>
      <c r="FG22" s="576">
        <v>0</v>
      </c>
      <c r="FH22" s="576">
        <v>0</v>
      </c>
      <c r="FI22" s="576">
        <v>0</v>
      </c>
      <c r="FJ22" s="576">
        <v>0</v>
      </c>
      <c r="FK22" s="576">
        <v>0</v>
      </c>
      <c r="FL22" s="576">
        <v>1.0306158294376739E-2</v>
      </c>
      <c r="FM22" s="576">
        <v>0</v>
      </c>
      <c r="FN22" s="576">
        <v>6.1493879590307273E-3</v>
      </c>
      <c r="FO22" s="576">
        <v>3.1548174061792354E-5</v>
      </c>
      <c r="FP22" s="576">
        <v>0</v>
      </c>
      <c r="FQ22" s="576">
        <v>0</v>
      </c>
      <c r="FR22" s="576">
        <v>5.1416287134357794E-2</v>
      </c>
      <c r="FS22" s="577">
        <v>1.4986100391886526E-5</v>
      </c>
      <c r="FT22" s="577">
        <v>0</v>
      </c>
      <c r="FU22" s="578">
        <v>0</v>
      </c>
    </row>
    <row r="23" spans="2:177" ht="19.5" customHeight="1">
      <c r="B23" s="474" t="s">
        <v>237</v>
      </c>
      <c r="C23" s="475" t="s">
        <v>44</v>
      </c>
      <c r="D23" s="476">
        <v>0.19820747627132795</v>
      </c>
      <c r="E23" s="476">
        <v>0.49604685684781208</v>
      </c>
      <c r="F23" s="476">
        <v>0.30503743384535947</v>
      </c>
      <c r="G23" s="477">
        <v>1.0680567636217018E-2</v>
      </c>
      <c r="H23" s="476">
        <v>9.6053310959080929E-2</v>
      </c>
      <c r="I23" s="478">
        <v>8.6259197108558158E-2</v>
      </c>
      <c r="J23" s="6"/>
      <c r="K23" s="493" t="s">
        <v>144</v>
      </c>
      <c r="L23" s="610">
        <v>266926</v>
      </c>
      <c r="M23" s="494">
        <v>241407</v>
      </c>
      <c r="N23" s="6"/>
      <c r="S23" s="517" t="s">
        <v>19</v>
      </c>
      <c r="T23" s="518" t="s">
        <v>44</v>
      </c>
      <c r="U23" s="547">
        <v>6.6659545931060363E-4</v>
      </c>
      <c r="V23" s="548">
        <v>1.1907420967306212E-3</v>
      </c>
      <c r="W23" s="548">
        <v>2.0846767046992262E-3</v>
      </c>
      <c r="X23" s="548">
        <v>3.1874722262463951E-3</v>
      </c>
      <c r="Y23" s="548">
        <v>2.104738956077368E-3</v>
      </c>
      <c r="Z23" s="548">
        <v>1.4356027323472415E-3</v>
      </c>
      <c r="AA23" s="548">
        <v>1.9784296545228485E-3</v>
      </c>
      <c r="AB23" s="548">
        <v>1.8771285849772112E-3</v>
      </c>
      <c r="AC23" s="548">
        <v>2.5645311317613619E-3</v>
      </c>
      <c r="AD23" s="548">
        <v>3.8226310095427871E-3</v>
      </c>
      <c r="AE23" s="548">
        <v>7.6809759582471644E-3</v>
      </c>
      <c r="AF23" s="548">
        <v>6.6945821149014164E-4</v>
      </c>
      <c r="AG23" s="548">
        <v>5.7350527510758719E-4</v>
      </c>
      <c r="AH23" s="548">
        <v>7.2871711179662755E-4</v>
      </c>
      <c r="AI23" s="548">
        <v>1.0251389761005924E-3</v>
      </c>
      <c r="AJ23" s="548">
        <v>1.4397853675111988E-3</v>
      </c>
      <c r="AK23" s="548">
        <v>1.1320134407846246E-3</v>
      </c>
      <c r="AL23" s="548">
        <v>1.4478070526775064E-3</v>
      </c>
      <c r="AM23" s="548">
        <v>6.6692364953951759E-4</v>
      </c>
      <c r="AN23" s="548">
        <v>1.0098488071660188</v>
      </c>
      <c r="AO23" s="548">
        <v>1.0994026614138154E-3</v>
      </c>
      <c r="AP23" s="548">
        <v>3.136362675129835E-3</v>
      </c>
      <c r="AQ23" s="548">
        <v>1.8075200548120628E-3</v>
      </c>
      <c r="AR23" s="548">
        <v>1.8676191409399332E-3</v>
      </c>
      <c r="AS23" s="548">
        <v>2.0010418667728755E-3</v>
      </c>
      <c r="AT23" s="548">
        <v>3.6963064995861931E-3</v>
      </c>
      <c r="AU23" s="548">
        <v>3.2989737336571704E-4</v>
      </c>
      <c r="AV23" s="548">
        <v>1.0716081931327658E-3</v>
      </c>
      <c r="AW23" s="548">
        <v>1.5687699009343126E-2</v>
      </c>
      <c r="AX23" s="548">
        <v>2.4940768040513832E-3</v>
      </c>
      <c r="AY23" s="548">
        <v>5.5039644091913146E-3</v>
      </c>
      <c r="AZ23" s="548">
        <v>1.3097228844331601E-3</v>
      </c>
      <c r="BA23" s="548">
        <v>1.096143756018966E-2</v>
      </c>
      <c r="BB23" s="548">
        <v>2.4384478000096656E-3</v>
      </c>
      <c r="BC23" s="548">
        <v>2.4472333082044802E-3</v>
      </c>
      <c r="BD23" s="548">
        <v>2.8271898670593605E-2</v>
      </c>
      <c r="BE23" s="549">
        <v>1.6803177578460417E-3</v>
      </c>
      <c r="BF23" s="13"/>
      <c r="BG23" s="517" t="s">
        <v>19</v>
      </c>
      <c r="BH23" s="518" t="s">
        <v>44</v>
      </c>
      <c r="BI23" s="562">
        <f t="shared" si="35"/>
        <v>5.9538149265674989E-4</v>
      </c>
      <c r="BJ23" s="563">
        <f t="shared" si="38"/>
        <v>1.1902452642648656E-3</v>
      </c>
      <c r="BK23" s="563">
        <f t="shared" si="0"/>
        <v>1.9813015412938582E-3</v>
      </c>
      <c r="BL23" s="563">
        <f t="shared" si="1"/>
        <v>3.1511868469348251E-3</v>
      </c>
      <c r="BM23" s="563">
        <f t="shared" si="2"/>
        <v>2.0003370295700366E-3</v>
      </c>
      <c r="BN23" s="563">
        <f t="shared" si="3"/>
        <v>1.340112574647806E-3</v>
      </c>
      <c r="BO23" s="563">
        <f t="shared" si="4"/>
        <v>1.9757393164212332E-3</v>
      </c>
      <c r="BP23" s="563">
        <f t="shared" si="5"/>
        <v>1.8385794966504837E-3</v>
      </c>
      <c r="BQ23" s="563">
        <f t="shared" si="6"/>
        <v>2.375150022419106E-3</v>
      </c>
      <c r="BR23" s="563">
        <f t="shared" si="7"/>
        <v>3.6364844168479495E-3</v>
      </c>
      <c r="BS23" s="563">
        <f t="shared" si="8"/>
        <v>7.3296532460765179E-3</v>
      </c>
      <c r="BT23" s="563">
        <f t="shared" si="9"/>
        <v>6.6010820140770948E-4</v>
      </c>
      <c r="BU23" s="563">
        <f t="shared" si="10"/>
        <v>5.7084924971959766E-4</v>
      </c>
      <c r="BV23" s="563">
        <f t="shared" si="39"/>
        <v>7.1583990916625065E-4</v>
      </c>
      <c r="BW23" s="563">
        <f t="shared" si="40"/>
        <v>1.0230590625856261E-3</v>
      </c>
      <c r="BX23" s="563">
        <f t="shared" si="13"/>
        <v>1.3300542176150159E-3</v>
      </c>
      <c r="BY23" s="563">
        <f t="shared" si="14"/>
        <v>1.120348050809618E-3</v>
      </c>
      <c r="BZ23" s="563">
        <f t="shared" si="15"/>
        <v>1.4456740228277287E-3</v>
      </c>
      <c r="CA23" s="563">
        <f t="shared" si="16"/>
        <v>6.2935246081778564E-4</v>
      </c>
      <c r="CB23" s="563">
        <f t="shared" si="17"/>
        <v>1</v>
      </c>
      <c r="CC23" s="563">
        <f t="shared" si="18"/>
        <v>1.0979763618803233E-3</v>
      </c>
      <c r="CD23" s="563">
        <f t="shared" si="19"/>
        <v>2.958722731611782E-3</v>
      </c>
      <c r="CE23" s="563">
        <f t="shared" si="20"/>
        <v>1.6461173996128523E-3</v>
      </c>
      <c r="CF23" s="563">
        <f t="shared" si="21"/>
        <v>1.8658968760837346E-3</v>
      </c>
      <c r="CG23" s="563">
        <f t="shared" si="22"/>
        <v>1.9669059602991151E-3</v>
      </c>
      <c r="CH23" s="563">
        <f t="shared" si="23"/>
        <v>3.559952382964476E-3</v>
      </c>
      <c r="CI23" s="563">
        <f t="shared" si="24"/>
        <v>3.2200191629195538E-4</v>
      </c>
      <c r="CJ23" s="563">
        <f t="shared" si="25"/>
        <v>9.7429986332681746E-4</v>
      </c>
      <c r="CK23" s="563">
        <f t="shared" si="26"/>
        <v>1.392751830377857E-2</v>
      </c>
      <c r="CL23" s="563">
        <f t="shared" si="27"/>
        <v>2.4930119119037459E-3</v>
      </c>
      <c r="CM23" s="563">
        <f t="shared" si="28"/>
        <v>5.5031252183377196E-3</v>
      </c>
      <c r="CN23" s="563">
        <f t="shared" si="29"/>
        <v>1.2896452756739599E-3</v>
      </c>
      <c r="CO23" s="563">
        <f t="shared" si="30"/>
        <v>1.0954779980986221E-2</v>
      </c>
      <c r="CP23" s="563">
        <f t="shared" si="31"/>
        <v>2.2141117787944928E-3</v>
      </c>
      <c r="CQ23" s="563">
        <f t="shared" si="32"/>
        <v>2.4256418042403298E-3</v>
      </c>
      <c r="CR23" s="563">
        <f t="shared" si="33"/>
        <v>2.825157236641785E-2</v>
      </c>
      <c r="CS23" s="564">
        <f t="shared" si="34"/>
        <v>1.6774523533117933E-3</v>
      </c>
      <c r="CT23" s="15"/>
      <c r="CU23" s="517" t="s">
        <v>237</v>
      </c>
      <c r="CV23" s="519" t="s">
        <v>44</v>
      </c>
      <c r="CW23" s="520">
        <v>1.6113180381232589E-3</v>
      </c>
      <c r="CX23" s="521">
        <v>1.2996553529701384E-2</v>
      </c>
      <c r="CY23" s="521">
        <v>1.5047020336167201E-2</v>
      </c>
      <c r="CZ23" s="521">
        <v>6.56109951311903E-2</v>
      </c>
      <c r="DA23" s="521">
        <v>3.9783342383646197E-2</v>
      </c>
      <c r="DB23" s="521">
        <v>6.7095533563747191E-4</v>
      </c>
      <c r="DC23" s="521">
        <v>1.2205978689928947E-3</v>
      </c>
      <c r="DD23" s="521">
        <v>1.2215524683610181E-2</v>
      </c>
      <c r="DE23" s="521">
        <v>1.7789044555649908E-2</v>
      </c>
      <c r="DF23" s="521">
        <v>3.849851752097593E-3</v>
      </c>
      <c r="DG23" s="521">
        <v>5.2596596781195855E-3</v>
      </c>
      <c r="DH23" s="521">
        <v>3.8859473260336883E-2</v>
      </c>
      <c r="DI23" s="521">
        <v>1.0915855413007753E-2</v>
      </c>
      <c r="DJ23" s="521">
        <v>9.0521437604126932E-3</v>
      </c>
      <c r="DK23" s="521">
        <v>5.3043338855341205E-3</v>
      </c>
      <c r="DL23" s="521">
        <v>2.5435353172797615E-3</v>
      </c>
      <c r="DM23" s="521">
        <v>4.5547060582030001E-3</v>
      </c>
      <c r="DN23" s="521">
        <v>3.1981981813566057E-3</v>
      </c>
      <c r="DO23" s="521">
        <v>1.8279460912737286E-3</v>
      </c>
      <c r="DP23" s="521">
        <v>2.8101890418201814E-2</v>
      </c>
      <c r="DQ23" s="521">
        <v>1.5259499440240956E-2</v>
      </c>
      <c r="DR23" s="521">
        <v>2.9945356690568649E-4</v>
      </c>
      <c r="DS23" s="521">
        <v>0</v>
      </c>
      <c r="DT23" s="521">
        <v>7.9443955880950622E-3</v>
      </c>
      <c r="DU23" s="521">
        <v>1.0646837893643754E-2</v>
      </c>
      <c r="DV23" s="521">
        <v>1.2625505837730642E-2</v>
      </c>
      <c r="DW23" s="521">
        <v>1.7125344096571456E-2</v>
      </c>
      <c r="DX23" s="521">
        <v>8.3163400375241888E-3</v>
      </c>
      <c r="DY23" s="521">
        <v>5.3348663474489947E-3</v>
      </c>
      <c r="DZ23" s="521">
        <v>0</v>
      </c>
      <c r="EA23" s="521">
        <v>1.7867571709270731E-2</v>
      </c>
      <c r="EB23" s="521">
        <v>1.1301006144552294E-2</v>
      </c>
      <c r="EC23" s="521">
        <v>2.4054774120126003E-3</v>
      </c>
      <c r="ED23" s="521">
        <v>2.6867781722148331E-2</v>
      </c>
      <c r="EE23" s="521">
        <v>2.4084497168187613E-2</v>
      </c>
      <c r="EF23" s="521">
        <v>0</v>
      </c>
      <c r="EG23" s="522">
        <v>8.915699718706048E-2</v>
      </c>
      <c r="EH23" s="592"/>
      <c r="EI23" s="517" t="s">
        <v>19</v>
      </c>
      <c r="EJ23" s="518" t="s">
        <v>44</v>
      </c>
      <c r="EK23" s="579">
        <v>1.0385077733966555E-3</v>
      </c>
      <c r="EL23" s="580">
        <v>2.7191748710736052E-3</v>
      </c>
      <c r="EM23" s="580">
        <v>7.8546882670594009E-3</v>
      </c>
      <c r="EN23" s="580">
        <v>1.338918393297928E-2</v>
      </c>
      <c r="EO23" s="580">
        <v>8.0282277952726036E-3</v>
      </c>
      <c r="EP23" s="580">
        <v>4.079239350758981E-3</v>
      </c>
      <c r="EQ23" s="580">
        <v>7.218045112781955E-3</v>
      </c>
      <c r="ER23" s="580">
        <v>7.1470423917042525E-3</v>
      </c>
      <c r="ES23" s="580">
        <v>9.4112575882754415E-3</v>
      </c>
      <c r="ET23" s="580">
        <v>1.6948158573774338E-2</v>
      </c>
      <c r="EU23" s="580">
        <v>3.4791064530941898E-2</v>
      </c>
      <c r="EV23" s="580">
        <v>6.7248993133130588E-4</v>
      </c>
      <c r="EW23" s="580">
        <v>7.2740498272413163E-4</v>
      </c>
      <c r="EX23" s="580">
        <v>1.4497064488834083E-3</v>
      </c>
      <c r="EY23" s="580">
        <v>2.8514399771884802E-3</v>
      </c>
      <c r="EZ23" s="580">
        <v>4.0453584572549307E-3</v>
      </c>
      <c r="FA23" s="580">
        <v>2.6278020065591047E-3</v>
      </c>
      <c r="FB23" s="580">
        <v>5.5189220183486237E-3</v>
      </c>
      <c r="FC23" s="580">
        <v>1.5832881825296491E-3</v>
      </c>
      <c r="FD23" s="580">
        <v>4.6969794759261649E-2</v>
      </c>
      <c r="FE23" s="580">
        <v>2.3903736592402417E-3</v>
      </c>
      <c r="FF23" s="580">
        <v>1.2811402631270308E-2</v>
      </c>
      <c r="FG23" s="580">
        <v>2.5111799105607155E-3</v>
      </c>
      <c r="FH23" s="580">
        <v>5.6448922399412824E-3</v>
      </c>
      <c r="FI23" s="580">
        <v>5.6070977680484609E-3</v>
      </c>
      <c r="FJ23" s="580">
        <v>1.3641381772869537E-2</v>
      </c>
      <c r="FK23" s="580">
        <v>4.2413126991328445E-5</v>
      </c>
      <c r="FL23" s="580">
        <v>1.8735194242530692E-3</v>
      </c>
      <c r="FM23" s="580">
        <v>6.7798833083920429E-2</v>
      </c>
      <c r="FN23" s="580">
        <v>8.971271546340245E-3</v>
      </c>
      <c r="FO23" s="580">
        <v>2.3717216189120788E-2</v>
      </c>
      <c r="FP23" s="580">
        <v>3.730111158568757E-3</v>
      </c>
      <c r="FQ23" s="580">
        <v>4.8262151230547751E-2</v>
      </c>
      <c r="FR23" s="580">
        <v>7.6213888534882321E-3</v>
      </c>
      <c r="FS23" s="581">
        <v>8.2667076286744041E-3</v>
      </c>
      <c r="FT23" s="581">
        <v>0.13815240418565836</v>
      </c>
      <c r="FU23" s="582">
        <v>1.8226631594208903E-3</v>
      </c>
    </row>
    <row r="24" spans="2:177" ht="19.5" customHeight="1">
      <c r="B24" s="479" t="s">
        <v>238</v>
      </c>
      <c r="C24" s="480" t="s">
        <v>45</v>
      </c>
      <c r="D24" s="481">
        <v>1</v>
      </c>
      <c r="E24" s="481">
        <v>0.45872014927842147</v>
      </c>
      <c r="F24" s="481">
        <v>0.33823869990140742</v>
      </c>
      <c r="G24" s="482">
        <v>0</v>
      </c>
      <c r="H24" s="481">
        <v>0.11893639124709682</v>
      </c>
      <c r="I24" s="483">
        <v>9.8144276006272874E-2</v>
      </c>
      <c r="J24" s="6"/>
      <c r="K24" s="493" t="s">
        <v>145</v>
      </c>
      <c r="L24" s="610">
        <v>266244</v>
      </c>
      <c r="M24" s="494">
        <v>281918</v>
      </c>
      <c r="N24" s="6"/>
      <c r="S24" s="523" t="s">
        <v>20</v>
      </c>
      <c r="T24" s="524" t="s">
        <v>45</v>
      </c>
      <c r="U24" s="550">
        <v>3.7321779420257709E-3</v>
      </c>
      <c r="V24" s="551">
        <v>4.5536774622859611E-3</v>
      </c>
      <c r="W24" s="551">
        <v>1.7626507720656908E-3</v>
      </c>
      <c r="X24" s="551">
        <v>2.3853118041048172E-3</v>
      </c>
      <c r="Y24" s="551">
        <v>3.2869620475254268E-3</v>
      </c>
      <c r="Z24" s="551">
        <v>2.0854103666025628E-3</v>
      </c>
      <c r="AA24" s="551">
        <v>4.046712245246136E-3</v>
      </c>
      <c r="AB24" s="551">
        <v>2.4292123524953051E-3</v>
      </c>
      <c r="AC24" s="551">
        <v>7.1405764412119637E-3</v>
      </c>
      <c r="AD24" s="551">
        <v>2.3974095052882519E-3</v>
      </c>
      <c r="AE24" s="551">
        <v>5.0116846695823372E-3</v>
      </c>
      <c r="AF24" s="551">
        <v>3.215803314017118E-3</v>
      </c>
      <c r="AG24" s="551">
        <v>1.7175286932066978E-3</v>
      </c>
      <c r="AH24" s="551">
        <v>1.5095708459040178E-3</v>
      </c>
      <c r="AI24" s="551">
        <v>1.8237079751142109E-3</v>
      </c>
      <c r="AJ24" s="551">
        <v>1.7814549937519286E-3</v>
      </c>
      <c r="AK24" s="551">
        <v>1.6021601964653445E-3</v>
      </c>
      <c r="AL24" s="551">
        <v>6.2932935756827206E-4</v>
      </c>
      <c r="AM24" s="551">
        <v>1.1606666013506239E-3</v>
      </c>
      <c r="AN24" s="551">
        <v>1.7799799745519835E-3</v>
      </c>
      <c r="AO24" s="551">
        <v>1.001299025719506</v>
      </c>
      <c r="AP24" s="551">
        <v>6.6292482358381371E-3</v>
      </c>
      <c r="AQ24" s="551">
        <v>3.8361724881419361E-2</v>
      </c>
      <c r="AR24" s="551">
        <v>3.6784285214084256E-3</v>
      </c>
      <c r="AS24" s="551">
        <v>3.9990672165470982E-3</v>
      </c>
      <c r="AT24" s="551">
        <v>2.0618465806559808E-3</v>
      </c>
      <c r="AU24" s="551">
        <v>1.2943787341457159E-2</v>
      </c>
      <c r="AV24" s="551">
        <v>5.6668229286282873E-3</v>
      </c>
      <c r="AW24" s="551">
        <v>3.097490655392355E-3</v>
      </c>
      <c r="AX24" s="551">
        <v>6.4142571379156152E-3</v>
      </c>
      <c r="AY24" s="551">
        <v>4.8736956326092869E-3</v>
      </c>
      <c r="AZ24" s="551">
        <v>2.8785156492928325E-3</v>
      </c>
      <c r="BA24" s="551">
        <v>2.1293200704035403E-3</v>
      </c>
      <c r="BB24" s="551">
        <v>1.407717888425268E-3</v>
      </c>
      <c r="BC24" s="551">
        <v>3.4064190740893431E-3</v>
      </c>
      <c r="BD24" s="551">
        <v>1.3547853323799867E-3</v>
      </c>
      <c r="BE24" s="552">
        <v>2.9981469093282483E-3</v>
      </c>
      <c r="BF24" s="13"/>
      <c r="BG24" s="523" t="s">
        <v>20</v>
      </c>
      <c r="BH24" s="524" t="s">
        <v>45</v>
      </c>
      <c r="BI24" s="565">
        <f t="shared" si="35"/>
        <v>3.3334605613455216E-3</v>
      </c>
      <c r="BJ24" s="566">
        <f t="shared" si="38"/>
        <v>4.5517774582396987E-3</v>
      </c>
      <c r="BK24" s="566">
        <f t="shared" si="0"/>
        <v>1.6752442638152047E-3</v>
      </c>
      <c r="BL24" s="566">
        <f t="shared" si="1"/>
        <v>2.3581580165751188E-3</v>
      </c>
      <c r="BM24" s="566">
        <f t="shared" si="2"/>
        <v>3.1239179944245622E-3</v>
      </c>
      <c r="BN24" s="566">
        <f t="shared" si="3"/>
        <v>1.9466977824816587E-3</v>
      </c>
      <c r="BO24" s="566">
        <f t="shared" si="4"/>
        <v>4.0412093838657626E-3</v>
      </c>
      <c r="BP24" s="566">
        <f t="shared" si="5"/>
        <v>2.3793255614197452E-3</v>
      </c>
      <c r="BQ24" s="566">
        <f t="shared" si="6"/>
        <v>6.6132713634798309E-3</v>
      </c>
      <c r="BR24" s="566">
        <f t="shared" si="7"/>
        <v>2.2806654068938319E-3</v>
      </c>
      <c r="BS24" s="566">
        <f t="shared" si="8"/>
        <v>4.7824535588181886E-3</v>
      </c>
      <c r="BT24" s="566">
        <f t="shared" si="9"/>
        <v>3.1708896914890575E-3</v>
      </c>
      <c r="BU24" s="566">
        <f t="shared" si="10"/>
        <v>1.7095744510893926E-3</v>
      </c>
      <c r="BV24" s="566">
        <f t="shared" si="39"/>
        <v>1.4828951313462944E-3</v>
      </c>
      <c r="BW24" s="566">
        <f t="shared" si="40"/>
        <v>1.8200078379101607E-3</v>
      </c>
      <c r="BX24" s="566">
        <f t="shared" si="13"/>
        <v>1.6456839897094277E-3</v>
      </c>
      <c r="BY24" s="566">
        <f t="shared" si="14"/>
        <v>1.585649947716666E-3</v>
      </c>
      <c r="BZ24" s="566">
        <f t="shared" si="15"/>
        <v>6.2840217718014503E-4</v>
      </c>
      <c r="CA24" s="566">
        <f t="shared" si="16"/>
        <v>1.0952803701793877E-3</v>
      </c>
      <c r="CB24" s="566">
        <f t="shared" si="17"/>
        <v>1.7626202674311377E-3</v>
      </c>
      <c r="CC24" s="566">
        <f t="shared" si="18"/>
        <v>1</v>
      </c>
      <c r="CD24" s="566">
        <f t="shared" si="19"/>
        <v>6.2537753061544903E-3</v>
      </c>
      <c r="CE24" s="566">
        <f t="shared" si="20"/>
        <v>3.4936211434197062E-2</v>
      </c>
      <c r="CF24" s="566">
        <f t="shared" si="21"/>
        <v>3.6750363800292837E-3</v>
      </c>
      <c r="CG24" s="566">
        <f t="shared" si="22"/>
        <v>3.930846862563956E-3</v>
      </c>
      <c r="CH24" s="566">
        <f t="shared" si="23"/>
        <v>1.9857865274254577E-3</v>
      </c>
      <c r="CI24" s="566">
        <f t="shared" si="24"/>
        <v>1.2634002767291782E-2</v>
      </c>
      <c r="CJ24" s="566">
        <f t="shared" si="25"/>
        <v>5.1522420603364819E-3</v>
      </c>
      <c r="CK24" s="566">
        <f t="shared" si="26"/>
        <v>2.7499480818102763E-3</v>
      </c>
      <c r="CL24" s="566">
        <f t="shared" si="27"/>
        <v>6.4115184523835592E-3</v>
      </c>
      <c r="CM24" s="566">
        <f t="shared" si="28"/>
        <v>4.8729525389963882E-3</v>
      </c>
      <c r="CN24" s="566">
        <f t="shared" si="29"/>
        <v>2.8343889781468597E-3</v>
      </c>
      <c r="CO24" s="566">
        <f t="shared" si="30"/>
        <v>2.1280267987007786E-3</v>
      </c>
      <c r="CP24" s="566">
        <f t="shared" si="31"/>
        <v>1.2782085218185693E-3</v>
      </c>
      <c r="CQ24" s="566">
        <f t="shared" si="32"/>
        <v>3.3763648448112528E-3</v>
      </c>
      <c r="CR24" s="566">
        <f t="shared" si="33"/>
        <v>1.3538112987970406E-3</v>
      </c>
      <c r="CS24" s="567">
        <f t="shared" si="34"/>
        <v>2.9930342431624484E-3</v>
      </c>
      <c r="CT24" s="15"/>
      <c r="CU24" s="523" t="s">
        <v>238</v>
      </c>
      <c r="CV24" s="525" t="s">
        <v>45</v>
      </c>
      <c r="CW24" s="526">
        <v>0.20215155403925006</v>
      </c>
      <c r="CX24" s="527">
        <v>0.4995428151644693</v>
      </c>
      <c r="CY24" s="527">
        <v>0.1704397452595092</v>
      </c>
      <c r="CZ24" s="527">
        <v>0.13433760601014599</v>
      </c>
      <c r="DA24" s="527">
        <v>0.1709643051078133</v>
      </c>
      <c r="DB24" s="527">
        <v>6.7895663892881528E-2</v>
      </c>
      <c r="DC24" s="527">
        <v>8.8865683842755644E-2</v>
      </c>
      <c r="DD24" s="527">
        <v>9.7906347388980394E-2</v>
      </c>
      <c r="DE24" s="527">
        <v>0.10514556809315355</v>
      </c>
      <c r="DF24" s="527">
        <v>7.8510541759649013E-2</v>
      </c>
      <c r="DG24" s="527">
        <v>0.22181433286077076</v>
      </c>
      <c r="DH24" s="527">
        <v>0.23099778954402919</v>
      </c>
      <c r="DI24" s="527">
        <v>7.9404287075673582E-2</v>
      </c>
      <c r="DJ24" s="527">
        <v>6.5692180694112687E-2</v>
      </c>
      <c r="DK24" s="527">
        <v>4.2093197242558646E-2</v>
      </c>
      <c r="DL24" s="527">
        <v>4.6653608184145955E-2</v>
      </c>
      <c r="DM24" s="527">
        <v>0.10066000633692007</v>
      </c>
      <c r="DN24" s="527">
        <v>2.3338172630168422E-2</v>
      </c>
      <c r="DO24" s="527">
        <v>5.0001268859708091E-2</v>
      </c>
      <c r="DP24" s="527">
        <v>0.21407274943273077</v>
      </c>
      <c r="DQ24" s="527">
        <v>0.1226327218153523</v>
      </c>
      <c r="DR24" s="527">
        <v>0.26344561520238086</v>
      </c>
      <c r="DS24" s="527">
        <v>0</v>
      </c>
      <c r="DT24" s="527">
        <v>0.1747364405971541</v>
      </c>
      <c r="DU24" s="527">
        <v>0.29768895470491308</v>
      </c>
      <c r="DV24" s="527">
        <v>7.7720490265229578E-2</v>
      </c>
      <c r="DW24" s="527">
        <v>0.86120569759215138</v>
      </c>
      <c r="DX24" s="527">
        <v>0.43191351081153811</v>
      </c>
      <c r="DY24" s="527">
        <v>0.17943154606738418</v>
      </c>
      <c r="DZ24" s="527">
        <v>0</v>
      </c>
      <c r="EA24" s="527">
        <v>0.26834788985305591</v>
      </c>
      <c r="EB24" s="527">
        <v>0.50933812196211503</v>
      </c>
      <c r="EC24" s="527">
        <v>0.80988542956651233</v>
      </c>
      <c r="ED24" s="527">
        <v>7.6425953745610425E-2</v>
      </c>
      <c r="EE24" s="527">
        <v>0.27700283070119808</v>
      </c>
      <c r="EF24" s="527">
        <v>0</v>
      </c>
      <c r="EG24" s="528">
        <v>0</v>
      </c>
      <c r="EH24" s="592"/>
      <c r="EI24" s="523" t="s">
        <v>20</v>
      </c>
      <c r="EJ24" s="524" t="s">
        <v>45</v>
      </c>
      <c r="EK24" s="583">
        <v>2.5346228533356728E-3</v>
      </c>
      <c r="EL24" s="584">
        <v>1.9690576652601969E-3</v>
      </c>
      <c r="EM24" s="584">
        <v>3.5786547011135123E-4</v>
      </c>
      <c r="EN24" s="584">
        <v>1.4959982048021543E-3</v>
      </c>
      <c r="EO24" s="584">
        <v>2.1550252304890541E-3</v>
      </c>
      <c r="EP24" s="584">
        <v>1.0615120987105156E-3</v>
      </c>
      <c r="EQ24" s="584">
        <v>2.3057644110275688E-3</v>
      </c>
      <c r="ER24" s="584">
        <v>1.5670350334527914E-3</v>
      </c>
      <c r="ES24" s="584">
        <v>5.6754912173569453E-3</v>
      </c>
      <c r="ET24" s="584">
        <v>1.7593244194229415E-3</v>
      </c>
      <c r="EU24" s="584">
        <v>4.0247427135949865E-3</v>
      </c>
      <c r="EV24" s="584">
        <v>2.3611868700076965E-3</v>
      </c>
      <c r="EW24" s="584">
        <v>1.0911074740861974E-3</v>
      </c>
      <c r="EX24" s="584">
        <v>9.6165786350234058E-4</v>
      </c>
      <c r="EY24" s="584">
        <v>1.1976047904191617E-3</v>
      </c>
      <c r="EZ24" s="584">
        <v>8.5619563738455467E-4</v>
      </c>
      <c r="FA24" s="584">
        <v>9.0829040332254015E-4</v>
      </c>
      <c r="FB24" s="584">
        <v>2.1502293577981653E-4</v>
      </c>
      <c r="FC24" s="584">
        <v>6.2007103726446336E-4</v>
      </c>
      <c r="FD24" s="584">
        <v>8.0676390860978447E-4</v>
      </c>
      <c r="FE24" s="584">
        <v>2.9280009528409882E-4</v>
      </c>
      <c r="FF24" s="584">
        <v>5.6399147286286897E-3</v>
      </c>
      <c r="FG24" s="584">
        <v>3.4090127278981766E-2</v>
      </c>
      <c r="FH24" s="584">
        <v>2.1752185227196905E-3</v>
      </c>
      <c r="FI24" s="584">
        <v>2.7103096007505471E-3</v>
      </c>
      <c r="FJ24" s="584">
        <v>1.2825230726629477E-3</v>
      </c>
      <c r="FK24" s="584">
        <v>1.2427046208459233E-2</v>
      </c>
      <c r="FL24" s="584">
        <v>4.3505282784338101E-3</v>
      </c>
      <c r="FM24" s="584">
        <v>2.0278109394178869E-3</v>
      </c>
      <c r="FN24" s="584">
        <v>5.6877341993504874E-3</v>
      </c>
      <c r="FO24" s="584">
        <v>3.8979521729681221E-3</v>
      </c>
      <c r="FP24" s="584">
        <v>1.8987046455452225E-3</v>
      </c>
      <c r="FQ24" s="584">
        <v>1.011174333310482E-3</v>
      </c>
      <c r="FR24" s="584">
        <v>7.1602487138382285E-4</v>
      </c>
      <c r="FS24" s="585">
        <v>1.8732625489858157E-3</v>
      </c>
      <c r="FT24" s="585">
        <v>0</v>
      </c>
      <c r="FU24" s="586">
        <v>0</v>
      </c>
    </row>
    <row r="25" spans="2:177" ht="19.5" customHeight="1">
      <c r="B25" s="469" t="s">
        <v>239</v>
      </c>
      <c r="C25" s="470" t="s">
        <v>46</v>
      </c>
      <c r="D25" s="471">
        <v>0.86791298351979429</v>
      </c>
      <c r="E25" s="471">
        <v>0.35944021690387651</v>
      </c>
      <c r="F25" s="471">
        <v>7.3484466950444638E-2</v>
      </c>
      <c r="G25" s="472">
        <v>3.8587693239070277E-2</v>
      </c>
      <c r="H25" s="471">
        <v>1.1631677348584675E-2</v>
      </c>
      <c r="I25" s="473">
        <v>1.1631677348584675E-2</v>
      </c>
      <c r="J25" s="6"/>
      <c r="K25" s="493" t="s">
        <v>343</v>
      </c>
      <c r="L25" s="610">
        <v>260581</v>
      </c>
      <c r="M25" s="494">
        <v>294626</v>
      </c>
      <c r="N25" s="6"/>
      <c r="S25" s="511" t="s">
        <v>21</v>
      </c>
      <c r="T25" s="512" t="s">
        <v>46</v>
      </c>
      <c r="U25" s="544">
        <v>1.715365619891614E-2</v>
      </c>
      <c r="V25" s="545">
        <v>1.8466566318928398E-2</v>
      </c>
      <c r="W25" s="545">
        <v>2.4544977860093648E-2</v>
      </c>
      <c r="X25" s="545">
        <v>3.9738201915689067E-2</v>
      </c>
      <c r="Y25" s="545">
        <v>5.8401984604939866E-2</v>
      </c>
      <c r="Z25" s="545">
        <v>5.0927197891662737E-2</v>
      </c>
      <c r="AA25" s="545">
        <v>4.9552234232348925E-2</v>
      </c>
      <c r="AB25" s="545">
        <v>6.7448507754046927E-2</v>
      </c>
      <c r="AC25" s="545">
        <v>4.6272177200420928E-2</v>
      </c>
      <c r="AD25" s="545">
        <v>4.4854730095700464E-2</v>
      </c>
      <c r="AE25" s="545">
        <v>2.324382489822863E-2</v>
      </c>
      <c r="AF25" s="545">
        <v>3.5431265413042284E-2</v>
      </c>
      <c r="AG25" s="545">
        <v>2.0007707903081637E-2</v>
      </c>
      <c r="AH25" s="545">
        <v>1.4786675812927185E-2</v>
      </c>
      <c r="AI25" s="545">
        <v>2.2078096608099361E-2</v>
      </c>
      <c r="AJ25" s="545">
        <v>4.4496210489468661E-2</v>
      </c>
      <c r="AK25" s="545">
        <v>1.7803308796809171E-2</v>
      </c>
      <c r="AL25" s="545">
        <v>1.0141746412031305E-2</v>
      </c>
      <c r="AM25" s="545">
        <v>1.7161843288967433E-2</v>
      </c>
      <c r="AN25" s="545">
        <v>2.5956689929134951E-2</v>
      </c>
      <c r="AO25" s="545">
        <v>9.0302323396047584E-3</v>
      </c>
      <c r="AP25" s="545">
        <v>1.0600394020095565</v>
      </c>
      <c r="AQ25" s="545">
        <v>4.9491503664471949E-2</v>
      </c>
      <c r="AR25" s="545">
        <v>5.9745125228187458E-2</v>
      </c>
      <c r="AS25" s="545">
        <v>2.893674474993839E-2</v>
      </c>
      <c r="AT25" s="545">
        <v>5.569269853517877E-3</v>
      </c>
      <c r="AU25" s="545">
        <v>3.8265568085045685E-3</v>
      </c>
      <c r="AV25" s="545">
        <v>1.1065294332184613E-2</v>
      </c>
      <c r="AW25" s="545">
        <v>1.0709357542492241E-2</v>
      </c>
      <c r="AX25" s="545">
        <v>1.2612588034900811E-2</v>
      </c>
      <c r="AY25" s="545">
        <v>2.3847589949945219E-2</v>
      </c>
      <c r="AZ25" s="545">
        <v>1.4755187788489808E-2</v>
      </c>
      <c r="BA25" s="545">
        <v>7.6876155282576885E-3</v>
      </c>
      <c r="BB25" s="545">
        <v>8.9851168366278968E-3</v>
      </c>
      <c r="BC25" s="545">
        <v>3.6472207330309474E-2</v>
      </c>
      <c r="BD25" s="545">
        <v>1.2053641993453344E-2</v>
      </c>
      <c r="BE25" s="546">
        <v>1.6346689078960655E-2</v>
      </c>
      <c r="BF25" s="13"/>
      <c r="BG25" s="511" t="s">
        <v>21</v>
      </c>
      <c r="BH25" s="512" t="s">
        <v>46</v>
      </c>
      <c r="BI25" s="559">
        <f t="shared" si="35"/>
        <v>1.5321090609878601E-2</v>
      </c>
      <c r="BJ25" s="560">
        <f t="shared" si="38"/>
        <v>1.8458861216619962E-2</v>
      </c>
      <c r="BK25" s="560">
        <f t="shared" si="0"/>
        <v>2.3327838966878834E-2</v>
      </c>
      <c r="BL25" s="560">
        <f t="shared" si="1"/>
        <v>3.9285832254928585E-2</v>
      </c>
      <c r="BM25" s="560">
        <f t="shared" si="2"/>
        <v>5.5505055421868718E-2</v>
      </c>
      <c r="BN25" s="560">
        <f t="shared" si="3"/>
        <v>4.7539738361048682E-2</v>
      </c>
      <c r="BO25" s="560">
        <f t="shared" si="4"/>
        <v>4.9484851364592825E-2</v>
      </c>
      <c r="BP25" s="560">
        <f t="shared" si="5"/>
        <v>6.6063371699050299E-2</v>
      </c>
      <c r="BQ25" s="560">
        <f t="shared" si="6"/>
        <v>4.285514858986219E-2</v>
      </c>
      <c r="BR25" s="560">
        <f t="shared" si="7"/>
        <v>4.2670487056621499E-2</v>
      </c>
      <c r="BS25" s="560">
        <f t="shared" si="8"/>
        <v>2.2180667865990135E-2</v>
      </c>
      <c r="BT25" s="560">
        <f t="shared" si="9"/>
        <v>3.4936413481794965E-2</v>
      </c>
      <c r="BU25" s="560">
        <f t="shared" si="10"/>
        <v>1.9915047935592942E-2</v>
      </c>
      <c r="BV25" s="560">
        <f t="shared" si="39"/>
        <v>1.4525379601282994E-2</v>
      </c>
      <c r="BW25" s="560">
        <f t="shared" si="40"/>
        <v>2.2033302163062662E-2</v>
      </c>
      <c r="BX25" s="560">
        <f t="shared" si="13"/>
        <v>4.1104996456315886E-2</v>
      </c>
      <c r="BY25" s="560">
        <f t="shared" si="14"/>
        <v>1.7619845833846209E-2</v>
      </c>
      <c r="BZ25" s="560">
        <f t="shared" si="15"/>
        <v>1.0126804747128007E-2</v>
      </c>
      <c r="CA25" s="560">
        <f t="shared" si="16"/>
        <v>1.6195029691237341E-2</v>
      </c>
      <c r="CB25" s="560">
        <f t="shared" si="17"/>
        <v>2.5703540713167057E-2</v>
      </c>
      <c r="CC25" s="560">
        <f t="shared" si="18"/>
        <v>9.0185170539998083E-3</v>
      </c>
      <c r="CD25" s="560">
        <f t="shared" si="19"/>
        <v>1</v>
      </c>
      <c r="CE25" s="560">
        <f t="shared" si="20"/>
        <v>4.5072155685465548E-2</v>
      </c>
      <c r="CF25" s="560">
        <f t="shared" si="21"/>
        <v>5.9690029985664993E-2</v>
      </c>
      <c r="CG25" s="560">
        <f t="shared" si="22"/>
        <v>2.8443110894075096E-2</v>
      </c>
      <c r="CH25" s="560">
        <f t="shared" si="23"/>
        <v>5.3638234514975349E-3</v>
      </c>
      <c r="CI25" s="560">
        <f t="shared" si="24"/>
        <v>3.7349755548752302E-3</v>
      </c>
      <c r="CJ25" s="560">
        <f t="shared" si="25"/>
        <v>1.0060500493189852E-2</v>
      </c>
      <c r="CK25" s="560">
        <f t="shared" si="26"/>
        <v>9.5077533745348917E-3</v>
      </c>
      <c r="CL25" s="560">
        <f t="shared" si="27"/>
        <v>1.2607202857532604E-2</v>
      </c>
      <c r="CM25" s="560">
        <f t="shared" si="28"/>
        <v>2.3843953901839084E-2</v>
      </c>
      <c r="CN25" s="560">
        <f t="shared" si="29"/>
        <v>1.4528995751145937E-2</v>
      </c>
      <c r="CO25" s="560">
        <f t="shared" si="30"/>
        <v>7.6829463496956686E-3</v>
      </c>
      <c r="CP25" s="560">
        <f t="shared" si="31"/>
        <v>8.1584904223677372E-3</v>
      </c>
      <c r="CQ25" s="560">
        <f t="shared" si="32"/>
        <v>3.6150419535695213E-2</v>
      </c>
      <c r="CR25" s="560">
        <f t="shared" si="33"/>
        <v>1.2044975932625976E-2</v>
      </c>
      <c r="CS25" s="561">
        <f t="shared" si="34"/>
        <v>1.6318813472226103E-2</v>
      </c>
      <c r="CT25" s="15"/>
      <c r="CU25" s="511" t="s">
        <v>239</v>
      </c>
      <c r="CV25" s="513" t="s">
        <v>46</v>
      </c>
      <c r="CW25" s="514">
        <v>0</v>
      </c>
      <c r="CX25" s="515">
        <v>0</v>
      </c>
      <c r="CY25" s="515">
        <v>0</v>
      </c>
      <c r="CZ25" s="515">
        <v>0</v>
      </c>
      <c r="DA25" s="515">
        <v>0</v>
      </c>
      <c r="DB25" s="515">
        <v>0</v>
      </c>
      <c r="DC25" s="515">
        <v>0</v>
      </c>
      <c r="DD25" s="515">
        <v>0</v>
      </c>
      <c r="DE25" s="515">
        <v>0</v>
      </c>
      <c r="DF25" s="515">
        <v>0</v>
      </c>
      <c r="DG25" s="515">
        <v>0</v>
      </c>
      <c r="DH25" s="515">
        <v>0</v>
      </c>
      <c r="DI25" s="515">
        <v>0</v>
      </c>
      <c r="DJ25" s="515">
        <v>0</v>
      </c>
      <c r="DK25" s="515">
        <v>0</v>
      </c>
      <c r="DL25" s="515">
        <v>0</v>
      </c>
      <c r="DM25" s="515">
        <v>0</v>
      </c>
      <c r="DN25" s="515">
        <v>0</v>
      </c>
      <c r="DO25" s="515">
        <v>0</v>
      </c>
      <c r="DP25" s="515">
        <v>0</v>
      </c>
      <c r="DQ25" s="515">
        <v>0</v>
      </c>
      <c r="DR25" s="515">
        <v>0</v>
      </c>
      <c r="DS25" s="515">
        <v>0</v>
      </c>
      <c r="DT25" s="515">
        <v>0</v>
      </c>
      <c r="DU25" s="515">
        <v>0</v>
      </c>
      <c r="DV25" s="515">
        <v>0</v>
      </c>
      <c r="DW25" s="515">
        <v>0</v>
      </c>
      <c r="DX25" s="515">
        <v>0</v>
      </c>
      <c r="DY25" s="515">
        <v>0</v>
      </c>
      <c r="DZ25" s="515">
        <v>0</v>
      </c>
      <c r="EA25" s="515">
        <v>0</v>
      </c>
      <c r="EB25" s="515">
        <v>0</v>
      </c>
      <c r="EC25" s="515">
        <v>0</v>
      </c>
      <c r="ED25" s="515">
        <v>0</v>
      </c>
      <c r="EE25" s="515">
        <v>0</v>
      </c>
      <c r="EF25" s="515">
        <v>0</v>
      </c>
      <c r="EG25" s="516">
        <v>0</v>
      </c>
      <c r="EH25" s="592"/>
      <c r="EI25" s="511" t="s">
        <v>21</v>
      </c>
      <c r="EJ25" s="512" t="s">
        <v>46</v>
      </c>
      <c r="EK25" s="575">
        <v>1.2343542165075315E-2</v>
      </c>
      <c r="EL25" s="576">
        <v>1.4158462259728083E-2</v>
      </c>
      <c r="EM25" s="576">
        <v>1.9313265338894013E-2</v>
      </c>
      <c r="EN25" s="576">
        <v>3.822275413269504E-2</v>
      </c>
      <c r="EO25" s="576">
        <v>5.6705998406495428E-2</v>
      </c>
      <c r="EP25" s="576">
        <v>4.8819446901648376E-2</v>
      </c>
      <c r="EQ25" s="576">
        <v>4.6917293233082705E-2</v>
      </c>
      <c r="ER25" s="576">
        <v>6.7334814067886689E-2</v>
      </c>
      <c r="ES25" s="576">
        <v>4.3122957002765902E-2</v>
      </c>
      <c r="ET25" s="576">
        <v>4.512667135819845E-2</v>
      </c>
      <c r="EU25" s="576">
        <v>2.0474865616812079E-2</v>
      </c>
      <c r="EV25" s="576">
        <v>3.4394123932422235E-2</v>
      </c>
      <c r="EW25" s="576">
        <v>1.8112384069830879E-2</v>
      </c>
      <c r="EX25" s="576">
        <v>1.2787450509274366E-2</v>
      </c>
      <c r="EY25" s="576">
        <v>1.8534359851725121E-2</v>
      </c>
      <c r="EZ25" s="576">
        <v>4.149230253573289E-2</v>
      </c>
      <c r="FA25" s="576">
        <v>1.3055807858445368E-2</v>
      </c>
      <c r="FB25" s="576">
        <v>3.3686926605504589E-3</v>
      </c>
      <c r="FC25" s="576">
        <v>1.4514478357714767E-2</v>
      </c>
      <c r="FD25" s="576">
        <v>2.2928230282690074E-2</v>
      </c>
      <c r="FE25" s="576">
        <v>3.6823334017084966E-3</v>
      </c>
      <c r="FF25" s="576">
        <v>6.2694464949740944E-2</v>
      </c>
      <c r="FG25" s="576">
        <v>4.5321637426900582E-2</v>
      </c>
      <c r="FH25" s="576">
        <v>6.1666777874157606E-2</v>
      </c>
      <c r="FI25" s="576">
        <v>2.8686426445208892E-2</v>
      </c>
      <c r="FJ25" s="576">
        <v>3.6726797080802597E-3</v>
      </c>
      <c r="FK25" s="576">
        <v>3.2323943752482131E-3</v>
      </c>
      <c r="FL25" s="576">
        <v>7.7697012276956613E-3</v>
      </c>
      <c r="FM25" s="576">
        <v>6.9577791602912246E-3</v>
      </c>
      <c r="FN25" s="576">
        <v>9.8685985510866842E-3</v>
      </c>
      <c r="FO25" s="576">
        <v>2.2961812687974537E-2</v>
      </c>
      <c r="FP25" s="576">
        <v>1.1025228723919731E-2</v>
      </c>
      <c r="FQ25" s="576">
        <v>4.4731610337972166E-3</v>
      </c>
      <c r="FR25" s="576">
        <v>6.8299046865253179E-3</v>
      </c>
      <c r="FS25" s="577">
        <v>3.3450849337239713E-2</v>
      </c>
      <c r="FT25" s="577">
        <v>0</v>
      </c>
      <c r="FU25" s="578">
        <v>1.1060251444667674E-2</v>
      </c>
    </row>
    <row r="26" spans="2:177" ht="19.5" customHeight="1">
      <c r="B26" s="469" t="s">
        <v>240</v>
      </c>
      <c r="C26" s="470" t="s">
        <v>241</v>
      </c>
      <c r="D26" s="471">
        <v>0.99987896183839675</v>
      </c>
      <c r="E26" s="471">
        <v>0.45285517715858276</v>
      </c>
      <c r="F26" s="471">
        <v>0.15930512555899554</v>
      </c>
      <c r="G26" s="472">
        <v>8.8404519171062564E-3</v>
      </c>
      <c r="H26" s="471">
        <v>2.2531819745442036E-2</v>
      </c>
      <c r="I26" s="473">
        <v>2.2531819745442036E-2</v>
      </c>
      <c r="J26" s="6"/>
      <c r="K26" s="493" t="s">
        <v>352</v>
      </c>
      <c r="L26" s="610">
        <v>243387</v>
      </c>
      <c r="M26" s="494">
        <v>247624</v>
      </c>
      <c r="N26" s="6"/>
      <c r="S26" s="511" t="s">
        <v>22</v>
      </c>
      <c r="T26" s="512" t="s">
        <v>107</v>
      </c>
      <c r="U26" s="544">
        <v>1.851849517525141E-3</v>
      </c>
      <c r="V26" s="545">
        <v>3.7236657301552259E-3</v>
      </c>
      <c r="W26" s="545">
        <v>3.9715076752266836E-3</v>
      </c>
      <c r="X26" s="545">
        <v>1.356439594658456E-3</v>
      </c>
      <c r="Y26" s="545">
        <v>1.7393697184839554E-3</v>
      </c>
      <c r="Z26" s="545">
        <v>5.5736825769674763E-3</v>
      </c>
      <c r="AA26" s="545">
        <v>2.0723114937151552E-2</v>
      </c>
      <c r="AB26" s="545">
        <v>1.205804799389061E-3</v>
      </c>
      <c r="AC26" s="545">
        <v>2.6092000057477221E-3</v>
      </c>
      <c r="AD26" s="545">
        <v>1.2936361246107752E-3</v>
      </c>
      <c r="AE26" s="545">
        <v>1.6526624842297505E-3</v>
      </c>
      <c r="AF26" s="545">
        <v>1.0341990504009737E-3</v>
      </c>
      <c r="AG26" s="545">
        <v>5.9369636492432503E-4</v>
      </c>
      <c r="AH26" s="545">
        <v>8.4947842296086661E-4</v>
      </c>
      <c r="AI26" s="545">
        <v>7.9059550654340125E-4</v>
      </c>
      <c r="AJ26" s="545">
        <v>1.8363900805182223E-3</v>
      </c>
      <c r="AK26" s="545">
        <v>1.0158997494518938E-3</v>
      </c>
      <c r="AL26" s="545">
        <v>5.0781759999623827E-4</v>
      </c>
      <c r="AM26" s="545">
        <v>7.0312090225673905E-4</v>
      </c>
      <c r="AN26" s="545">
        <v>1.2845185159253468E-3</v>
      </c>
      <c r="AO26" s="545">
        <v>1.2166453008921731E-3</v>
      </c>
      <c r="AP26" s="545">
        <v>1.2456662985181853E-3</v>
      </c>
      <c r="AQ26" s="545">
        <v>1.0980505128231866</v>
      </c>
      <c r="AR26" s="545">
        <v>1.3279839941144933E-2</v>
      </c>
      <c r="AS26" s="545">
        <v>3.0587932731499161E-3</v>
      </c>
      <c r="AT26" s="545">
        <v>1.7567816257614928E-3</v>
      </c>
      <c r="AU26" s="545">
        <v>8.1411835260856394E-4</v>
      </c>
      <c r="AV26" s="545">
        <v>5.8015813837657831E-3</v>
      </c>
      <c r="AW26" s="545">
        <v>2.405355588582468E-3</v>
      </c>
      <c r="AX26" s="545">
        <v>3.8348989872994377E-3</v>
      </c>
      <c r="AY26" s="545">
        <v>7.2926780403968225E-3</v>
      </c>
      <c r="AZ26" s="545">
        <v>5.4662278785049256E-3</v>
      </c>
      <c r="BA26" s="545">
        <v>2.6996630562482553E-3</v>
      </c>
      <c r="BB26" s="545">
        <v>1.0857686313504044E-3</v>
      </c>
      <c r="BC26" s="545">
        <v>9.9316964940889992E-3</v>
      </c>
      <c r="BD26" s="545">
        <v>1.0437473813679835E-3</v>
      </c>
      <c r="BE26" s="546">
        <v>4.3710991425426433E-3</v>
      </c>
      <c r="BF26" s="13"/>
      <c r="BG26" s="511" t="s">
        <v>22</v>
      </c>
      <c r="BH26" s="512" t="s">
        <v>107</v>
      </c>
      <c r="BI26" s="559">
        <f t="shared" si="35"/>
        <v>1.6540120616184073E-3</v>
      </c>
      <c r="BJ26" s="560">
        <f t="shared" si="38"/>
        <v>3.7221120452460904E-3</v>
      </c>
      <c r="BK26" s="560">
        <f t="shared" si="0"/>
        <v>3.7745681430839929E-3</v>
      </c>
      <c r="BL26" s="560">
        <f t="shared" si="1"/>
        <v>1.3409982286756768E-3</v>
      </c>
      <c r="BM26" s="560">
        <f t="shared" si="2"/>
        <v>1.6530912994933752E-3</v>
      </c>
      <c r="BN26" s="560">
        <f t="shared" si="3"/>
        <v>5.2029450349937228E-3</v>
      </c>
      <c r="BO26" s="560">
        <f t="shared" si="4"/>
        <v>2.0694934917926646E-2</v>
      </c>
      <c r="BP26" s="560">
        <f t="shared" si="5"/>
        <v>1.1810421506880369E-3</v>
      </c>
      <c r="BQ26" s="560">
        <f t="shared" si="6"/>
        <v>2.416520265788806E-3</v>
      </c>
      <c r="BR26" s="560">
        <f t="shared" si="7"/>
        <v>1.2306413034569405E-3</v>
      </c>
      <c r="BS26" s="560">
        <f t="shared" si="8"/>
        <v>1.577070805591718E-3</v>
      </c>
      <c r="BT26" s="560">
        <f t="shared" si="9"/>
        <v>1.019754875421079E-3</v>
      </c>
      <c r="BU26" s="560">
        <f t="shared" si="10"/>
        <v>5.9094683028804759E-4</v>
      </c>
      <c r="BV26" s="560">
        <f t="shared" si="39"/>
        <v>8.3446724014998061E-4</v>
      </c>
      <c r="BW26" s="560">
        <f t="shared" si="40"/>
        <v>7.889914603435524E-4</v>
      </c>
      <c r="BX26" s="560">
        <f t="shared" si="13"/>
        <v>1.6964322786539514E-3</v>
      </c>
      <c r="BY26" s="560">
        <f t="shared" si="14"/>
        <v>1.0054309101908919E-3</v>
      </c>
      <c r="BZ26" s="560">
        <f t="shared" si="15"/>
        <v>5.070694408426886E-4</v>
      </c>
      <c r="CA26" s="560">
        <f t="shared" si="16"/>
        <v>6.6351053886488421E-4</v>
      </c>
      <c r="CB26" s="560">
        <f t="shared" si="17"/>
        <v>1.2719909226116188E-3</v>
      </c>
      <c r="CC26" s="560">
        <f t="shared" si="18"/>
        <v>1.2150668977410871E-3</v>
      </c>
      <c r="CD26" s="560">
        <f t="shared" si="19"/>
        <v>1.1751132044306362E-3</v>
      </c>
      <c r="CE26" s="560">
        <f t="shared" si="20"/>
        <v>1</v>
      </c>
      <c r="CF26" s="560">
        <f t="shared" si="21"/>
        <v>1.3267593653277555E-2</v>
      </c>
      <c r="CG26" s="560">
        <f t="shared" si="22"/>
        <v>3.0066131149890049E-3</v>
      </c>
      <c r="CH26" s="560">
        <f t="shared" si="23"/>
        <v>1.6919752016446644E-3</v>
      </c>
      <c r="CI26" s="560">
        <f t="shared" si="24"/>
        <v>7.946340007314827E-4</v>
      </c>
      <c r="CJ26" s="560">
        <f t="shared" si="25"/>
        <v>5.2747636547624856E-3</v>
      </c>
      <c r="CK26" s="560">
        <f t="shared" si="26"/>
        <v>2.1354714905689113E-3</v>
      </c>
      <c r="CL26" s="560">
        <f t="shared" si="27"/>
        <v>3.8332616063607582E-3</v>
      </c>
      <c r="CM26" s="560">
        <f t="shared" si="28"/>
        <v>7.2915661239208555E-3</v>
      </c>
      <c r="CN26" s="560">
        <f t="shared" si="29"/>
        <v>5.3824324542684826E-3</v>
      </c>
      <c r="CO26" s="560">
        <f t="shared" si="30"/>
        <v>2.698023378923007E-3</v>
      </c>
      <c r="CP26" s="560">
        <f t="shared" si="31"/>
        <v>9.8587844107590771E-4</v>
      </c>
      <c r="CQ26" s="560">
        <f t="shared" si="32"/>
        <v>9.8440709033846153E-3</v>
      </c>
      <c r="CR26" s="560">
        <f t="shared" si="33"/>
        <v>1.0429969709691799E-3</v>
      </c>
      <c r="CS26" s="561">
        <f t="shared" si="34"/>
        <v>4.3636452147101205E-3</v>
      </c>
      <c r="CT26" s="15"/>
      <c r="CU26" s="511" t="s">
        <v>240</v>
      </c>
      <c r="CV26" s="513" t="s">
        <v>241</v>
      </c>
      <c r="CW26" s="514">
        <v>0</v>
      </c>
      <c r="CX26" s="515">
        <v>0</v>
      </c>
      <c r="CY26" s="515">
        <v>0</v>
      </c>
      <c r="CZ26" s="515">
        <v>0</v>
      </c>
      <c r="DA26" s="515">
        <v>0</v>
      </c>
      <c r="DB26" s="515">
        <v>0</v>
      </c>
      <c r="DC26" s="515">
        <v>0</v>
      </c>
      <c r="DD26" s="515">
        <v>0</v>
      </c>
      <c r="DE26" s="515">
        <v>0</v>
      </c>
      <c r="DF26" s="515">
        <v>0</v>
      </c>
      <c r="DG26" s="515">
        <v>0</v>
      </c>
      <c r="DH26" s="515">
        <v>0</v>
      </c>
      <c r="DI26" s="515">
        <v>0</v>
      </c>
      <c r="DJ26" s="515">
        <v>0</v>
      </c>
      <c r="DK26" s="515">
        <v>0</v>
      </c>
      <c r="DL26" s="515">
        <v>0</v>
      </c>
      <c r="DM26" s="515">
        <v>0</v>
      </c>
      <c r="DN26" s="515">
        <v>0</v>
      </c>
      <c r="DO26" s="515">
        <v>0</v>
      </c>
      <c r="DP26" s="515">
        <v>0</v>
      </c>
      <c r="DQ26" s="515">
        <v>0</v>
      </c>
      <c r="DR26" s="515">
        <v>0</v>
      </c>
      <c r="DS26" s="515">
        <v>0</v>
      </c>
      <c r="DT26" s="515">
        <v>0</v>
      </c>
      <c r="DU26" s="515">
        <v>0</v>
      </c>
      <c r="DV26" s="515">
        <v>0</v>
      </c>
      <c r="DW26" s="515">
        <v>0</v>
      </c>
      <c r="DX26" s="515">
        <v>0</v>
      </c>
      <c r="DY26" s="515">
        <v>0</v>
      </c>
      <c r="DZ26" s="515">
        <v>0</v>
      </c>
      <c r="EA26" s="515">
        <v>0</v>
      </c>
      <c r="EB26" s="515">
        <v>0</v>
      </c>
      <c r="EC26" s="515">
        <v>0</v>
      </c>
      <c r="ED26" s="515">
        <v>0</v>
      </c>
      <c r="EE26" s="515">
        <v>0</v>
      </c>
      <c r="EF26" s="515">
        <v>0</v>
      </c>
      <c r="EG26" s="516">
        <v>0</v>
      </c>
      <c r="EH26" s="592"/>
      <c r="EI26" s="511" t="s">
        <v>22</v>
      </c>
      <c r="EJ26" s="512" t="s">
        <v>107</v>
      </c>
      <c r="EK26" s="575">
        <v>7.8717940814541009E-4</v>
      </c>
      <c r="EL26" s="576">
        <v>1.1251758087201125E-3</v>
      </c>
      <c r="EM26" s="576">
        <v>2.8078675347198326E-3</v>
      </c>
      <c r="EN26" s="576">
        <v>6.731991921609694E-4</v>
      </c>
      <c r="EO26" s="576">
        <v>1.0395720302007058E-3</v>
      </c>
      <c r="EP26" s="576">
        <v>4.37241888278379E-3</v>
      </c>
      <c r="EQ26" s="576">
        <v>1.8145363408521305E-2</v>
      </c>
      <c r="ER26" s="576">
        <v>5.8593483859539156E-4</v>
      </c>
      <c r="ES26" s="576">
        <v>1.6164373720320413E-3</v>
      </c>
      <c r="ET26" s="576">
        <v>9.0898428336851978E-4</v>
      </c>
      <c r="EU26" s="576">
        <v>9.7242105831825182E-4</v>
      </c>
      <c r="EV26" s="576">
        <v>5.0810350367254224E-4</v>
      </c>
      <c r="EW26" s="576">
        <v>1.8185124568103291E-4</v>
      </c>
      <c r="EX26" s="576">
        <v>4.6205783231343691E-4</v>
      </c>
      <c r="EY26" s="576">
        <v>3.4217279726261765E-4</v>
      </c>
      <c r="EZ26" s="576">
        <v>1.1548685341466085E-3</v>
      </c>
      <c r="FA26" s="576">
        <v>4.7147898798421934E-4</v>
      </c>
      <c r="FB26" s="576">
        <v>1.4334862385321102E-4</v>
      </c>
      <c r="FC26" s="576">
        <v>3.1304557221118536E-4</v>
      </c>
      <c r="FD26" s="576">
        <v>4.8405834516587065E-4</v>
      </c>
      <c r="FE26" s="576">
        <v>4.8800015880683134E-4</v>
      </c>
      <c r="FF26" s="576">
        <v>5.1397388046830268E-4</v>
      </c>
      <c r="FG26" s="576">
        <v>8.8768489852081189E-2</v>
      </c>
      <c r="FH26" s="576">
        <v>1.1436578367918863E-2</v>
      </c>
      <c r="FI26" s="576">
        <v>2.1983622317198882E-3</v>
      </c>
      <c r="FJ26" s="576">
        <v>1.1440688773186522E-3</v>
      </c>
      <c r="FK26" s="576">
        <v>5.6550835988437929E-4</v>
      </c>
      <c r="FL26" s="576">
        <v>4.4261896397978758E-3</v>
      </c>
      <c r="FM26" s="576">
        <v>1.4931145225564541E-3</v>
      </c>
      <c r="FN26" s="576">
        <v>2.7779165625780667E-3</v>
      </c>
      <c r="FO26" s="576">
        <v>6.1764314107642373E-3</v>
      </c>
      <c r="FP26" s="576">
        <v>4.3052858645207838E-3</v>
      </c>
      <c r="FQ26" s="576">
        <v>1.8509631863988484E-3</v>
      </c>
      <c r="FR26" s="576">
        <v>6.0367436463273124E-4</v>
      </c>
      <c r="FS26" s="577">
        <v>8.0999872618146666E-3</v>
      </c>
      <c r="FT26" s="577">
        <v>0</v>
      </c>
      <c r="FU26" s="578">
        <v>2.4233135187755016E-3</v>
      </c>
    </row>
    <row r="27" spans="2:177" ht="19.5" customHeight="1">
      <c r="B27" s="469" t="s">
        <v>242</v>
      </c>
      <c r="C27" s="470" t="s">
        <v>95</v>
      </c>
      <c r="D27" s="471">
        <v>0.9204174228675136</v>
      </c>
      <c r="E27" s="471">
        <v>0.64774804830853405</v>
      </c>
      <c r="F27" s="471">
        <v>0.46604390471742174</v>
      </c>
      <c r="G27" s="472">
        <v>1.8350308739831806E-3</v>
      </c>
      <c r="H27" s="471">
        <v>9.9659705077734043E-2</v>
      </c>
      <c r="I27" s="473">
        <v>9.552278641489291E-2</v>
      </c>
      <c r="J27" s="6"/>
      <c r="K27" s="493" t="s">
        <v>353</v>
      </c>
      <c r="L27" s="610">
        <v>248179</v>
      </c>
      <c r="M27" s="494">
        <v>235625</v>
      </c>
      <c r="N27" s="6"/>
      <c r="S27" s="511" t="s">
        <v>23</v>
      </c>
      <c r="T27" s="512" t="s">
        <v>95</v>
      </c>
      <c r="U27" s="544">
        <v>1.037563344371396E-3</v>
      </c>
      <c r="V27" s="545">
        <v>2.2890150603523153E-3</v>
      </c>
      <c r="W27" s="545">
        <v>1.7480551026895236E-3</v>
      </c>
      <c r="X27" s="545">
        <v>7.1062230597901887E-4</v>
      </c>
      <c r="Y27" s="545">
        <v>9.1414361765867634E-4</v>
      </c>
      <c r="Z27" s="545">
        <v>2.8638914203699111E-3</v>
      </c>
      <c r="AA27" s="545">
        <v>9.4831276698623568E-4</v>
      </c>
      <c r="AB27" s="545">
        <v>8.1929524200885463E-4</v>
      </c>
      <c r="AC27" s="545">
        <v>3.6029004624361207E-3</v>
      </c>
      <c r="AD27" s="545">
        <v>5.0128218745332503E-4</v>
      </c>
      <c r="AE27" s="545">
        <v>5.3525136731362693E-4</v>
      </c>
      <c r="AF27" s="545">
        <v>6.2793999689012762E-4</v>
      </c>
      <c r="AG27" s="545">
        <v>5.6600729824020715E-4</v>
      </c>
      <c r="AH27" s="545">
        <v>3.5845474338312504E-4</v>
      </c>
      <c r="AI27" s="545">
        <v>4.5988869126628075E-4</v>
      </c>
      <c r="AJ27" s="545">
        <v>1.4948035683114624E-3</v>
      </c>
      <c r="AK27" s="545">
        <v>6.3891892483398786E-4</v>
      </c>
      <c r="AL27" s="545">
        <v>3.0685698965000376E-4</v>
      </c>
      <c r="AM27" s="545">
        <v>7.7105426142538771E-4</v>
      </c>
      <c r="AN27" s="545">
        <v>8.7493226162237874E-4</v>
      </c>
      <c r="AO27" s="545">
        <v>1.7734654184276013E-3</v>
      </c>
      <c r="AP27" s="545">
        <v>8.6247454828235603E-3</v>
      </c>
      <c r="AQ27" s="545">
        <v>3.4742034417378589E-3</v>
      </c>
      <c r="AR27" s="545">
        <v>1.0009230225304913</v>
      </c>
      <c r="AS27" s="545">
        <v>2.2045907959341643E-3</v>
      </c>
      <c r="AT27" s="545">
        <v>2.6873631292676056E-3</v>
      </c>
      <c r="AU27" s="545">
        <v>2.7898825505232706E-4</v>
      </c>
      <c r="AV27" s="545">
        <v>3.1746681143065094E-3</v>
      </c>
      <c r="AW27" s="545">
        <v>4.4598883242094427E-3</v>
      </c>
      <c r="AX27" s="545">
        <v>2.8060031036839097E-2</v>
      </c>
      <c r="AY27" s="545">
        <v>6.6324443299643722E-3</v>
      </c>
      <c r="AZ27" s="545">
        <v>3.9015099014482208E-3</v>
      </c>
      <c r="BA27" s="545">
        <v>7.3916286271325589E-4</v>
      </c>
      <c r="BB27" s="545">
        <v>7.4236749321132645E-4</v>
      </c>
      <c r="BC27" s="545">
        <v>1.8099549076407758E-2</v>
      </c>
      <c r="BD27" s="545">
        <v>6.8581401812293293E-4</v>
      </c>
      <c r="BE27" s="546">
        <v>1.2083244703521352E-2</v>
      </c>
      <c r="BF27" s="13"/>
      <c r="BG27" s="511" t="s">
        <v>23</v>
      </c>
      <c r="BH27" s="512" t="s">
        <v>95</v>
      </c>
      <c r="BI27" s="559">
        <f t="shared" si="35"/>
        <v>9.2671800275484517E-4</v>
      </c>
      <c r="BJ27" s="560">
        <f t="shared" si="38"/>
        <v>2.2880599778036183E-3</v>
      </c>
      <c r="BK27" s="560">
        <f t="shared" si="0"/>
        <v>1.6613723659971746E-3</v>
      </c>
      <c r="BL27" s="560">
        <f t="shared" si="1"/>
        <v>7.0253276100749255E-4</v>
      </c>
      <c r="BM27" s="560">
        <f t="shared" si="2"/>
        <v>8.6879910853920959E-4</v>
      </c>
      <c r="BN27" s="560">
        <f t="shared" si="3"/>
        <v>2.6733976039378065E-3</v>
      </c>
      <c r="BO27" s="560">
        <f t="shared" si="4"/>
        <v>9.4702321799295254E-4</v>
      </c>
      <c r="BP27" s="560">
        <f t="shared" si="5"/>
        <v>8.024700309377386E-4</v>
      </c>
      <c r="BQ27" s="560">
        <f t="shared" si="6"/>
        <v>3.3368396305064846E-3</v>
      </c>
      <c r="BR27" s="560">
        <f t="shared" si="7"/>
        <v>4.7687178243643793E-4</v>
      </c>
      <c r="BS27" s="560">
        <f t="shared" si="8"/>
        <v>5.1076932713020953E-4</v>
      </c>
      <c r="BT27" s="560">
        <f t="shared" si="9"/>
        <v>6.1916985231453658E-4</v>
      </c>
      <c r="BU27" s="560">
        <f t="shared" si="10"/>
        <v>5.6338599758411234E-4</v>
      </c>
      <c r="BV27" s="560">
        <f t="shared" si="39"/>
        <v>3.5212046868360016E-4</v>
      </c>
      <c r="BW27" s="560">
        <f t="shared" si="40"/>
        <v>4.5895561904227533E-4</v>
      </c>
      <c r="BX27" s="560">
        <f t="shared" si="13"/>
        <v>1.3808792861781682E-3</v>
      </c>
      <c r="BY27" s="560">
        <f t="shared" si="14"/>
        <v>6.3233487012927128E-4</v>
      </c>
      <c r="BZ27" s="560">
        <f t="shared" si="15"/>
        <v>3.0640490239340011E-4</v>
      </c>
      <c r="CA27" s="560">
        <f t="shared" si="16"/>
        <v>7.2761686766867957E-4</v>
      </c>
      <c r="CB27" s="560">
        <f t="shared" si="17"/>
        <v>8.6639926235862767E-4</v>
      </c>
      <c r="CC27" s="560">
        <f t="shared" si="18"/>
        <v>1.7711646300197263E-3</v>
      </c>
      <c r="CD27" s="560">
        <f t="shared" si="19"/>
        <v>8.1362499039878203E-3</v>
      </c>
      <c r="CE27" s="560">
        <f t="shared" si="20"/>
        <v>3.1639741534343164E-3</v>
      </c>
      <c r="CF27" s="560">
        <f t="shared" si="21"/>
        <v>1</v>
      </c>
      <c r="CG27" s="560">
        <f t="shared" si="22"/>
        <v>2.1669825347215748E-3</v>
      </c>
      <c r="CH27" s="560">
        <f t="shared" si="23"/>
        <v>2.5882282156520602E-3</v>
      </c>
      <c r="CI27" s="560">
        <f t="shared" si="24"/>
        <v>2.723112094930482E-4</v>
      </c>
      <c r="CJ27" s="560">
        <f t="shared" si="25"/>
        <v>2.8863895682193835E-3</v>
      </c>
      <c r="CK27" s="560">
        <f t="shared" si="26"/>
        <v>3.9594829191483974E-3</v>
      </c>
      <c r="CL27" s="560">
        <f t="shared" si="27"/>
        <v>2.8048050288425476E-2</v>
      </c>
      <c r="CM27" s="560">
        <f t="shared" si="28"/>
        <v>6.6314330794901887E-3</v>
      </c>
      <c r="CN27" s="560">
        <f t="shared" si="29"/>
        <v>3.8417010744799685E-3</v>
      </c>
      <c r="CO27" s="560">
        <f t="shared" si="30"/>
        <v>7.387139220268056E-4</v>
      </c>
      <c r="CP27" s="560">
        <f t="shared" si="31"/>
        <v>6.740700419778611E-4</v>
      </c>
      <c r="CQ27" s="560">
        <f t="shared" si="32"/>
        <v>1.7939859975935637E-2</v>
      </c>
      <c r="CR27" s="560">
        <f t="shared" si="33"/>
        <v>6.8532094673417392E-4</v>
      </c>
      <c r="CS27" s="561">
        <f t="shared" si="34"/>
        <v>1.2062639443593441E-2</v>
      </c>
      <c r="CT27" s="15"/>
      <c r="CU27" s="511" t="s">
        <v>242</v>
      </c>
      <c r="CV27" s="513" t="s">
        <v>95</v>
      </c>
      <c r="CW27" s="514">
        <v>0</v>
      </c>
      <c r="CX27" s="515">
        <v>0</v>
      </c>
      <c r="CY27" s="515">
        <v>0</v>
      </c>
      <c r="CZ27" s="515">
        <v>0</v>
      </c>
      <c r="DA27" s="515">
        <v>0</v>
      </c>
      <c r="DB27" s="515">
        <v>0</v>
      </c>
      <c r="DC27" s="515">
        <v>0</v>
      </c>
      <c r="DD27" s="515">
        <v>0</v>
      </c>
      <c r="DE27" s="515">
        <v>0</v>
      </c>
      <c r="DF27" s="515">
        <v>0</v>
      </c>
      <c r="DG27" s="515">
        <v>0</v>
      </c>
      <c r="DH27" s="515">
        <v>0</v>
      </c>
      <c r="DI27" s="515">
        <v>0</v>
      </c>
      <c r="DJ27" s="515">
        <v>0</v>
      </c>
      <c r="DK27" s="515">
        <v>0</v>
      </c>
      <c r="DL27" s="515">
        <v>0</v>
      </c>
      <c r="DM27" s="515">
        <v>0</v>
      </c>
      <c r="DN27" s="515">
        <v>0</v>
      </c>
      <c r="DO27" s="515">
        <v>0</v>
      </c>
      <c r="DP27" s="515">
        <v>0</v>
      </c>
      <c r="DQ27" s="515">
        <v>0</v>
      </c>
      <c r="DR27" s="515">
        <v>0</v>
      </c>
      <c r="DS27" s="515">
        <v>0</v>
      </c>
      <c r="DT27" s="515">
        <v>0</v>
      </c>
      <c r="DU27" s="515">
        <v>0</v>
      </c>
      <c r="DV27" s="515">
        <v>0</v>
      </c>
      <c r="DW27" s="515">
        <v>0</v>
      </c>
      <c r="DX27" s="515">
        <v>0</v>
      </c>
      <c r="DY27" s="515">
        <v>0</v>
      </c>
      <c r="DZ27" s="515">
        <v>0</v>
      </c>
      <c r="EA27" s="515">
        <v>0</v>
      </c>
      <c r="EB27" s="515">
        <v>0</v>
      </c>
      <c r="EC27" s="515">
        <v>0</v>
      </c>
      <c r="ED27" s="515">
        <v>0</v>
      </c>
      <c r="EE27" s="515">
        <v>0</v>
      </c>
      <c r="EF27" s="515">
        <v>0</v>
      </c>
      <c r="EG27" s="516">
        <v>0</v>
      </c>
      <c r="EH27" s="592"/>
      <c r="EI27" s="511" t="s">
        <v>23</v>
      </c>
      <c r="EJ27" s="512" t="s">
        <v>95</v>
      </c>
      <c r="EK27" s="575">
        <v>3.4379823548519415E-4</v>
      </c>
      <c r="EL27" s="576">
        <v>8.438818565400844E-4</v>
      </c>
      <c r="EM27" s="576">
        <v>1.1768268344046358E-3</v>
      </c>
      <c r="EN27" s="576">
        <v>3.7399955120053854E-5</v>
      </c>
      <c r="EO27" s="576">
        <v>1.6693857419281406E-4</v>
      </c>
      <c r="EP27" s="576">
        <v>2.2190657682567443E-3</v>
      </c>
      <c r="EQ27" s="576">
        <v>0</v>
      </c>
      <c r="ER27" s="576">
        <v>2.0439587392862495E-5</v>
      </c>
      <c r="ES27" s="576">
        <v>2.855706023923273E-3</v>
      </c>
      <c r="ET27" s="576">
        <v>0</v>
      </c>
      <c r="EU27" s="576">
        <v>0</v>
      </c>
      <c r="EV27" s="576">
        <v>7.4721103481256216E-5</v>
      </c>
      <c r="EW27" s="576">
        <v>1.4548099654482634E-4</v>
      </c>
      <c r="EX27" s="576">
        <v>2.887861451958981E-6</v>
      </c>
      <c r="EY27" s="576">
        <v>0</v>
      </c>
      <c r="EZ27" s="576">
        <v>8.4292128641735224E-4</v>
      </c>
      <c r="FA27" s="576">
        <v>1.664043487003127E-4</v>
      </c>
      <c r="FB27" s="576">
        <v>0</v>
      </c>
      <c r="FC27" s="576">
        <v>4.2441755463247245E-4</v>
      </c>
      <c r="FD27" s="576">
        <v>2.7429972892732669E-4</v>
      </c>
      <c r="FE27" s="576">
        <v>1.2638376994183701E-3</v>
      </c>
      <c r="FF27" s="576">
        <v>8.4615968375083648E-3</v>
      </c>
      <c r="FG27" s="576">
        <v>2.5111799105607155E-3</v>
      </c>
      <c r="FH27" s="576">
        <v>0</v>
      </c>
      <c r="FI27" s="576">
        <v>1.611128484890603E-3</v>
      </c>
      <c r="FJ27" s="576">
        <v>2.3938001668737407E-3</v>
      </c>
      <c r="FK27" s="576">
        <v>3.855738817393495E-6</v>
      </c>
      <c r="FL27" s="576">
        <v>2.7526323848641246E-3</v>
      </c>
      <c r="FM27" s="576">
        <v>3.8000437173171019E-3</v>
      </c>
      <c r="FN27" s="576">
        <v>2.9989507869098177E-2</v>
      </c>
      <c r="FO27" s="576">
        <v>6.5918157025778362E-3</v>
      </c>
      <c r="FP27" s="576">
        <v>3.4564320863138928E-3</v>
      </c>
      <c r="FQ27" s="576">
        <v>5.1415644066634676E-5</v>
      </c>
      <c r="FR27" s="576">
        <v>2.7500721055491087E-4</v>
      </c>
      <c r="FS27" s="577">
        <v>1.8683920663584524E-2</v>
      </c>
      <c r="FT27" s="577">
        <v>0</v>
      </c>
      <c r="FU27" s="578">
        <v>4.9708995256933369E-3</v>
      </c>
    </row>
    <row r="28" spans="2:177" ht="19.5" customHeight="1" thickBot="1">
      <c r="B28" s="474" t="s">
        <v>243</v>
      </c>
      <c r="C28" s="475" t="s">
        <v>47</v>
      </c>
      <c r="D28" s="476">
        <v>0.79491069699462991</v>
      </c>
      <c r="E28" s="476">
        <v>0.6602175197192397</v>
      </c>
      <c r="F28" s="476">
        <v>0.42163383022342682</v>
      </c>
      <c r="G28" s="477">
        <v>0.15281036399116074</v>
      </c>
      <c r="H28" s="476">
        <v>0.14872418545930483</v>
      </c>
      <c r="I28" s="478">
        <v>0.12984699491527388</v>
      </c>
      <c r="J28" s="6"/>
      <c r="K28" s="495" t="s">
        <v>356</v>
      </c>
      <c r="L28" s="611">
        <v>260826</v>
      </c>
      <c r="M28" s="496">
        <v>255933</v>
      </c>
      <c r="N28" s="6"/>
      <c r="S28" s="517" t="s">
        <v>24</v>
      </c>
      <c r="T28" s="518" t="s">
        <v>47</v>
      </c>
      <c r="U28" s="547">
        <v>5.0812274991377075E-2</v>
      </c>
      <c r="V28" s="548">
        <v>2.7262057684949839E-2</v>
      </c>
      <c r="W28" s="548">
        <v>5.73722040124909E-2</v>
      </c>
      <c r="X28" s="548">
        <v>7.2812209523491725E-2</v>
      </c>
      <c r="Y28" s="548">
        <v>4.6700741187146511E-2</v>
      </c>
      <c r="Z28" s="548">
        <v>4.0278754853974363E-2</v>
      </c>
      <c r="AA28" s="548">
        <v>3.5394533861095215E-2</v>
      </c>
      <c r="AB28" s="548">
        <v>3.4812300165254009E-2</v>
      </c>
      <c r="AC28" s="548">
        <v>3.7436536537266987E-2</v>
      </c>
      <c r="AD28" s="548">
        <v>2.1366853943132709E-2</v>
      </c>
      <c r="AE28" s="548">
        <v>7.7013492839172401E-2</v>
      </c>
      <c r="AF28" s="548">
        <v>5.2278532330176673E-2</v>
      </c>
      <c r="AG28" s="548">
        <v>5.0556570671331194E-2</v>
      </c>
      <c r="AH28" s="548">
        <v>3.9262904280597831E-2</v>
      </c>
      <c r="AI28" s="548">
        <v>4.136464844013072E-2</v>
      </c>
      <c r="AJ28" s="548">
        <v>4.1383089618830353E-2</v>
      </c>
      <c r="AK28" s="548">
        <v>4.5292934400964734E-2</v>
      </c>
      <c r="AL28" s="548">
        <v>1.5491489578266281E-2</v>
      </c>
      <c r="AM28" s="548">
        <v>3.9286786289593006E-2</v>
      </c>
      <c r="AN28" s="548">
        <v>4.8072933621353932E-2</v>
      </c>
      <c r="AO28" s="548">
        <v>4.1089845417376369E-2</v>
      </c>
      <c r="AP28" s="548">
        <v>9.0237773887905659E-3</v>
      </c>
      <c r="AQ28" s="548">
        <v>2.6430052842031895E-2</v>
      </c>
      <c r="AR28" s="548">
        <v>2.1044098668745719E-2</v>
      </c>
      <c r="AS28" s="548">
        <v>1.0173551288992837</v>
      </c>
      <c r="AT28" s="548">
        <v>8.7431567176090418E-3</v>
      </c>
      <c r="AU28" s="548">
        <v>2.9302639595973319E-3</v>
      </c>
      <c r="AV28" s="548">
        <v>3.803570113124289E-2</v>
      </c>
      <c r="AW28" s="548">
        <v>1.5308209003012448E-2</v>
      </c>
      <c r="AX28" s="548">
        <v>1.2784620266250954E-2</v>
      </c>
      <c r="AY28" s="548">
        <v>1.8121453797492592E-2</v>
      </c>
      <c r="AZ28" s="548">
        <v>4.2009430180757243E-2</v>
      </c>
      <c r="BA28" s="548">
        <v>3.5727638546786317E-2</v>
      </c>
      <c r="BB28" s="548">
        <v>1.9864755744338554E-2</v>
      </c>
      <c r="BC28" s="548">
        <v>6.4001339441095415E-2</v>
      </c>
      <c r="BD28" s="548">
        <v>0.2001717687889587</v>
      </c>
      <c r="BE28" s="549">
        <v>2.0293573177621309E-2</v>
      </c>
      <c r="BF28" s="13"/>
      <c r="BG28" s="517" t="s">
        <v>24</v>
      </c>
      <c r="BH28" s="518" t="s">
        <v>47</v>
      </c>
      <c r="BI28" s="562">
        <f t="shared" si="35"/>
        <v>4.5383879693598292E-2</v>
      </c>
      <c r="BJ28" s="563">
        <f t="shared" si="38"/>
        <v>2.72506826983945E-2</v>
      </c>
      <c r="BK28" s="563">
        <f t="shared" si="0"/>
        <v>5.4527225243673573E-2</v>
      </c>
      <c r="BL28" s="563">
        <f t="shared" si="1"/>
        <v>7.1983333707941577E-2</v>
      </c>
      <c r="BM28" s="563">
        <f t="shared" si="2"/>
        <v>4.4384231895017862E-2</v>
      </c>
      <c r="BN28" s="563">
        <f t="shared" si="3"/>
        <v>3.7599584240629084E-2</v>
      </c>
      <c r="BO28" s="563">
        <f t="shared" si="4"/>
        <v>3.5346403131343095E-2</v>
      </c>
      <c r="BP28" s="563">
        <f t="shared" si="5"/>
        <v>3.4097387801409085E-2</v>
      </c>
      <c r="BQ28" s="563">
        <f t="shared" si="6"/>
        <v>3.4671987208325858E-2</v>
      </c>
      <c r="BR28" s="563">
        <f t="shared" si="7"/>
        <v>2.0326375003838451E-2</v>
      </c>
      <c r="BS28" s="563">
        <f t="shared" si="8"/>
        <v>7.3490947094325784E-2</v>
      </c>
      <c r="BT28" s="563">
        <f t="shared" si="9"/>
        <v>5.1548382492602969E-2</v>
      </c>
      <c r="BU28" s="563">
        <f t="shared" si="10"/>
        <v>5.0322432397350098E-2</v>
      </c>
      <c r="BV28" s="563">
        <f t="shared" si="39"/>
        <v>3.8569087206600738E-2</v>
      </c>
      <c r="BW28" s="563">
        <f t="shared" si="40"/>
        <v>4.1280723339887519E-2</v>
      </c>
      <c r="BX28" s="563">
        <f t="shared" si="13"/>
        <v>3.8229137569726943E-2</v>
      </c>
      <c r="BY28" s="563">
        <f t="shared" si="14"/>
        <v>4.4826191053347383E-2</v>
      </c>
      <c r="BZ28" s="563">
        <f t="shared" si="15"/>
        <v>1.5468666226475823E-2</v>
      </c>
      <c r="CA28" s="563">
        <f t="shared" si="16"/>
        <v>3.7073562537555123E-2</v>
      </c>
      <c r="CB28" s="563">
        <f t="shared" si="17"/>
        <v>4.7604090117473158E-2</v>
      </c>
      <c r="CC28" s="563">
        <f t="shared" si="18"/>
        <v>4.1036537899205819E-2</v>
      </c>
      <c r="CD28" s="563">
        <f t="shared" si="19"/>
        <v>8.5126811057059312E-3</v>
      </c>
      <c r="CE28" s="563">
        <f t="shared" si="20"/>
        <v>2.4069979052309582E-2</v>
      </c>
      <c r="CF28" s="563">
        <f t="shared" si="21"/>
        <v>2.1024692403960217E-2</v>
      </c>
      <c r="CG28" s="563">
        <f t="shared" si="22"/>
        <v>1</v>
      </c>
      <c r="CH28" s="563">
        <f t="shared" si="23"/>
        <v>8.4206278875868894E-3</v>
      </c>
      <c r="CI28" s="563">
        <f t="shared" si="24"/>
        <v>2.8601337458531205E-3</v>
      </c>
      <c r="CJ28" s="563">
        <f t="shared" si="25"/>
        <v>3.458183564775931E-2</v>
      </c>
      <c r="CK28" s="563">
        <f t="shared" si="26"/>
        <v>1.3590607581172037E-2</v>
      </c>
      <c r="CL28" s="563">
        <f t="shared" si="27"/>
        <v>1.2779161636544788E-2</v>
      </c>
      <c r="CM28" s="563">
        <f t="shared" si="28"/>
        <v>1.8118690814822262E-2</v>
      </c>
      <c r="CN28" s="563">
        <f t="shared" si="29"/>
        <v>4.1365439827232023E-2</v>
      </c>
      <c r="CO28" s="563">
        <f t="shared" si="30"/>
        <v>3.5705938876275864E-2</v>
      </c>
      <c r="CP28" s="563">
        <f t="shared" si="31"/>
        <v>1.8037207799257056E-2</v>
      </c>
      <c r="CQ28" s="563">
        <f t="shared" si="32"/>
        <v>6.3436667013002643E-2</v>
      </c>
      <c r="CR28" s="563">
        <f t="shared" si="33"/>
        <v>0.20002785371953907</v>
      </c>
      <c r="CS28" s="564">
        <f t="shared" si="34"/>
        <v>2.025896704653227E-2</v>
      </c>
      <c r="CT28" s="15"/>
      <c r="CU28" s="517" t="s">
        <v>243</v>
      </c>
      <c r="CV28" s="519" t="s">
        <v>47</v>
      </c>
      <c r="CW28" s="520">
        <v>0.22860308616858119</v>
      </c>
      <c r="CX28" s="521">
        <v>9.1944950256726873E-2</v>
      </c>
      <c r="CY28" s="521">
        <v>7.1039164812175037E-2</v>
      </c>
      <c r="CZ28" s="521">
        <v>0.14295923648051595</v>
      </c>
      <c r="DA28" s="521">
        <v>9.4600743729507913E-2</v>
      </c>
      <c r="DB28" s="521">
        <v>3.5816985224333908E-2</v>
      </c>
      <c r="DC28" s="521">
        <v>6.9638467869720777E-2</v>
      </c>
      <c r="DD28" s="521">
        <v>6.9306513926050195E-2</v>
      </c>
      <c r="DE28" s="521">
        <v>8.4332667980659859E-2</v>
      </c>
      <c r="DF28" s="521">
        <v>6.6364610054423387E-2</v>
      </c>
      <c r="DG28" s="521">
        <v>4.509130446475567E-2</v>
      </c>
      <c r="DH28" s="521">
        <v>8.9180189288141795E-2</v>
      </c>
      <c r="DI28" s="521">
        <v>8.2803468898134377E-2</v>
      </c>
      <c r="DJ28" s="521">
        <v>7.2961621068267132E-2</v>
      </c>
      <c r="DK28" s="521">
        <v>3.2101747448297975E-2</v>
      </c>
      <c r="DL28" s="521">
        <v>7.4088763878529432E-2</v>
      </c>
      <c r="DM28" s="521">
        <v>3.9756118081524301E-2</v>
      </c>
      <c r="DN28" s="521">
        <v>2.5559039732957554E-2</v>
      </c>
      <c r="DO28" s="521">
        <v>4.415805168719724E-2</v>
      </c>
      <c r="DP28" s="521">
        <v>9.1702334809045313E-2</v>
      </c>
      <c r="DQ28" s="521">
        <v>0.11481342520544717</v>
      </c>
      <c r="DR28" s="521">
        <v>4.2980053863058192E-2</v>
      </c>
      <c r="DS28" s="521">
        <v>7.4366160464055267E-2</v>
      </c>
      <c r="DT28" s="521">
        <v>0.13736451192506965</v>
      </c>
      <c r="DU28" s="521">
        <v>6.693978031920593E-2</v>
      </c>
      <c r="DV28" s="521">
        <v>3.9682658172950351E-2</v>
      </c>
      <c r="DW28" s="521">
        <v>2.4090011826763194E-2</v>
      </c>
      <c r="DX28" s="521">
        <v>6.6663789220077457E-2</v>
      </c>
      <c r="DY28" s="521">
        <v>7.1054369175636081E-2</v>
      </c>
      <c r="DZ28" s="521">
        <v>0</v>
      </c>
      <c r="EA28" s="521">
        <v>3.8843250256188483E-2</v>
      </c>
      <c r="EB28" s="521">
        <v>8.5520807755685269E-2</v>
      </c>
      <c r="EC28" s="521">
        <v>1.7395483194664118E-2</v>
      </c>
      <c r="ED28" s="521">
        <v>0.15319816953563808</v>
      </c>
      <c r="EE28" s="521">
        <v>0.10017926494704582</v>
      </c>
      <c r="EF28" s="521">
        <v>0</v>
      </c>
      <c r="EG28" s="522">
        <v>0.18411568213783402</v>
      </c>
      <c r="EH28" s="592"/>
      <c r="EI28" s="517" t="s">
        <v>24</v>
      </c>
      <c r="EJ28" s="518" t="s">
        <v>47</v>
      </c>
      <c r="EK28" s="579">
        <v>4.9205826076029205E-2</v>
      </c>
      <c r="EL28" s="580">
        <v>1.3314580403187998E-2</v>
      </c>
      <c r="EM28" s="580">
        <v>5.3473359668561517E-2</v>
      </c>
      <c r="EN28" s="580">
        <v>8.4336898795721441E-2</v>
      </c>
      <c r="EO28" s="580">
        <v>4.7850665857267521E-2</v>
      </c>
      <c r="EP28" s="580">
        <v>4.2915417705010846E-2</v>
      </c>
      <c r="EQ28" s="580">
        <v>3.5689223057644111E-2</v>
      </c>
      <c r="ER28" s="580">
        <v>3.6859389265128703E-2</v>
      </c>
      <c r="ES28" s="580">
        <v>3.7088257480512948E-2</v>
      </c>
      <c r="ET28" s="580">
        <v>2.322308233638283E-2</v>
      </c>
      <c r="EU28" s="580">
        <v>8.7436860160449478E-2</v>
      </c>
      <c r="EV28" s="580">
        <v>5.9717105902219965E-2</v>
      </c>
      <c r="EW28" s="580">
        <v>5.8119658119658121E-2</v>
      </c>
      <c r="EX28" s="580">
        <v>4.4062990033990126E-2</v>
      </c>
      <c r="EY28" s="580">
        <v>4.4995722840034218E-2</v>
      </c>
      <c r="EZ28" s="580">
        <v>4.2899383738256344E-2</v>
      </c>
      <c r="FA28" s="580">
        <v>4.8513801160670333E-2</v>
      </c>
      <c r="FB28" s="580">
        <v>1.067947247706422E-2</v>
      </c>
      <c r="FC28" s="580">
        <v>4.2562157606405394E-2</v>
      </c>
      <c r="FD28" s="580">
        <v>5.1874919323609138E-2</v>
      </c>
      <c r="FE28" s="580">
        <v>4.2202915428745359E-2</v>
      </c>
      <c r="FF28" s="580">
        <v>5.4708897612263628E-3</v>
      </c>
      <c r="FG28" s="580">
        <v>2.1792225662194704E-2</v>
      </c>
      <c r="FH28" s="580">
        <v>1.8202442116500968E-2</v>
      </c>
      <c r="FI28" s="580">
        <v>1.4990096945689564E-2</v>
      </c>
      <c r="FJ28" s="580">
        <v>5.006212221133211E-3</v>
      </c>
      <c r="FK28" s="580">
        <v>1.4703217356993861E-3</v>
      </c>
      <c r="FL28" s="580">
        <v>3.8538654849082608E-2</v>
      </c>
      <c r="FM28" s="580">
        <v>1.0354278412052527E-2</v>
      </c>
      <c r="FN28" s="580">
        <v>9.9085685735698231E-3</v>
      </c>
      <c r="FO28" s="580">
        <v>1.6478662918276207E-2</v>
      </c>
      <c r="FP28" s="580">
        <v>4.5325740907573644E-2</v>
      </c>
      <c r="FQ28" s="580">
        <v>3.6590800027421676E-2</v>
      </c>
      <c r="FR28" s="580">
        <v>1.9092878654745217E-2</v>
      </c>
      <c r="FS28" s="581">
        <v>7.0123710258735025E-2</v>
      </c>
      <c r="FT28" s="581">
        <v>0.23849264941901521</v>
      </c>
      <c r="FU28" s="582">
        <v>1.4809138170294733E-2</v>
      </c>
    </row>
    <row r="29" spans="2:177" ht="19.5" customHeight="1">
      <c r="B29" s="479" t="s">
        <v>244</v>
      </c>
      <c r="C29" s="480" t="s">
        <v>48</v>
      </c>
      <c r="D29" s="481">
        <v>0.72220061002768232</v>
      </c>
      <c r="E29" s="481">
        <v>0.68809913320386651</v>
      </c>
      <c r="F29" s="481">
        <v>0.45228613381233629</v>
      </c>
      <c r="G29" s="482">
        <v>5.5685634534832384E-2</v>
      </c>
      <c r="H29" s="481">
        <v>7.5971274397997515E-2</v>
      </c>
      <c r="I29" s="483">
        <v>6.9219810609234891E-2</v>
      </c>
      <c r="J29" s="6"/>
      <c r="N29" s="6"/>
      <c r="S29" s="523" t="s">
        <v>25</v>
      </c>
      <c r="T29" s="524" t="s">
        <v>48</v>
      </c>
      <c r="U29" s="550">
        <v>8.3648690906687594E-3</v>
      </c>
      <c r="V29" s="551">
        <v>2.6688187449872228E-2</v>
      </c>
      <c r="W29" s="551">
        <v>6.6150689909733754E-3</v>
      </c>
      <c r="X29" s="551">
        <v>1.4144090297225789E-2</v>
      </c>
      <c r="Y29" s="551">
        <v>6.6133349738684523E-3</v>
      </c>
      <c r="Z29" s="551">
        <v>7.8635727583486453E-3</v>
      </c>
      <c r="AA29" s="551">
        <v>5.1501253262708473E-3</v>
      </c>
      <c r="AB29" s="551">
        <v>3.9709160158034364E-3</v>
      </c>
      <c r="AC29" s="551">
        <v>1.0907465037523783E-2</v>
      </c>
      <c r="AD29" s="551">
        <v>4.4554579263548881E-3</v>
      </c>
      <c r="AE29" s="551">
        <v>6.7586295264657715E-3</v>
      </c>
      <c r="AF29" s="551">
        <v>9.8650211875694008E-3</v>
      </c>
      <c r="AG29" s="551">
        <v>5.0545913588549264E-3</v>
      </c>
      <c r="AH29" s="551">
        <v>6.0218741014954466E-3</v>
      </c>
      <c r="AI29" s="551">
        <v>9.7537098331070219E-3</v>
      </c>
      <c r="AJ29" s="551">
        <v>8.2966006679032148E-3</v>
      </c>
      <c r="AK29" s="551">
        <v>6.2126188997545856E-3</v>
      </c>
      <c r="AL29" s="551">
        <v>2.8422768285409931E-3</v>
      </c>
      <c r="AM29" s="551">
        <v>7.1839931661381523E-3</v>
      </c>
      <c r="AN29" s="551">
        <v>7.2996706715354387E-3</v>
      </c>
      <c r="AO29" s="551">
        <v>1.2787571267276098E-2</v>
      </c>
      <c r="AP29" s="551">
        <v>2.5390055632739324E-2</v>
      </c>
      <c r="AQ29" s="551">
        <v>8.3167493300861511E-3</v>
      </c>
      <c r="AR29" s="551">
        <v>1.0554579611275997E-2</v>
      </c>
      <c r="AS29" s="551">
        <v>1.644620853698036E-2</v>
      </c>
      <c r="AT29" s="551">
        <v>1.0383022304664005</v>
      </c>
      <c r="AU29" s="551">
        <v>5.4441766003761966E-2</v>
      </c>
      <c r="AV29" s="551">
        <v>2.1521866552078189E-2</v>
      </c>
      <c r="AW29" s="551">
        <v>6.9636199148966575E-3</v>
      </c>
      <c r="AX29" s="551">
        <v>3.3807342819793432E-2</v>
      </c>
      <c r="AY29" s="551">
        <v>4.9625697442489359E-3</v>
      </c>
      <c r="AZ29" s="551">
        <v>7.5172765966068445E-3</v>
      </c>
      <c r="BA29" s="551">
        <v>4.6319605188425643E-2</v>
      </c>
      <c r="BB29" s="551">
        <v>1.0238978934752552E-2</v>
      </c>
      <c r="BC29" s="551">
        <v>1.045197286621528E-2</v>
      </c>
      <c r="BD29" s="551">
        <v>4.9154936946219805E-3</v>
      </c>
      <c r="BE29" s="552">
        <v>1.7169218448896545E-2</v>
      </c>
      <c r="BF29" s="13"/>
      <c r="BG29" s="523" t="s">
        <v>25</v>
      </c>
      <c r="BH29" s="524" t="s">
        <v>48</v>
      </c>
      <c r="BI29" s="565">
        <f t="shared" si="35"/>
        <v>7.4712303774635905E-3</v>
      </c>
      <c r="BJ29" s="566">
        <f t="shared" si="38"/>
        <v>2.6677051908419822E-2</v>
      </c>
      <c r="BK29" s="566">
        <f t="shared" si="0"/>
        <v>6.2870402677002776E-3</v>
      </c>
      <c r="BL29" s="566">
        <f t="shared" si="1"/>
        <v>1.3983077543224065E-2</v>
      </c>
      <c r="BM29" s="566">
        <f t="shared" si="2"/>
        <v>6.2852919593575363E-3</v>
      </c>
      <c r="BN29" s="566">
        <f t="shared" si="3"/>
        <v>7.3405215089629812E-3</v>
      </c>
      <c r="BO29" s="566">
        <f t="shared" si="4"/>
        <v>5.1431220050450017E-3</v>
      </c>
      <c r="BP29" s="566">
        <f t="shared" si="5"/>
        <v>3.8893684897275483E-3</v>
      </c>
      <c r="BQ29" s="566">
        <f t="shared" si="6"/>
        <v>1.0101989212592232E-2</v>
      </c>
      <c r="BR29" s="566">
        <f t="shared" si="7"/>
        <v>4.2384952350002321E-3</v>
      </c>
      <c r="BS29" s="566">
        <f t="shared" si="8"/>
        <v>6.449494324285497E-3</v>
      </c>
      <c r="BT29" s="566">
        <f t="shared" si="9"/>
        <v>9.7272410453826778E-3</v>
      </c>
      <c r="BU29" s="566">
        <f t="shared" si="10"/>
        <v>5.0311824669794104E-3</v>
      </c>
      <c r="BV29" s="566">
        <f t="shared" si="39"/>
        <v>5.9154612126470002E-3</v>
      </c>
      <c r="BW29" s="566">
        <f t="shared" si="40"/>
        <v>9.7339204451548592E-3</v>
      </c>
      <c r="BX29" s="566">
        <f t="shared" si="13"/>
        <v>7.6642873022713899E-3</v>
      </c>
      <c r="BY29" s="566">
        <f t="shared" si="14"/>
        <v>6.1485979088187342E-3</v>
      </c>
      <c r="BZ29" s="566">
        <f t="shared" si="15"/>
        <v>2.838089349756857E-3</v>
      </c>
      <c r="CA29" s="566">
        <f t="shared" si="16"/>
        <v>6.7792824271997879E-3</v>
      </c>
      <c r="CB29" s="566">
        <f t="shared" si="17"/>
        <v>7.2284787779477722E-3</v>
      </c>
      <c r="CC29" s="566">
        <f t="shared" si="18"/>
        <v>1.2770981433930089E-2</v>
      </c>
      <c r="CD29" s="566">
        <f t="shared" si="19"/>
        <v>2.3951992335951328E-2</v>
      </c>
      <c r="CE29" s="566">
        <f t="shared" si="20"/>
        <v>7.5741044997128968E-3</v>
      </c>
      <c r="CF29" s="566">
        <f t="shared" si="21"/>
        <v>1.0544846480394022E-2</v>
      </c>
      <c r="CG29" s="566">
        <f t="shared" si="22"/>
        <v>1.6165651570237971E-2</v>
      </c>
      <c r="CH29" s="566">
        <f>AT29/$AT$29</f>
        <v>1</v>
      </c>
      <c r="CI29" s="566">
        <f t="shared" si="24"/>
        <v>5.3138807383276178E-2</v>
      </c>
      <c r="CJ29" s="566">
        <f t="shared" si="25"/>
        <v>1.9567554423904898E-2</v>
      </c>
      <c r="CK29" s="566">
        <f t="shared" si="26"/>
        <v>6.1822924934700893E-3</v>
      </c>
      <c r="CL29" s="566">
        <f t="shared" si="27"/>
        <v>3.3792908150483011E-2</v>
      </c>
      <c r="CM29" s="566">
        <f t="shared" si="28"/>
        <v>4.9618130999776276E-3</v>
      </c>
      <c r="CN29" s="566">
        <f t="shared" si="29"/>
        <v>7.4020392893602164E-3</v>
      </c>
      <c r="CO29" s="566">
        <f t="shared" si="30"/>
        <v>4.6291472341933509E-2</v>
      </c>
      <c r="CP29" s="566">
        <f t="shared" si="31"/>
        <v>9.2969978123683648E-3</v>
      </c>
      <c r="CQ29" s="566">
        <f t="shared" si="32"/>
        <v>1.0359756969668966E-2</v>
      </c>
      <c r="CR29" s="566">
        <f t="shared" si="33"/>
        <v>4.9119596617232695E-3</v>
      </c>
      <c r="CS29" s="567">
        <f t="shared" si="34"/>
        <v>1.7139940203062833E-2</v>
      </c>
      <c r="CT29" s="15"/>
      <c r="CU29" s="523" t="s">
        <v>244</v>
      </c>
      <c r="CV29" s="525" t="s">
        <v>48</v>
      </c>
      <c r="CW29" s="526">
        <v>0</v>
      </c>
      <c r="CX29" s="527">
        <v>0</v>
      </c>
      <c r="CY29" s="527">
        <v>0</v>
      </c>
      <c r="CZ29" s="527">
        <v>0</v>
      </c>
      <c r="DA29" s="527">
        <v>0</v>
      </c>
      <c r="DB29" s="527">
        <v>0</v>
      </c>
      <c r="DC29" s="527">
        <v>0</v>
      </c>
      <c r="DD29" s="527">
        <v>0</v>
      </c>
      <c r="DE29" s="527">
        <v>0</v>
      </c>
      <c r="DF29" s="527">
        <v>0</v>
      </c>
      <c r="DG29" s="527">
        <v>0</v>
      </c>
      <c r="DH29" s="527">
        <v>0</v>
      </c>
      <c r="DI29" s="527">
        <v>0</v>
      </c>
      <c r="DJ29" s="527">
        <v>0</v>
      </c>
      <c r="DK29" s="527">
        <v>0</v>
      </c>
      <c r="DL29" s="527">
        <v>0</v>
      </c>
      <c r="DM29" s="527">
        <v>0</v>
      </c>
      <c r="DN29" s="527">
        <v>0</v>
      </c>
      <c r="DO29" s="527">
        <v>0</v>
      </c>
      <c r="DP29" s="527">
        <v>0</v>
      </c>
      <c r="DQ29" s="527">
        <v>0</v>
      </c>
      <c r="DR29" s="527">
        <v>0</v>
      </c>
      <c r="DS29" s="527">
        <v>0</v>
      </c>
      <c r="DT29" s="527">
        <v>0</v>
      </c>
      <c r="DU29" s="527">
        <v>0</v>
      </c>
      <c r="DV29" s="527">
        <v>0</v>
      </c>
      <c r="DW29" s="527">
        <v>0</v>
      </c>
      <c r="DX29" s="527">
        <v>0</v>
      </c>
      <c r="DY29" s="527">
        <v>0</v>
      </c>
      <c r="DZ29" s="527">
        <v>0</v>
      </c>
      <c r="EA29" s="527">
        <v>0</v>
      </c>
      <c r="EB29" s="527">
        <v>0</v>
      </c>
      <c r="EC29" s="527">
        <v>0</v>
      </c>
      <c r="ED29" s="527">
        <v>0</v>
      </c>
      <c r="EE29" s="527">
        <v>0</v>
      </c>
      <c r="EF29" s="527">
        <v>0</v>
      </c>
      <c r="EG29" s="528">
        <v>0</v>
      </c>
      <c r="EH29" s="592"/>
      <c r="EI29" s="523" t="s">
        <v>25</v>
      </c>
      <c r="EJ29" s="524" t="s">
        <v>48</v>
      </c>
      <c r="EK29" s="583">
        <v>5.8706512486989019E-3</v>
      </c>
      <c r="EL29" s="584">
        <v>2.2691045475855601E-2</v>
      </c>
      <c r="EM29" s="584">
        <v>3.5052463995522095E-3</v>
      </c>
      <c r="EN29" s="584">
        <v>1.4361582766100681E-2</v>
      </c>
      <c r="EO29" s="584">
        <v>4.0899950677239444E-3</v>
      </c>
      <c r="EP29" s="584">
        <v>5.989961128437909E-3</v>
      </c>
      <c r="EQ29" s="584">
        <v>1.5037593984962407E-3</v>
      </c>
      <c r="ER29" s="584">
        <v>1.1854960687860247E-3</v>
      </c>
      <c r="ES29" s="584">
        <v>8.6389597327490211E-3</v>
      </c>
      <c r="ET29" s="584">
        <v>3.137461881304246E-3</v>
      </c>
      <c r="EU29" s="584">
        <v>4.8621052915912592E-3</v>
      </c>
      <c r="EV29" s="584">
        <v>9.0636698522763778E-3</v>
      </c>
      <c r="EW29" s="584">
        <v>3.564284415348245E-3</v>
      </c>
      <c r="EX29" s="584">
        <v>5.1981506135261651E-3</v>
      </c>
      <c r="EY29" s="584">
        <v>9.8659823210721417E-3</v>
      </c>
      <c r="EZ29" s="584">
        <v>6.4679275087693678E-3</v>
      </c>
      <c r="FA29" s="584">
        <v>4.6177206764336778E-3</v>
      </c>
      <c r="FB29" s="584">
        <v>1.5051605504587157E-3</v>
      </c>
      <c r="FC29" s="584">
        <v>6.6943591595930406E-3</v>
      </c>
      <c r="FD29" s="584">
        <v>4.921259842519685E-3</v>
      </c>
      <c r="FE29" s="584">
        <v>1.2274444672361657E-2</v>
      </c>
      <c r="FF29" s="584">
        <v>2.8461734817073592E-2</v>
      </c>
      <c r="FG29" s="584">
        <v>4.2827657378740969E-3</v>
      </c>
      <c r="FH29" s="584">
        <v>8.1670781343831326E-3</v>
      </c>
      <c r="FI29" s="584">
        <v>1.5400118141700546E-2</v>
      </c>
      <c r="FJ29" s="584">
        <v>4.7103574668711901E-2</v>
      </c>
      <c r="FK29" s="584">
        <v>7.0182157954196397E-2</v>
      </c>
      <c r="FL29" s="584">
        <v>2.2147161347853109E-2</v>
      </c>
      <c r="FM29" s="584">
        <v>4.2372168883358834E-3</v>
      </c>
      <c r="FN29" s="584">
        <v>4.201848613539845E-2</v>
      </c>
      <c r="FO29" s="584">
        <v>2.4204460210741803E-3</v>
      </c>
      <c r="FP29" s="584">
        <v>5.5812584571319872E-3</v>
      </c>
      <c r="FQ29" s="584">
        <v>5.6540069925275931E-2</v>
      </c>
      <c r="FR29" s="584">
        <v>9.7359260029378815E-3</v>
      </c>
      <c r="FS29" s="585">
        <v>7.3544287673183118E-3</v>
      </c>
      <c r="FT29" s="585">
        <v>0</v>
      </c>
      <c r="FU29" s="586">
        <v>4.7637787121227815E-3</v>
      </c>
    </row>
    <row r="30" spans="2:177" ht="19.5" customHeight="1" thickBot="1">
      <c r="B30" s="469" t="s">
        <v>245</v>
      </c>
      <c r="C30" s="470" t="s">
        <v>49</v>
      </c>
      <c r="D30" s="471">
        <v>0.99128154156914294</v>
      </c>
      <c r="E30" s="471">
        <v>0.84767389703378015</v>
      </c>
      <c r="F30" s="471">
        <v>4.9699188109929682E-2</v>
      </c>
      <c r="G30" s="472">
        <v>0.19440708911161175</v>
      </c>
      <c r="H30" s="471">
        <v>1.4560555020750302E-2</v>
      </c>
      <c r="I30" s="473">
        <v>9.7653011781852588E-3</v>
      </c>
      <c r="J30" s="6"/>
      <c r="K30" s="68" t="s">
        <v>123</v>
      </c>
      <c r="M30" s="8" t="s">
        <v>122</v>
      </c>
      <c r="N30" s="6"/>
      <c r="S30" s="511" t="s">
        <v>26</v>
      </c>
      <c r="T30" s="512" t="s">
        <v>49</v>
      </c>
      <c r="U30" s="544">
        <v>6.4515364684566718E-3</v>
      </c>
      <c r="V30" s="545">
        <v>1.4540823624352734E-2</v>
      </c>
      <c r="W30" s="545">
        <v>6.8464170361535927E-3</v>
      </c>
      <c r="X30" s="545">
        <v>7.7095698056844388E-3</v>
      </c>
      <c r="Y30" s="545">
        <v>4.6602174857191328E-3</v>
      </c>
      <c r="Z30" s="545">
        <v>6.5325199832203225E-3</v>
      </c>
      <c r="AA30" s="545">
        <v>5.5177166266097187E-3</v>
      </c>
      <c r="AB30" s="545">
        <v>4.7879675723015462E-3</v>
      </c>
      <c r="AC30" s="545">
        <v>8.7466474602990989E-3</v>
      </c>
      <c r="AD30" s="545">
        <v>3.3578484113376455E-3</v>
      </c>
      <c r="AE30" s="545">
        <v>6.0882101849847351E-3</v>
      </c>
      <c r="AF30" s="545">
        <v>9.6317845799435888E-3</v>
      </c>
      <c r="AG30" s="545">
        <v>6.0451563636288322E-3</v>
      </c>
      <c r="AH30" s="545">
        <v>5.9993671357043065E-3</v>
      </c>
      <c r="AI30" s="545">
        <v>4.6645157756678339E-3</v>
      </c>
      <c r="AJ30" s="545">
        <v>6.0444824425110056E-3</v>
      </c>
      <c r="AK30" s="545">
        <v>6.6576135462727689E-3</v>
      </c>
      <c r="AL30" s="545">
        <v>2.5304958650921891E-3</v>
      </c>
      <c r="AM30" s="545">
        <v>4.1740826399989288E-3</v>
      </c>
      <c r="AN30" s="545">
        <v>7.0398985897538336E-3</v>
      </c>
      <c r="AO30" s="545">
        <v>9.6945077726622326E-3</v>
      </c>
      <c r="AP30" s="545">
        <v>9.5776555241949141E-3</v>
      </c>
      <c r="AQ30" s="545">
        <v>8.6006969237501334E-3</v>
      </c>
      <c r="AR30" s="545">
        <v>8.732418095385875E-3</v>
      </c>
      <c r="AS30" s="545">
        <v>3.8312818286440321E-2</v>
      </c>
      <c r="AT30" s="545">
        <v>1.9906285537337028E-2</v>
      </c>
      <c r="AU30" s="545">
        <v>1.0245199071008104</v>
      </c>
      <c r="AV30" s="545">
        <v>2.4949166833431919E-2</v>
      </c>
      <c r="AW30" s="545">
        <v>2.1947778897151122E-2</v>
      </c>
      <c r="AX30" s="545">
        <v>4.904887859424641E-3</v>
      </c>
      <c r="AY30" s="545">
        <v>1.651771098850062E-2</v>
      </c>
      <c r="AZ30" s="545">
        <v>2.2711580962299752E-2</v>
      </c>
      <c r="BA30" s="545">
        <v>2.9103430810094474E-2</v>
      </c>
      <c r="BB30" s="545">
        <v>1.730215056067138E-2</v>
      </c>
      <c r="BC30" s="545">
        <v>2.4611914385389854E-2</v>
      </c>
      <c r="BD30" s="545">
        <v>9.0205402734696936E-3</v>
      </c>
      <c r="BE30" s="546">
        <v>5.1057351591348804E-2</v>
      </c>
      <c r="BF30" s="13"/>
      <c r="BG30" s="511" t="s">
        <v>26</v>
      </c>
      <c r="BH30" s="512" t="s">
        <v>49</v>
      </c>
      <c r="BI30" s="559">
        <f t="shared" si="35"/>
        <v>5.762303596384682E-3</v>
      </c>
      <c r="BJ30" s="560">
        <f t="shared" si="38"/>
        <v>1.453475652277361E-2</v>
      </c>
      <c r="BK30" s="560">
        <f t="shared" si="0"/>
        <v>6.5069162021593897E-3</v>
      </c>
      <c r="BL30" s="560">
        <f t="shared" si="1"/>
        <v>7.6218060088975035E-3</v>
      </c>
      <c r="BM30" s="560">
        <f t="shared" si="2"/>
        <v>4.4290554776955857E-3</v>
      </c>
      <c r="BN30" s="560">
        <f t="shared" si="3"/>
        <v>6.0980046752475451E-3</v>
      </c>
      <c r="BO30" s="560">
        <f t="shared" si="4"/>
        <v>5.5102134418285216E-3</v>
      </c>
      <c r="BP30" s="560">
        <f t="shared" si="5"/>
        <v>4.6896409119292623E-3</v>
      </c>
      <c r="BQ30" s="560">
        <f t="shared" si="6"/>
        <v>8.1007399965361652E-3</v>
      </c>
      <c r="BR30" s="560">
        <f t="shared" si="7"/>
        <v>3.1943348420195761E-3</v>
      </c>
      <c r="BS30" s="560">
        <f t="shared" si="8"/>
        <v>5.8097395158821724E-3</v>
      </c>
      <c r="BT30" s="560">
        <f t="shared" si="9"/>
        <v>9.4972619444921094E-3</v>
      </c>
      <c r="BU30" s="560">
        <f t="shared" si="10"/>
        <v>6.0171599537036527E-3</v>
      </c>
      <c r="BV30" s="560">
        <f t="shared" si="39"/>
        <v>5.8933519687624763E-3</v>
      </c>
      <c r="BW30" s="560">
        <f t="shared" si="40"/>
        <v>4.6550518984484861E-3</v>
      </c>
      <c r="BX30" s="560">
        <f t="shared" si="13"/>
        <v>5.5838109952865197E-3</v>
      </c>
      <c r="BY30" s="560">
        <f t="shared" si="14"/>
        <v>6.589006888858588E-3</v>
      </c>
      <c r="BZ30" s="560">
        <f t="shared" si="15"/>
        <v>2.5267677279726753E-3</v>
      </c>
      <c r="CA30" s="560">
        <f t="shared" si="16"/>
        <v>3.938935413302461E-3</v>
      </c>
      <c r="CB30" s="560">
        <f t="shared" si="17"/>
        <v>6.9712401894202339E-3</v>
      </c>
      <c r="CC30" s="560">
        <f t="shared" si="18"/>
        <v>9.6819306956740774E-3</v>
      </c>
      <c r="CD30" s="560">
        <f t="shared" si="19"/>
        <v>9.0351882260585725E-3</v>
      </c>
      <c r="CE30" s="560">
        <f t="shared" si="20"/>
        <v>7.8326969691375758E-3</v>
      </c>
      <c r="CF30" s="560">
        <f t="shared" si="21"/>
        <v>8.7243653096408403E-3</v>
      </c>
      <c r="CG30" s="560">
        <f t="shared" si="22"/>
        <v>3.765923736767559E-2</v>
      </c>
      <c r="CH30" s="560">
        <f t="shared" ref="CH30:CH40" si="41">AT30/$AT$29</f>
        <v>1.9171956828403631E-2</v>
      </c>
      <c r="CI30" s="560">
        <f>AU30/$AU$30</f>
        <v>1</v>
      </c>
      <c r="CJ30" s="560">
        <f t="shared" si="25"/>
        <v>2.268363567179173E-2</v>
      </c>
      <c r="CK30" s="560">
        <f t="shared" si="26"/>
        <v>1.9485208897449174E-2</v>
      </c>
      <c r="CL30" s="560">
        <f t="shared" si="27"/>
        <v>4.9027936269783676E-3</v>
      </c>
      <c r="CM30" s="560">
        <f t="shared" si="28"/>
        <v>1.6515192528904345E-2</v>
      </c>
      <c r="CN30" s="560">
        <f t="shared" si="29"/>
        <v>2.2363420109127133E-2</v>
      </c>
      <c r="CO30" s="560">
        <f t="shared" si="30"/>
        <v>2.9085754442861978E-2</v>
      </c>
      <c r="CP30" s="560">
        <f t="shared" si="31"/>
        <v>1.5710361056204027E-2</v>
      </c>
      <c r="CQ30" s="560">
        <f t="shared" si="32"/>
        <v>2.4394767844749084E-2</v>
      </c>
      <c r="CR30" s="560">
        <f t="shared" si="33"/>
        <v>9.0140548850080084E-3</v>
      </c>
      <c r="CS30" s="561">
        <f t="shared" si="34"/>
        <v>5.0970284745763539E-2</v>
      </c>
      <c r="CT30" s="15"/>
      <c r="CU30" s="511" t="s">
        <v>245</v>
      </c>
      <c r="CV30" s="513" t="s">
        <v>49</v>
      </c>
      <c r="CW30" s="514">
        <v>0</v>
      </c>
      <c r="CX30" s="515">
        <v>0</v>
      </c>
      <c r="CY30" s="515">
        <v>0</v>
      </c>
      <c r="CZ30" s="515">
        <v>0</v>
      </c>
      <c r="DA30" s="515">
        <v>0</v>
      </c>
      <c r="DB30" s="515">
        <v>0</v>
      </c>
      <c r="DC30" s="515">
        <v>0</v>
      </c>
      <c r="DD30" s="515">
        <v>0</v>
      </c>
      <c r="DE30" s="515">
        <v>0</v>
      </c>
      <c r="DF30" s="515">
        <v>0</v>
      </c>
      <c r="DG30" s="515">
        <v>0</v>
      </c>
      <c r="DH30" s="515">
        <v>0</v>
      </c>
      <c r="DI30" s="515">
        <v>0</v>
      </c>
      <c r="DJ30" s="515">
        <v>0</v>
      </c>
      <c r="DK30" s="515">
        <v>0</v>
      </c>
      <c r="DL30" s="515">
        <v>0</v>
      </c>
      <c r="DM30" s="515">
        <v>0</v>
      </c>
      <c r="DN30" s="515">
        <v>0</v>
      </c>
      <c r="DO30" s="515">
        <v>0</v>
      </c>
      <c r="DP30" s="515">
        <v>0</v>
      </c>
      <c r="DQ30" s="515">
        <v>0</v>
      </c>
      <c r="DR30" s="515">
        <v>0</v>
      </c>
      <c r="DS30" s="515">
        <v>0</v>
      </c>
      <c r="DT30" s="515">
        <v>0</v>
      </c>
      <c r="DU30" s="515">
        <v>0</v>
      </c>
      <c r="DV30" s="515">
        <v>0</v>
      </c>
      <c r="DW30" s="515">
        <v>2.8575224915135606E-2</v>
      </c>
      <c r="DX30" s="515">
        <v>0</v>
      </c>
      <c r="DY30" s="515">
        <v>0</v>
      </c>
      <c r="DZ30" s="515">
        <v>0</v>
      </c>
      <c r="EA30" s="515">
        <v>0</v>
      </c>
      <c r="EB30" s="515">
        <v>0</v>
      </c>
      <c r="EC30" s="515">
        <v>0</v>
      </c>
      <c r="ED30" s="515">
        <v>0</v>
      </c>
      <c r="EE30" s="515">
        <v>0</v>
      </c>
      <c r="EF30" s="515">
        <v>0</v>
      </c>
      <c r="EG30" s="516">
        <v>0</v>
      </c>
      <c r="EH30" s="592"/>
      <c r="EI30" s="511" t="s">
        <v>26</v>
      </c>
      <c r="EJ30" s="512" t="s">
        <v>49</v>
      </c>
      <c r="EK30" s="575">
        <v>1.4320974774693605E-3</v>
      </c>
      <c r="EL30" s="576">
        <v>3.0942334739803095E-3</v>
      </c>
      <c r="EM30" s="576">
        <v>2.2963034332145037E-3</v>
      </c>
      <c r="EN30" s="576">
        <v>3.1789961852045777E-3</v>
      </c>
      <c r="EO30" s="576">
        <v>1.130629434305877E-3</v>
      </c>
      <c r="EP30" s="576">
        <v>2.8054248323063627E-3</v>
      </c>
      <c r="EQ30" s="576">
        <v>1.3032581453634084E-3</v>
      </c>
      <c r="ER30" s="576">
        <v>1.9826399771076622E-3</v>
      </c>
      <c r="ES30" s="576">
        <v>3.9333309386113003E-3</v>
      </c>
      <c r="ET30" s="576">
        <v>1.4074595355383533E-3</v>
      </c>
      <c r="EU30" s="576">
        <v>1.4856432835417736E-3</v>
      </c>
      <c r="EV30" s="576">
        <v>5.8357181818861105E-3</v>
      </c>
      <c r="EW30" s="576">
        <v>2.5459174395344609E-3</v>
      </c>
      <c r="EX30" s="576">
        <v>2.9254036508344476E-3</v>
      </c>
      <c r="EY30" s="576">
        <v>1.5968063872255488E-3</v>
      </c>
      <c r="EZ30" s="576">
        <v>2.1670377953957915E-3</v>
      </c>
      <c r="FA30" s="576">
        <v>2.9259431313138316E-3</v>
      </c>
      <c r="FB30" s="576">
        <v>8.600917431192661E-4</v>
      </c>
      <c r="FC30" s="576">
        <v>1.3364637890554451E-3</v>
      </c>
      <c r="FD30" s="576">
        <v>2.4364270040015488E-3</v>
      </c>
      <c r="FE30" s="576">
        <v>4.4019268562202653E-3</v>
      </c>
      <c r="FF30" s="576">
        <v>5.7640963373324413E-3</v>
      </c>
      <c r="FG30" s="576">
        <v>2.4079807361541109E-3</v>
      </c>
      <c r="FH30" s="576">
        <v>4.1636084606659109E-3</v>
      </c>
      <c r="FI30" s="576">
        <v>3.343525950635301E-2</v>
      </c>
      <c r="FJ30" s="576">
        <v>1.5648967605361819E-2</v>
      </c>
      <c r="FK30" s="576">
        <v>2.2315731028801085E-2</v>
      </c>
      <c r="FL30" s="576">
        <v>1.8616297817530016E-2</v>
      </c>
      <c r="FM30" s="576">
        <v>1.6121601398954147E-2</v>
      </c>
      <c r="FN30" s="576">
        <v>1.3449912565575818E-3</v>
      </c>
      <c r="FO30" s="576">
        <v>1.3022385182173178E-2</v>
      </c>
      <c r="FP30" s="576">
        <v>1.848365642419E-2</v>
      </c>
      <c r="FQ30" s="576">
        <v>2.3308425310207718E-2</v>
      </c>
      <c r="FR30" s="576">
        <v>1.3212084219281359E-2</v>
      </c>
      <c r="FS30" s="577">
        <v>1.9009868347108057E-2</v>
      </c>
      <c r="FT30" s="577">
        <v>0</v>
      </c>
      <c r="FU30" s="578">
        <v>4.5235185683809367E-2</v>
      </c>
    </row>
    <row r="31" spans="2:177" ht="19.5" customHeight="1">
      <c r="B31" s="469" t="s">
        <v>246</v>
      </c>
      <c r="C31" s="470" t="s">
        <v>247</v>
      </c>
      <c r="D31" s="471">
        <v>0.82596358834072259</v>
      </c>
      <c r="E31" s="471">
        <v>0.45712612929085489</v>
      </c>
      <c r="F31" s="471">
        <v>0.27325821241026471</v>
      </c>
      <c r="G31" s="472">
        <v>3.1235904510197806E-2</v>
      </c>
      <c r="H31" s="471">
        <v>7.1568442006467239E-2</v>
      </c>
      <c r="I31" s="473">
        <v>6.6848614226137401E-2</v>
      </c>
      <c r="J31" s="6"/>
      <c r="K31" s="69"/>
      <c r="L31" s="608" t="s">
        <v>69</v>
      </c>
      <c r="M31" s="259" t="s">
        <v>68</v>
      </c>
      <c r="N31" s="6"/>
      <c r="S31" s="511" t="s">
        <v>27</v>
      </c>
      <c r="T31" s="512" t="s">
        <v>108</v>
      </c>
      <c r="U31" s="544">
        <v>8.9207556223679332E-2</v>
      </c>
      <c r="V31" s="545">
        <v>0.44771030407755869</v>
      </c>
      <c r="W31" s="545">
        <v>5.0183421165631382E-2</v>
      </c>
      <c r="X31" s="545">
        <v>3.7445995247859028E-2</v>
      </c>
      <c r="Y31" s="545">
        <v>3.7317551953430027E-2</v>
      </c>
      <c r="Z31" s="545">
        <v>3.1405448025633415E-2</v>
      </c>
      <c r="AA31" s="545">
        <v>5.9041692716587837E-2</v>
      </c>
      <c r="AB31" s="545">
        <v>1.8998999261457459E-2</v>
      </c>
      <c r="AC31" s="545">
        <v>6.9154443699280768E-2</v>
      </c>
      <c r="AD31" s="545">
        <v>2.1255462978807642E-2</v>
      </c>
      <c r="AE31" s="545">
        <v>4.6158108529123533E-2</v>
      </c>
      <c r="AF31" s="545">
        <v>3.9101173739565412E-2</v>
      </c>
      <c r="AG31" s="545">
        <v>2.8217685723042472E-2</v>
      </c>
      <c r="AH31" s="545">
        <v>2.2910382861962536E-2</v>
      </c>
      <c r="AI31" s="545">
        <v>2.3601483957887231E-2</v>
      </c>
      <c r="AJ31" s="545">
        <v>3.3836027297628864E-2</v>
      </c>
      <c r="AK31" s="545">
        <v>2.8779531487633816E-2</v>
      </c>
      <c r="AL31" s="545">
        <v>1.1582487122052789E-2</v>
      </c>
      <c r="AM31" s="545">
        <v>2.3283816259297149E-2</v>
      </c>
      <c r="AN31" s="545">
        <v>8.8941789943805388E-2</v>
      </c>
      <c r="AO31" s="545">
        <v>5.674421780527189E-2</v>
      </c>
      <c r="AP31" s="545">
        <v>6.349686139118943E-2</v>
      </c>
      <c r="AQ31" s="545">
        <v>3.4490866955599733E-2</v>
      </c>
      <c r="AR31" s="545">
        <v>9.5786051260721747E-2</v>
      </c>
      <c r="AS31" s="545">
        <v>7.1267836755705721E-2</v>
      </c>
      <c r="AT31" s="545">
        <v>4.3003253968534071E-2</v>
      </c>
      <c r="AU31" s="545">
        <v>7.856259064458835E-3</v>
      </c>
      <c r="AV31" s="545">
        <v>1.099875134410552</v>
      </c>
      <c r="AW31" s="545">
        <v>3.7589504084574329E-2</v>
      </c>
      <c r="AX31" s="545">
        <v>4.727896223969448E-2</v>
      </c>
      <c r="AY31" s="545">
        <v>4.0703144562803086E-2</v>
      </c>
      <c r="AZ31" s="545">
        <v>2.4909342520149817E-2</v>
      </c>
      <c r="BA31" s="545">
        <v>5.3621937666285126E-2</v>
      </c>
      <c r="BB31" s="545">
        <v>2.4808658567682107E-2</v>
      </c>
      <c r="BC31" s="545">
        <v>5.8555801783151756E-2</v>
      </c>
      <c r="BD31" s="545">
        <v>6.6928882423809122E-2</v>
      </c>
      <c r="BE31" s="546">
        <v>9.4896145087517897E-2</v>
      </c>
      <c r="BF31" s="13"/>
      <c r="BG31" s="511" t="s">
        <v>27</v>
      </c>
      <c r="BH31" s="512" t="s">
        <v>108</v>
      </c>
      <c r="BI31" s="559">
        <f t="shared" si="35"/>
        <v>7.9677302386134449E-2</v>
      </c>
      <c r="BJ31" s="560">
        <f t="shared" si="38"/>
        <v>0.44752349871061164</v>
      </c>
      <c r="BK31" s="560">
        <f t="shared" si="0"/>
        <v>4.7694920501934454E-2</v>
      </c>
      <c r="BL31" s="560">
        <f t="shared" si="1"/>
        <v>3.7019719489256454E-2</v>
      </c>
      <c r="BM31" s="560">
        <f t="shared" si="2"/>
        <v>3.5466479493719109E-2</v>
      </c>
      <c r="BN31" s="560">
        <f t="shared" si="3"/>
        <v>2.9316491856202141E-2</v>
      </c>
      <c r="BO31" s="560">
        <f t="shared" si="4"/>
        <v>5.8961405750035258E-2</v>
      </c>
      <c r="BP31" s="560">
        <f t="shared" si="5"/>
        <v>1.8608832009991173E-2</v>
      </c>
      <c r="BQ31" s="560">
        <f t="shared" si="6"/>
        <v>6.4047644603914961E-2</v>
      </c>
      <c r="BR31" s="560">
        <f t="shared" si="7"/>
        <v>2.0220408326716188E-2</v>
      </c>
      <c r="BS31" s="560">
        <f t="shared" si="8"/>
        <v>4.4046867462198054E-2</v>
      </c>
      <c r="BT31" s="560">
        <f t="shared" si="9"/>
        <v>3.855506591322911E-2</v>
      </c>
      <c r="BU31" s="560">
        <f t="shared" si="10"/>
        <v>2.8087003595216094E-2</v>
      </c>
      <c r="BV31" s="560">
        <f t="shared" si="39"/>
        <v>2.2505532148733586E-2</v>
      </c>
      <c r="BW31" s="560">
        <f t="shared" si="40"/>
        <v>2.3553598698813391E-2</v>
      </c>
      <c r="BX31" s="560">
        <f t="shared" si="13"/>
        <v>3.1257263638080436E-2</v>
      </c>
      <c r="BY31" s="560">
        <f t="shared" si="14"/>
        <v>2.8482958632572542E-2</v>
      </c>
      <c r="BZ31" s="560">
        <f t="shared" si="15"/>
        <v>1.1565422838023838E-2</v>
      </c>
      <c r="CA31" s="560">
        <f t="shared" si="16"/>
        <v>2.1972120901898748E-2</v>
      </c>
      <c r="CB31" s="560">
        <f t="shared" si="17"/>
        <v>8.8074362530967856E-2</v>
      </c>
      <c r="CC31" s="560">
        <f t="shared" si="18"/>
        <v>5.6670601236725515E-2</v>
      </c>
      <c r="CD31" s="560">
        <f t="shared" si="19"/>
        <v>5.9900472822817762E-2</v>
      </c>
      <c r="CE31" s="560">
        <f t="shared" si="20"/>
        <v>3.1411002092172076E-2</v>
      </c>
      <c r="CF31" s="560">
        <f t="shared" si="21"/>
        <v>9.5697720108944548E-2</v>
      </c>
      <c r="CG31" s="560">
        <f t="shared" si="22"/>
        <v>7.005207398208449E-2</v>
      </c>
      <c r="CH31" s="560">
        <f t="shared" si="41"/>
        <v>4.14168945290787E-2</v>
      </c>
      <c r="CI31" s="560">
        <f t="shared" ref="CI31:CI40" si="42">AU31/$AU$30</f>
        <v>7.6682346628973771E-3</v>
      </c>
      <c r="CJ31" s="560">
        <f t="shared" si="25"/>
        <v>1</v>
      </c>
      <c r="CK31" s="560">
        <f t="shared" si="26"/>
        <v>3.3371911703307812E-2</v>
      </c>
      <c r="CL31" s="560">
        <f t="shared" si="27"/>
        <v>4.7258775613702973E-2</v>
      </c>
      <c r="CM31" s="560">
        <f t="shared" si="28"/>
        <v>4.0696938543997328E-2</v>
      </c>
      <c r="CN31" s="560">
        <f t="shared" si="29"/>
        <v>2.4527490725764375E-2</v>
      </c>
      <c r="CO31" s="560">
        <f t="shared" si="30"/>
        <v>5.3589369648167531E-2</v>
      </c>
      <c r="CP31" s="560">
        <f t="shared" si="31"/>
        <v>2.2526273947950877E-2</v>
      </c>
      <c r="CQ31" s="560">
        <f t="shared" si="32"/>
        <v>5.803917436471713E-2</v>
      </c>
      <c r="CR31" s="560">
        <f t="shared" si="33"/>
        <v>6.6880763376760299E-2</v>
      </c>
      <c r="CS31" s="561">
        <f t="shared" si="34"/>
        <v>9.473432102588028E-2</v>
      </c>
      <c r="CT31" s="15"/>
      <c r="CU31" s="511" t="s">
        <v>246</v>
      </c>
      <c r="CV31" s="513" t="s">
        <v>247</v>
      </c>
      <c r="CW31" s="514">
        <v>7.8631569063194462E-3</v>
      </c>
      <c r="CX31" s="515">
        <v>7.7291590143563852E-3</v>
      </c>
      <c r="CY31" s="515">
        <v>1.0136805078401411E-2</v>
      </c>
      <c r="CZ31" s="515">
        <v>1.7466810771229312E-2</v>
      </c>
      <c r="DA31" s="515">
        <v>1.3466865544427871E-2</v>
      </c>
      <c r="DB31" s="515">
        <v>3.766494226188521E-3</v>
      </c>
      <c r="DC31" s="515">
        <v>9.0509011707661218E-3</v>
      </c>
      <c r="DD31" s="515">
        <v>8.6306918023351924E-3</v>
      </c>
      <c r="DE31" s="515">
        <v>9.5494298543849047E-3</v>
      </c>
      <c r="DF31" s="515">
        <v>9.6484038467892792E-3</v>
      </c>
      <c r="DG31" s="515">
        <v>5.6669087109031324E-3</v>
      </c>
      <c r="DH31" s="515">
        <v>1.3275301724384129E-2</v>
      </c>
      <c r="DI31" s="515">
        <v>1.0803299723522296E-2</v>
      </c>
      <c r="DJ31" s="515">
        <v>8.9009715168911468E-3</v>
      </c>
      <c r="DK31" s="515">
        <v>4.1602094800406138E-3</v>
      </c>
      <c r="DL31" s="515">
        <v>8.6073235136747122E-3</v>
      </c>
      <c r="DM31" s="515">
        <v>4.7172462681090025E-3</v>
      </c>
      <c r="DN31" s="515">
        <v>2.785804845603001E-3</v>
      </c>
      <c r="DO31" s="515">
        <v>5.8588217825855391E-3</v>
      </c>
      <c r="DP31" s="515">
        <v>1.1956381968466141E-2</v>
      </c>
      <c r="DQ31" s="515">
        <v>1.3545562306553859E-2</v>
      </c>
      <c r="DR31" s="515">
        <v>1.8173637625601157E-2</v>
      </c>
      <c r="DS31" s="515">
        <v>7.9515088313889069E-3</v>
      </c>
      <c r="DT31" s="515">
        <v>1.1125120522138991E-2</v>
      </c>
      <c r="DU31" s="515">
        <v>8.9054050124671488E-3</v>
      </c>
      <c r="DV31" s="515">
        <v>4.5346511362846014E-3</v>
      </c>
      <c r="DW31" s="515">
        <v>3.5351863081547696E-3</v>
      </c>
      <c r="DX31" s="515">
        <v>8.332233515074729E-3</v>
      </c>
      <c r="DY31" s="515">
        <v>4.7485985276307895E-3</v>
      </c>
      <c r="DZ31" s="515">
        <v>0</v>
      </c>
      <c r="EA31" s="515">
        <v>4.5126778042061918E-3</v>
      </c>
      <c r="EB31" s="515">
        <v>7.0342353429598973E-3</v>
      </c>
      <c r="EC31" s="515">
        <v>2.2523295636078466E-3</v>
      </c>
      <c r="ED31" s="515">
        <v>1.3864954214469568E-2</v>
      </c>
      <c r="EE31" s="515">
        <v>1.2740276750489983E-2</v>
      </c>
      <c r="EF31" s="515">
        <v>0</v>
      </c>
      <c r="EG31" s="516">
        <v>2.4503340365682139E-2</v>
      </c>
      <c r="EH31" s="592"/>
      <c r="EI31" s="511" t="s">
        <v>27</v>
      </c>
      <c r="EJ31" s="512" t="s">
        <v>108</v>
      </c>
      <c r="EK31" s="575">
        <v>8.0351575188674099E-2</v>
      </c>
      <c r="EL31" s="576">
        <v>0.48907641819034225</v>
      </c>
      <c r="EM31" s="576">
        <v>2.8425070770190724E-2</v>
      </c>
      <c r="EN31" s="576">
        <v>2.9321564814122222E-2</v>
      </c>
      <c r="EO31" s="576">
        <v>2.4206093257958038E-2</v>
      </c>
      <c r="EP31" s="576">
        <v>2.3691939079315175E-2</v>
      </c>
      <c r="EQ31" s="576">
        <v>4.7418546365914784E-2</v>
      </c>
      <c r="ER31" s="576">
        <v>9.9404526687287935E-3</v>
      </c>
      <c r="ES31" s="576">
        <v>6.0221272315815942E-2</v>
      </c>
      <c r="ET31" s="576">
        <v>1.6772226131832043E-2</v>
      </c>
      <c r="EU31" s="576">
        <v>3.9139947597309634E-2</v>
      </c>
      <c r="EV31" s="576">
        <v>3.4169960621978468E-2</v>
      </c>
      <c r="EW31" s="576">
        <v>2.3240589198036007E-2</v>
      </c>
      <c r="EX31" s="576">
        <v>1.8433219647854174E-2</v>
      </c>
      <c r="EY31" s="576">
        <v>1.7393783860849728E-2</v>
      </c>
      <c r="EZ31" s="576">
        <v>2.5782108166048857E-2</v>
      </c>
      <c r="FA31" s="576">
        <v>2.2270448667725182E-2</v>
      </c>
      <c r="FB31" s="576">
        <v>5.6622706422018347E-3</v>
      </c>
      <c r="FC31" s="576">
        <v>1.8289085545722714E-2</v>
      </c>
      <c r="FD31" s="576">
        <v>8.927649412675874E-2</v>
      </c>
      <c r="FE31" s="576">
        <v>5.1144070880782391E-2</v>
      </c>
      <c r="FF31" s="576">
        <v>5.1652650242499085E-2</v>
      </c>
      <c r="FG31" s="576">
        <v>2.1499828001375988E-2</v>
      </c>
      <c r="FH31" s="576">
        <v>9.7084139587642629E-2</v>
      </c>
      <c r="FI31" s="576">
        <v>7.0861855287999348E-2</v>
      </c>
      <c r="FJ31" s="576">
        <v>4.0348467348492852E-2</v>
      </c>
      <c r="FK31" s="576">
        <v>3.9367093325587584E-3</v>
      </c>
      <c r="FL31" s="576">
        <v>0.10114482845587772</v>
      </c>
      <c r="FM31" s="576">
        <v>2.961007516015671E-2</v>
      </c>
      <c r="FN31" s="576">
        <v>4.3323507369472894E-2</v>
      </c>
      <c r="FO31" s="576">
        <v>3.7174265102811993E-2</v>
      </c>
      <c r="FP31" s="576">
        <v>1.836880094468632E-2</v>
      </c>
      <c r="FQ31" s="576">
        <v>4.8450675258792077E-2</v>
      </c>
      <c r="FR31" s="576">
        <v>1.981058039936413E-2</v>
      </c>
      <c r="FS31" s="577">
        <v>4.9407299729500885E-2</v>
      </c>
      <c r="FT31" s="577">
        <v>5.2256532066508314E-2</v>
      </c>
      <c r="FU31" s="578">
        <v>8.5830865143638288E-2</v>
      </c>
    </row>
    <row r="32" spans="2:177" ht="19.5" customHeight="1">
      <c r="B32" s="469" t="s">
        <v>248</v>
      </c>
      <c r="C32" s="470" t="s">
        <v>96</v>
      </c>
      <c r="D32" s="471">
        <v>0.59343793657934896</v>
      </c>
      <c r="E32" s="471">
        <v>0.45185546382392011</v>
      </c>
      <c r="F32" s="471">
        <v>0.1515511240394801</v>
      </c>
      <c r="G32" s="472">
        <v>3.6705403216254276E-2</v>
      </c>
      <c r="H32" s="471">
        <v>3.7169808148235332E-2</v>
      </c>
      <c r="I32" s="473">
        <v>3.7025204714744506E-2</v>
      </c>
      <c r="J32" s="6"/>
      <c r="K32" s="491" t="s">
        <v>141</v>
      </c>
      <c r="L32" s="609">
        <v>425836</v>
      </c>
      <c r="M32" s="492">
        <v>414241</v>
      </c>
      <c r="N32" s="6"/>
      <c r="S32" s="511" t="s">
        <v>28</v>
      </c>
      <c r="T32" s="512" t="s">
        <v>96</v>
      </c>
      <c r="U32" s="544">
        <v>6.6355417647459784E-3</v>
      </c>
      <c r="V32" s="545">
        <v>9.677025978209618E-3</v>
      </c>
      <c r="W32" s="545">
        <v>7.3126703063208492E-3</v>
      </c>
      <c r="X32" s="545">
        <v>8.4672529332948041E-3</v>
      </c>
      <c r="Y32" s="545">
        <v>5.5811217766807341E-3</v>
      </c>
      <c r="Z32" s="545">
        <v>1.5276270087761957E-2</v>
      </c>
      <c r="AA32" s="545">
        <v>7.441736552132045E-3</v>
      </c>
      <c r="AB32" s="545">
        <v>5.2532234340017334E-3</v>
      </c>
      <c r="AC32" s="545">
        <v>9.5006891985507918E-3</v>
      </c>
      <c r="AD32" s="545">
        <v>3.4348736724090466E-3</v>
      </c>
      <c r="AE32" s="545">
        <v>7.6930773537801419E-3</v>
      </c>
      <c r="AF32" s="545">
        <v>9.1531395961522259E-3</v>
      </c>
      <c r="AG32" s="545">
        <v>9.2172198442857685E-3</v>
      </c>
      <c r="AH32" s="545">
        <v>1.1941424114080796E-2</v>
      </c>
      <c r="AI32" s="545">
        <v>7.9336014740042076E-3</v>
      </c>
      <c r="AJ32" s="545">
        <v>1.1886844341687415E-2</v>
      </c>
      <c r="AK32" s="545">
        <v>1.7804747051499085E-2</v>
      </c>
      <c r="AL32" s="545">
        <v>6.5623815416736104E-3</v>
      </c>
      <c r="AM32" s="545">
        <v>5.5188448766483799E-3</v>
      </c>
      <c r="AN32" s="545">
        <v>7.2007538031025669E-3</v>
      </c>
      <c r="AO32" s="545">
        <v>1.1900462140457306E-2</v>
      </c>
      <c r="AP32" s="545">
        <v>1.0185317397603935E-2</v>
      </c>
      <c r="AQ32" s="545">
        <v>4.4617585121132522E-2</v>
      </c>
      <c r="AR32" s="545">
        <v>1.5065558560460476E-2</v>
      </c>
      <c r="AS32" s="545">
        <v>3.5486539195436886E-2</v>
      </c>
      <c r="AT32" s="545">
        <v>3.894525595089697E-2</v>
      </c>
      <c r="AU32" s="545">
        <v>5.8276156350674365E-3</v>
      </c>
      <c r="AV32" s="545">
        <v>1.5075676942182906E-2</v>
      </c>
      <c r="AW32" s="545">
        <v>1.1263815036658049</v>
      </c>
      <c r="AX32" s="545">
        <v>2.1089813186095832E-2</v>
      </c>
      <c r="AY32" s="545">
        <v>2.54999511697095E-2</v>
      </c>
      <c r="AZ32" s="545">
        <v>1.4886749728252364E-2</v>
      </c>
      <c r="BA32" s="545">
        <v>5.6543987922055165E-2</v>
      </c>
      <c r="BB32" s="545">
        <v>4.1069283858648081E-2</v>
      </c>
      <c r="BC32" s="545">
        <v>1.9303348572504826E-2</v>
      </c>
      <c r="BD32" s="545">
        <v>8.2177255398454951E-3</v>
      </c>
      <c r="BE32" s="546">
        <v>3.6207470484797562E-2</v>
      </c>
      <c r="BF32" s="13"/>
      <c r="BG32" s="511" t="s">
        <v>28</v>
      </c>
      <c r="BH32" s="512" t="s">
        <v>96</v>
      </c>
      <c r="BI32" s="559">
        <f t="shared" si="35"/>
        <v>5.926651172461446E-3</v>
      </c>
      <c r="BJ32" s="560">
        <f t="shared" si="38"/>
        <v>9.6729882771061336E-3</v>
      </c>
      <c r="BK32" s="560">
        <f t="shared" si="0"/>
        <v>6.9500488570853579E-3</v>
      </c>
      <c r="BL32" s="560">
        <f t="shared" si="1"/>
        <v>8.3708638630209543E-3</v>
      </c>
      <c r="BM32" s="560">
        <f t="shared" si="2"/>
        <v>5.3042799080608664E-3</v>
      </c>
      <c r="BN32" s="560">
        <f t="shared" si="3"/>
        <v>1.4260157895390674E-2</v>
      </c>
      <c r="BO32" s="560">
        <f t="shared" si="4"/>
        <v>7.4316170175089073E-3</v>
      </c>
      <c r="BP32" s="560">
        <f t="shared" si="5"/>
        <v>5.1453421861330229E-3</v>
      </c>
      <c r="BQ32" s="560">
        <f t="shared" si="6"/>
        <v>8.7990985500092083E-3</v>
      </c>
      <c r="BR32" s="560">
        <f t="shared" si="7"/>
        <v>3.2676092859537545E-3</v>
      </c>
      <c r="BS32" s="560">
        <f t="shared" si="8"/>
        <v>7.3412011318572451E-3</v>
      </c>
      <c r="BT32" s="560">
        <f t="shared" si="9"/>
        <v>9.025301971576024E-3</v>
      </c>
      <c r="BU32" s="560">
        <f t="shared" si="10"/>
        <v>9.1745329310598846E-3</v>
      </c>
      <c r="BV32" s="560">
        <f t="shared" si="39"/>
        <v>1.173040651133346E-2</v>
      </c>
      <c r="BW32" s="560">
        <f t="shared" si="40"/>
        <v>7.9175049199634046E-3</v>
      </c>
      <c r="BX32" s="560">
        <f t="shared" si="13"/>
        <v>1.0980905770784311E-2</v>
      </c>
      <c r="BY32" s="560">
        <f t="shared" si="14"/>
        <v>1.7621269267332384E-2</v>
      </c>
      <c r="BZ32" s="560">
        <f t="shared" si="15"/>
        <v>6.5527132950048755E-3</v>
      </c>
      <c r="CA32" s="560">
        <f t="shared" si="16"/>
        <v>5.2079403787651732E-3</v>
      </c>
      <c r="CB32" s="560">
        <f t="shared" si="17"/>
        <v>7.1305266214160765E-3</v>
      </c>
      <c r="CC32" s="560">
        <f t="shared" si="18"/>
        <v>1.1885023189657016E-2</v>
      </c>
      <c r="CD32" s="560">
        <f t="shared" si="19"/>
        <v>9.6084328358882198E-3</v>
      </c>
      <c r="CE32" s="560">
        <f t="shared" si="20"/>
        <v>4.0633454108059838E-2</v>
      </c>
      <c r="CF32" s="560">
        <f t="shared" si="21"/>
        <v>1.5051665534051129E-2</v>
      </c>
      <c r="CG32" s="560">
        <f t="shared" si="22"/>
        <v>3.4881171959914491E-2</v>
      </c>
      <c r="CH32" s="560">
        <f t="shared" si="41"/>
        <v>3.750859317079859E-2</v>
      </c>
      <c r="CI32" s="560">
        <f t="shared" si="42"/>
        <v>5.6881428995932751E-3</v>
      </c>
      <c r="CJ32" s="560">
        <f t="shared" ref="CJ32:CJ39" si="43">AV32/$AV$31</f>
        <v>1.3706716763137212E-2</v>
      </c>
      <c r="CK32" s="560">
        <f t="shared" si="26"/>
        <v>1</v>
      </c>
      <c r="CL32" s="560">
        <f t="shared" si="27"/>
        <v>2.1080808500907097E-2</v>
      </c>
      <c r="CM32" s="560">
        <f t="shared" si="28"/>
        <v>2.5496063185667849E-2</v>
      </c>
      <c r="CN32" s="560">
        <f t="shared" si="29"/>
        <v>1.4658540890877319E-2</v>
      </c>
      <c r="CO32" s="560">
        <f t="shared" si="30"/>
        <v>5.650964515670142E-2</v>
      </c>
      <c r="CP32" s="560">
        <f t="shared" si="31"/>
        <v>3.7290929556797081E-2</v>
      </c>
      <c r="CQ32" s="560">
        <f t="shared" si="32"/>
        <v>1.9133038563309012E-2</v>
      </c>
      <c r="CR32" s="560">
        <f t="shared" si="33"/>
        <v>8.211817341358299E-3</v>
      </c>
      <c r="CS32" s="561">
        <f t="shared" si="34"/>
        <v>3.6145726776135104E-2</v>
      </c>
      <c r="CT32" s="15"/>
      <c r="CU32" s="511" t="s">
        <v>248</v>
      </c>
      <c r="CV32" s="513" t="s">
        <v>96</v>
      </c>
      <c r="CW32" s="514">
        <v>7.9207486932298347E-3</v>
      </c>
      <c r="CX32" s="515">
        <v>1.9811342872996397E-2</v>
      </c>
      <c r="CY32" s="515">
        <v>5.9197423880382724E-2</v>
      </c>
      <c r="CZ32" s="515">
        <v>5.6964721372419938E-2</v>
      </c>
      <c r="DA32" s="515">
        <v>4.1540248688850243E-2</v>
      </c>
      <c r="DB32" s="515">
        <v>4.4439305065169007E-2</v>
      </c>
      <c r="DC32" s="515">
        <v>6.5285188772739228E-2</v>
      </c>
      <c r="DD32" s="515">
        <v>4.0018643580057189E-2</v>
      </c>
      <c r="DE32" s="515">
        <v>5.0650363959401999E-2</v>
      </c>
      <c r="DF32" s="515">
        <v>5.4334729982503605E-2</v>
      </c>
      <c r="DG32" s="515">
        <v>6.7889566356619524E-2</v>
      </c>
      <c r="DH32" s="515">
        <v>0.11214037252180468</v>
      </c>
      <c r="DI32" s="515">
        <v>4.7900290666541147E-2</v>
      </c>
      <c r="DJ32" s="515">
        <v>4.7490666211686301E-2</v>
      </c>
      <c r="DK32" s="515">
        <v>7.2759578902367339E-2</v>
      </c>
      <c r="DL32" s="515">
        <v>9.83946205812537E-2</v>
      </c>
      <c r="DM32" s="515">
        <v>0.10240892467478532</v>
      </c>
      <c r="DN32" s="515">
        <v>0.14139184059408569</v>
      </c>
      <c r="DO32" s="515">
        <v>5.0756437413928358E-2</v>
      </c>
      <c r="DP32" s="515">
        <v>5.4450657361401415E-2</v>
      </c>
      <c r="DQ32" s="515">
        <v>7.2818932679876755E-2</v>
      </c>
      <c r="DR32" s="515">
        <v>1.5636749318995002E-2</v>
      </c>
      <c r="DS32" s="515">
        <v>0</v>
      </c>
      <c r="DT32" s="515">
        <v>8.103961602441169E-2</v>
      </c>
      <c r="DU32" s="515">
        <v>0.20267451318195612</v>
      </c>
      <c r="DV32" s="515">
        <v>0.67715017222060991</v>
      </c>
      <c r="DW32" s="515">
        <v>1.021698644590042E-2</v>
      </c>
      <c r="DX32" s="515">
        <v>4.2940436699784833E-2</v>
      </c>
      <c r="DY32" s="515">
        <v>0.21368389706966681</v>
      </c>
      <c r="DZ32" s="515">
        <v>0</v>
      </c>
      <c r="EA32" s="515">
        <v>8.4003121268814582E-2</v>
      </c>
      <c r="EB32" s="515">
        <v>1.915155674811083E-2</v>
      </c>
      <c r="EC32" s="515">
        <v>5.7969101101344268E-2</v>
      </c>
      <c r="ED32" s="515">
        <v>6.2877957879225718E-2</v>
      </c>
      <c r="EE32" s="515">
        <v>5.1891070431749106E-2</v>
      </c>
      <c r="EF32" s="515">
        <v>0</v>
      </c>
      <c r="EG32" s="516">
        <v>0</v>
      </c>
      <c r="EI32" s="511" t="s">
        <v>28</v>
      </c>
      <c r="EJ32" s="512" t="s">
        <v>96</v>
      </c>
      <c r="EK32" s="575">
        <v>3.0088273160738714E-3</v>
      </c>
      <c r="EL32" s="576">
        <v>2.437880918893577E-3</v>
      </c>
      <c r="EM32" s="576">
        <v>3.7736455021357227E-3</v>
      </c>
      <c r="EN32" s="576">
        <v>5.4977934026479167E-3</v>
      </c>
      <c r="EO32" s="576">
        <v>2.9593656334180674E-3</v>
      </c>
      <c r="EP32" s="576">
        <v>1.5674995324291945E-2</v>
      </c>
      <c r="EQ32" s="576">
        <v>3.2080200501253134E-3</v>
      </c>
      <c r="ER32" s="576">
        <v>2.8138498644174038E-3</v>
      </c>
      <c r="ES32" s="576">
        <v>6.1245015984769564E-3</v>
      </c>
      <c r="ET32" s="576">
        <v>2.1991555242786768E-3</v>
      </c>
      <c r="EU32" s="576">
        <v>4.673023419140488E-3</v>
      </c>
      <c r="EV32" s="576">
        <v>7.9802138517981631E-3</v>
      </c>
      <c r="EW32" s="576">
        <v>8.2196763047826873E-3</v>
      </c>
      <c r="EX32" s="576">
        <v>1.2524655117146099E-2</v>
      </c>
      <c r="EY32" s="576">
        <v>6.3872255489021952E-3</v>
      </c>
      <c r="EZ32" s="576">
        <v>1.0264391885389254E-2</v>
      </c>
      <c r="FA32" s="576">
        <v>1.9746649379103774E-2</v>
      </c>
      <c r="FB32" s="576">
        <v>6.0206422018348627E-3</v>
      </c>
      <c r="FC32" s="576">
        <v>3.4946722051652519E-3</v>
      </c>
      <c r="FD32" s="576">
        <v>4.0338195430489219E-3</v>
      </c>
      <c r="FE32" s="576">
        <v>7.6508499473952373E-3</v>
      </c>
      <c r="FF32" s="576">
        <v>8.154592304879648E-3</v>
      </c>
      <c r="FG32" s="576">
        <v>4.9243206054351563E-2</v>
      </c>
      <c r="FH32" s="576">
        <v>1.4772803096016548E-2</v>
      </c>
      <c r="FI32" s="576">
        <v>4.565134299315473E-2</v>
      </c>
      <c r="FJ32" s="576">
        <v>4.9774283226274231E-2</v>
      </c>
      <c r="FK32" s="576">
        <v>3.7773387947731604E-3</v>
      </c>
      <c r="FL32" s="576">
        <v>1.0477297087938318E-2</v>
      </c>
      <c r="FM32" s="576">
        <v>0.18155129218300742</v>
      </c>
      <c r="FN32" s="576">
        <v>2.4093929552835375E-2</v>
      </c>
      <c r="FO32" s="576">
        <v>3.2236975862141491E-2</v>
      </c>
      <c r="FP32" s="576">
        <v>1.5046067814982179E-2</v>
      </c>
      <c r="FQ32" s="576">
        <v>7.496400904915336E-2</v>
      </c>
      <c r="FR32" s="576">
        <v>5.3626406058207621E-2</v>
      </c>
      <c r="FS32" s="577">
        <v>2.0128206088852588E-2</v>
      </c>
      <c r="FT32" s="577">
        <v>0</v>
      </c>
      <c r="FU32" s="578">
        <v>4.0367846564901305E-2</v>
      </c>
    </row>
    <row r="33" spans="2:177" ht="19.5" customHeight="1">
      <c r="B33" s="474" t="s">
        <v>249</v>
      </c>
      <c r="C33" s="475" t="s">
        <v>50</v>
      </c>
      <c r="D33" s="476">
        <v>1</v>
      </c>
      <c r="E33" s="476">
        <v>0.70350037471896076</v>
      </c>
      <c r="F33" s="476">
        <v>0.35488183862103423</v>
      </c>
      <c r="G33" s="477">
        <v>4.1297915692071353E-3</v>
      </c>
      <c r="H33" s="476">
        <v>4.59375468398701E-2</v>
      </c>
      <c r="I33" s="478">
        <v>4.59375468398701E-2</v>
      </c>
      <c r="J33" s="6"/>
      <c r="K33" s="493" t="s">
        <v>142</v>
      </c>
      <c r="L33" s="610">
        <v>447539</v>
      </c>
      <c r="M33" s="494">
        <v>399074</v>
      </c>
      <c r="N33" s="6"/>
      <c r="S33" s="517" t="s">
        <v>29</v>
      </c>
      <c r="T33" s="518" t="s">
        <v>50</v>
      </c>
      <c r="U33" s="547">
        <v>2.3228460001073815E-3</v>
      </c>
      <c r="V33" s="548">
        <v>1.1467321361658038E-3</v>
      </c>
      <c r="W33" s="548">
        <v>1.0824533347573878E-3</v>
      </c>
      <c r="X33" s="548">
        <v>5.6847687413784647E-4</v>
      </c>
      <c r="Y33" s="548">
        <v>5.4467705565526081E-4</v>
      </c>
      <c r="Z33" s="548">
        <v>4.1494189371901237E-4</v>
      </c>
      <c r="AA33" s="548">
        <v>1.5895517055550311E-3</v>
      </c>
      <c r="AB33" s="548">
        <v>3.2010870573008309E-4</v>
      </c>
      <c r="AC33" s="548">
        <v>1.1337467521789321E-3</v>
      </c>
      <c r="AD33" s="548">
        <v>4.4175670475074373E-4</v>
      </c>
      <c r="AE33" s="548">
        <v>6.1289865841264413E-4</v>
      </c>
      <c r="AF33" s="548">
        <v>3.9908075913295724E-4</v>
      </c>
      <c r="AG33" s="548">
        <v>1.2076361875629268E-3</v>
      </c>
      <c r="AH33" s="548">
        <v>7.5489241388461078E-4</v>
      </c>
      <c r="AI33" s="548">
        <v>5.6695941884738995E-4</v>
      </c>
      <c r="AJ33" s="548">
        <v>4.2089142526704533E-4</v>
      </c>
      <c r="AK33" s="548">
        <v>5.4652997719078101E-4</v>
      </c>
      <c r="AL33" s="548">
        <v>2.167783562648655E-4</v>
      </c>
      <c r="AM33" s="548">
        <v>8.4180340911770458E-4</v>
      </c>
      <c r="AN33" s="548">
        <v>4.8976741277067842E-4</v>
      </c>
      <c r="AO33" s="548">
        <v>2.6620335607495621E-3</v>
      </c>
      <c r="AP33" s="548">
        <v>1.0450448757016028E-3</v>
      </c>
      <c r="AQ33" s="548">
        <v>2.65002332473321E-3</v>
      </c>
      <c r="AR33" s="548">
        <v>7.0227317876353013E-4</v>
      </c>
      <c r="AS33" s="548">
        <v>1.5405080065650067E-3</v>
      </c>
      <c r="AT33" s="548">
        <v>1.0849009328563494E-3</v>
      </c>
      <c r="AU33" s="548">
        <v>1.0545242700552538E-3</v>
      </c>
      <c r="AV33" s="548">
        <v>1.4508690375819335E-3</v>
      </c>
      <c r="AW33" s="548">
        <v>1.5622258068937827E-3</v>
      </c>
      <c r="AX33" s="548">
        <v>1.0004271508461522</v>
      </c>
      <c r="AY33" s="548">
        <v>1.5520797699630927E-3</v>
      </c>
      <c r="AZ33" s="548">
        <v>9.7761622022610379E-4</v>
      </c>
      <c r="BA33" s="548">
        <v>1.0379232665552497E-3</v>
      </c>
      <c r="BB33" s="548">
        <v>1.8428870942882624E-3</v>
      </c>
      <c r="BC33" s="548">
        <v>7.4320389294584878E-4</v>
      </c>
      <c r="BD33" s="548">
        <v>4.4360864325432059E-4</v>
      </c>
      <c r="BE33" s="549">
        <v>0.24701927653234873</v>
      </c>
      <c r="BF33" s="13"/>
      <c r="BG33" s="517" t="s">
        <v>29</v>
      </c>
      <c r="BH33" s="518" t="s">
        <v>50</v>
      </c>
      <c r="BI33" s="562">
        <f t="shared" si="35"/>
        <v>2.0746908780116479E-3</v>
      </c>
      <c r="BJ33" s="563">
        <f t="shared" si="38"/>
        <v>1.1462536666833384E-3</v>
      </c>
      <c r="BK33" s="563">
        <f t="shared" si="0"/>
        <v>1.028776527170393E-3</v>
      </c>
      <c r="BL33" s="563">
        <f t="shared" si="1"/>
        <v>5.6200547688515937E-4</v>
      </c>
      <c r="BM33" s="563">
        <f t="shared" si="2"/>
        <v>5.1765929472554872E-4</v>
      </c>
      <c r="BN33" s="563">
        <f t="shared" si="3"/>
        <v>3.8734173249436305E-4</v>
      </c>
      <c r="BO33" s="563">
        <f t="shared" si="4"/>
        <v>1.587390177340891E-3</v>
      </c>
      <c r="BP33" s="563">
        <f t="shared" si="5"/>
        <v>3.1353488927973413E-4</v>
      </c>
      <c r="BQ33" s="563">
        <f t="shared" si="6"/>
        <v>1.0500237608758946E-3</v>
      </c>
      <c r="BR33" s="563">
        <f t="shared" si="7"/>
        <v>4.2024494879413474E-4</v>
      </c>
      <c r="BS33" s="563">
        <f t="shared" si="8"/>
        <v>5.8486508297512661E-4</v>
      </c>
      <c r="BT33" s="563">
        <f t="shared" si="9"/>
        <v>3.9350698461267444E-4</v>
      </c>
      <c r="BU33" s="563">
        <f t="shared" si="10"/>
        <v>1.2020433665151686E-3</v>
      </c>
      <c r="BV33" s="563">
        <f t="shared" si="39"/>
        <v>7.4155266596273215E-4</v>
      </c>
      <c r="BW33" s="563">
        <f t="shared" si="40"/>
        <v>5.6580910987934782E-4</v>
      </c>
      <c r="BX33" s="563">
        <f t="shared" si="13"/>
        <v>3.8881379681063788E-4</v>
      </c>
      <c r="BY33" s="563">
        <f t="shared" si="14"/>
        <v>5.4089798989516815E-4</v>
      </c>
      <c r="BZ33" s="563">
        <f t="shared" si="15"/>
        <v>2.1645898034813434E-4</v>
      </c>
      <c r="CA33" s="563">
        <f t="shared" si="16"/>
        <v>7.9438035735998678E-4</v>
      </c>
      <c r="CB33" s="563">
        <f t="shared" si="17"/>
        <v>4.8499083159303155E-4</v>
      </c>
      <c r="CC33" s="563">
        <f t="shared" si="18"/>
        <v>2.6585799969561516E-3</v>
      </c>
      <c r="CD33" s="563">
        <f t="shared" si="19"/>
        <v>9.8585474626742371E-4</v>
      </c>
      <c r="CE33" s="563">
        <f t="shared" si="20"/>
        <v>2.4133892692420516E-3</v>
      </c>
      <c r="CF33" s="563">
        <f t="shared" si="21"/>
        <v>7.016255625613174E-4</v>
      </c>
      <c r="CG33" s="563">
        <f t="shared" si="22"/>
        <v>1.5142283778838788E-3</v>
      </c>
      <c r="CH33" s="563">
        <f t="shared" si="41"/>
        <v>1.0448797094166089E-3</v>
      </c>
      <c r="CI33" s="563">
        <f t="shared" si="42"/>
        <v>1.0292862664224357E-3</v>
      </c>
      <c r="CJ33" s="563">
        <f t="shared" si="43"/>
        <v>1.3191215913427182E-3</v>
      </c>
      <c r="CK33" s="563">
        <f t="shared" ref="CK33:CK40" si="44">AW33/$AW$32</f>
        <v>1.3869419923973573E-3</v>
      </c>
      <c r="CL33" s="563">
        <f t="shared" si="27"/>
        <v>1</v>
      </c>
      <c r="CM33" s="563">
        <f t="shared" si="28"/>
        <v>1.5518431239657407E-3</v>
      </c>
      <c r="CN33" s="563">
        <f t="shared" si="29"/>
        <v>9.6262969428260786E-4</v>
      </c>
      <c r="CO33" s="563">
        <f t="shared" si="30"/>
        <v>1.0372928696464282E-3</v>
      </c>
      <c r="CP33" s="563">
        <f t="shared" si="31"/>
        <v>1.6733423706818021E-3</v>
      </c>
      <c r="CQ33" s="563">
        <f t="shared" si="32"/>
        <v>7.3664673726031842E-4</v>
      </c>
      <c r="CR33" s="563">
        <f t="shared" si="33"/>
        <v>4.4328970732706501E-4</v>
      </c>
      <c r="CS33" s="564">
        <f t="shared" si="34"/>
        <v>0.24659804063710361</v>
      </c>
      <c r="CT33" s="15"/>
      <c r="CU33" s="517" t="s">
        <v>249</v>
      </c>
      <c r="CV33" s="519" t="s">
        <v>50</v>
      </c>
      <c r="CW33" s="520">
        <v>0</v>
      </c>
      <c r="CX33" s="521">
        <v>0</v>
      </c>
      <c r="CY33" s="521">
        <v>0</v>
      </c>
      <c r="CZ33" s="521">
        <v>0</v>
      </c>
      <c r="DA33" s="521">
        <v>0</v>
      </c>
      <c r="DB33" s="521">
        <v>0</v>
      </c>
      <c r="DC33" s="521">
        <v>0</v>
      </c>
      <c r="DD33" s="521">
        <v>0</v>
      </c>
      <c r="DE33" s="521">
        <v>0</v>
      </c>
      <c r="DF33" s="521">
        <v>0</v>
      </c>
      <c r="DG33" s="521">
        <v>0</v>
      </c>
      <c r="DH33" s="521">
        <v>0</v>
      </c>
      <c r="DI33" s="521">
        <v>0</v>
      </c>
      <c r="DJ33" s="521">
        <v>0</v>
      </c>
      <c r="DK33" s="521">
        <v>0</v>
      </c>
      <c r="DL33" s="521">
        <v>0</v>
      </c>
      <c r="DM33" s="521">
        <v>0</v>
      </c>
      <c r="DN33" s="521">
        <v>0</v>
      </c>
      <c r="DO33" s="521">
        <v>0</v>
      </c>
      <c r="DP33" s="521">
        <v>0</v>
      </c>
      <c r="DQ33" s="521">
        <v>0</v>
      </c>
      <c r="DR33" s="521">
        <v>0</v>
      </c>
      <c r="DS33" s="521">
        <v>0</v>
      </c>
      <c r="DT33" s="521">
        <v>0</v>
      </c>
      <c r="DU33" s="521">
        <v>0</v>
      </c>
      <c r="DV33" s="521">
        <v>0</v>
      </c>
      <c r="DW33" s="521">
        <v>0</v>
      </c>
      <c r="DX33" s="521">
        <v>0</v>
      </c>
      <c r="DY33" s="521">
        <v>0</v>
      </c>
      <c r="DZ33" s="521">
        <v>0</v>
      </c>
      <c r="EA33" s="521">
        <v>0</v>
      </c>
      <c r="EB33" s="521">
        <v>0</v>
      </c>
      <c r="EC33" s="521">
        <v>0</v>
      </c>
      <c r="ED33" s="521">
        <v>0</v>
      </c>
      <c r="EE33" s="521">
        <v>0</v>
      </c>
      <c r="EF33" s="521">
        <v>0</v>
      </c>
      <c r="EG33" s="522">
        <v>0</v>
      </c>
      <c r="EI33" s="517" t="s">
        <v>29</v>
      </c>
      <c r="EJ33" s="518" t="s">
        <v>50</v>
      </c>
      <c r="EK33" s="579">
        <v>0</v>
      </c>
      <c r="EL33" s="580">
        <v>0</v>
      </c>
      <c r="EM33" s="580">
        <v>0</v>
      </c>
      <c r="EN33" s="580">
        <v>0</v>
      </c>
      <c r="EO33" s="580">
        <v>0</v>
      </c>
      <c r="EP33" s="580">
        <v>0</v>
      </c>
      <c r="EQ33" s="580">
        <v>0</v>
      </c>
      <c r="ER33" s="580">
        <v>0</v>
      </c>
      <c r="ES33" s="580">
        <v>0</v>
      </c>
      <c r="ET33" s="580">
        <v>0</v>
      </c>
      <c r="EU33" s="580">
        <v>0</v>
      </c>
      <c r="EV33" s="580">
        <v>0</v>
      </c>
      <c r="EW33" s="580">
        <v>0</v>
      </c>
      <c r="EX33" s="580">
        <v>0</v>
      </c>
      <c r="EY33" s="580">
        <v>0</v>
      </c>
      <c r="EZ33" s="580">
        <v>0</v>
      </c>
      <c r="FA33" s="580">
        <v>0</v>
      </c>
      <c r="FB33" s="580">
        <v>0</v>
      </c>
      <c r="FC33" s="580">
        <v>0</v>
      </c>
      <c r="FD33" s="580">
        <v>0</v>
      </c>
      <c r="FE33" s="580">
        <v>0</v>
      </c>
      <c r="FF33" s="580">
        <v>0</v>
      </c>
      <c r="FG33" s="580">
        <v>0</v>
      </c>
      <c r="FH33" s="580">
        <v>0</v>
      </c>
      <c r="FI33" s="580">
        <v>0</v>
      </c>
      <c r="FJ33" s="580">
        <v>0</v>
      </c>
      <c r="FK33" s="580">
        <v>0</v>
      </c>
      <c r="FL33" s="580">
        <v>0</v>
      </c>
      <c r="FM33" s="580">
        <v>0</v>
      </c>
      <c r="FN33" s="580">
        <v>0</v>
      </c>
      <c r="FO33" s="580">
        <v>0</v>
      </c>
      <c r="FP33" s="580">
        <v>0</v>
      </c>
      <c r="FQ33" s="580">
        <v>0</v>
      </c>
      <c r="FR33" s="580">
        <v>0</v>
      </c>
      <c r="FS33" s="581">
        <v>0</v>
      </c>
      <c r="FT33" s="581">
        <v>0</v>
      </c>
      <c r="FU33" s="582">
        <v>0.24659804063710361</v>
      </c>
    </row>
    <row r="34" spans="2:177" ht="19.5" customHeight="1">
      <c r="B34" s="479" t="s">
        <v>250</v>
      </c>
      <c r="C34" s="480" t="s">
        <v>51</v>
      </c>
      <c r="D34" s="481">
        <v>0.92197093867568003</v>
      </c>
      <c r="E34" s="481">
        <v>0.72337859912085756</v>
      </c>
      <c r="F34" s="481">
        <v>0.49534489164954887</v>
      </c>
      <c r="G34" s="482">
        <v>2.7162943563004822E-2</v>
      </c>
      <c r="H34" s="481">
        <v>8.2966439753503596E-2</v>
      </c>
      <c r="I34" s="483">
        <v>8.2691269568631307E-2</v>
      </c>
      <c r="J34" s="6"/>
      <c r="K34" s="493" t="s">
        <v>143</v>
      </c>
      <c r="L34" s="610">
        <v>438034</v>
      </c>
      <c r="M34" s="494">
        <v>485561</v>
      </c>
      <c r="N34" s="6"/>
      <c r="S34" s="523" t="s">
        <v>30</v>
      </c>
      <c r="T34" s="524" t="s">
        <v>51</v>
      </c>
      <c r="U34" s="550">
        <v>1.1318002369761001E-4</v>
      </c>
      <c r="V34" s="551">
        <v>2.6763971515759673E-4</v>
      </c>
      <c r="W34" s="551">
        <v>1.8327577997064349E-4</v>
      </c>
      <c r="X34" s="551">
        <v>1.0062510290522508E-4</v>
      </c>
      <c r="Y34" s="551">
        <v>1.5185508460192814E-4</v>
      </c>
      <c r="Z34" s="551">
        <v>3.2503253918056093E-4</v>
      </c>
      <c r="AA34" s="551">
        <v>1.320277339709066E-4</v>
      </c>
      <c r="AB34" s="551">
        <v>1.1000613507426222E-4</v>
      </c>
      <c r="AC34" s="551">
        <v>3.2152366873036545E-4</v>
      </c>
      <c r="AD34" s="551">
        <v>1.1036999111701649E-4</v>
      </c>
      <c r="AE34" s="551">
        <v>1.7146595708427152E-4</v>
      </c>
      <c r="AF34" s="551">
        <v>6.3192137741203535E-4</v>
      </c>
      <c r="AG34" s="551">
        <v>4.3856308067101229E-4</v>
      </c>
      <c r="AH34" s="551">
        <v>4.9821625607200909E-4</v>
      </c>
      <c r="AI34" s="551">
        <v>1.4483994975646343E-4</v>
      </c>
      <c r="AJ34" s="551">
        <v>1.2333727179538068E-3</v>
      </c>
      <c r="AK34" s="551">
        <v>1.1174949676517291E-3</v>
      </c>
      <c r="AL34" s="551">
        <v>3.9879754769438214E-4</v>
      </c>
      <c r="AM34" s="551">
        <v>2.7478368192381837E-4</v>
      </c>
      <c r="AN34" s="551">
        <v>1.480149374361137E-4</v>
      </c>
      <c r="AO34" s="551">
        <v>3.0786376736386615E-4</v>
      </c>
      <c r="AP34" s="551">
        <v>5.3646896828357421E-4</v>
      </c>
      <c r="AQ34" s="551">
        <v>4.4917821634252273E-4</v>
      </c>
      <c r="AR34" s="551">
        <v>3.0226118769776782E-4</v>
      </c>
      <c r="AS34" s="551">
        <v>3.9685037736005339E-4</v>
      </c>
      <c r="AT34" s="551">
        <v>3.7889030871779129E-4</v>
      </c>
      <c r="AU34" s="551">
        <v>5.9152507804575853E-5</v>
      </c>
      <c r="AV34" s="551">
        <v>5.604119610572606E-4</v>
      </c>
      <c r="AW34" s="551">
        <v>2.8700457169539427E-3</v>
      </c>
      <c r="AX34" s="551">
        <v>1.8047197421468248E-4</v>
      </c>
      <c r="AY34" s="551">
        <v>1.0001524935051085</v>
      </c>
      <c r="AZ34" s="551">
        <v>2.146990867767061E-4</v>
      </c>
      <c r="BA34" s="551">
        <v>2.618831249308818E-4</v>
      </c>
      <c r="BB34" s="551">
        <v>1.1604445452528859E-3</v>
      </c>
      <c r="BC34" s="551">
        <v>4.6052875070127228E-4</v>
      </c>
      <c r="BD34" s="551">
        <v>1.2738765828241661E-4</v>
      </c>
      <c r="BE34" s="552">
        <v>4.6719900480210219E-4</v>
      </c>
      <c r="BF34" s="13"/>
      <c r="BG34" s="523" t="s">
        <v>30</v>
      </c>
      <c r="BH34" s="524" t="s">
        <v>51</v>
      </c>
      <c r="BI34" s="565">
        <f t="shared" si="35"/>
        <v>1.0108873456428819E-4</v>
      </c>
      <c r="BJ34" s="566">
        <f t="shared" si="38"/>
        <v>2.6752804353703254E-4</v>
      </c>
      <c r="BK34" s="566">
        <f t="shared" si="0"/>
        <v>1.7418748169398333E-4</v>
      </c>
      <c r="BL34" s="566">
        <f t="shared" si="1"/>
        <v>9.9479612131339474E-5</v>
      </c>
      <c r="BM34" s="566">
        <f t="shared" si="2"/>
        <v>1.4432257643192574E-4</v>
      </c>
      <c r="BN34" s="566">
        <f t="shared" si="3"/>
        <v>3.0341276392905183E-4</v>
      </c>
      <c r="BO34" s="566">
        <f t="shared" si="4"/>
        <v>1.3184819802311088E-4</v>
      </c>
      <c r="BP34" s="566">
        <f t="shared" si="5"/>
        <v>1.0774702706674596E-4</v>
      </c>
      <c r="BQ34" s="566">
        <f t="shared" si="6"/>
        <v>2.9778033868853906E-4</v>
      </c>
      <c r="BR34" s="566">
        <f t="shared" si="7"/>
        <v>1.0499542115959612E-4</v>
      </c>
      <c r="BS34" s="566">
        <f t="shared" si="8"/>
        <v>1.6362321868550054E-4</v>
      </c>
      <c r="BT34" s="566">
        <f t="shared" si="9"/>
        <v>6.2309562675471599E-4</v>
      </c>
      <c r="BU34" s="566">
        <f t="shared" si="10"/>
        <v>4.3653200139928526E-4</v>
      </c>
      <c r="BV34" s="566">
        <f t="shared" si="39"/>
        <v>4.8941224752146269E-4</v>
      </c>
      <c r="BW34" s="566">
        <f t="shared" si="40"/>
        <v>1.4454608270426003E-4</v>
      </c>
      <c r="BX34" s="566">
        <f t="shared" si="13"/>
        <v>1.1393730082431862E-3</v>
      </c>
      <c r="BY34" s="566">
        <f t="shared" si="14"/>
        <v>1.1059791904329274E-3</v>
      </c>
      <c r="BZ34" s="566">
        <f t="shared" si="15"/>
        <v>3.9821000595553156E-4</v>
      </c>
      <c r="CA34" s="566">
        <f t="shared" si="16"/>
        <v>2.5930372469282144E-4</v>
      </c>
      <c r="CB34" s="566">
        <f t="shared" si="17"/>
        <v>1.4657138413768519E-4</v>
      </c>
      <c r="CC34" s="566">
        <f t="shared" si="18"/>
        <v>3.0746436324817521E-4</v>
      </c>
      <c r="CD34" s="566">
        <f t="shared" si="19"/>
        <v>5.0608398826172858E-4</v>
      </c>
      <c r="CE34" s="566">
        <f t="shared" si="20"/>
        <v>4.0906880976508556E-4</v>
      </c>
      <c r="CF34" s="566">
        <f t="shared" si="21"/>
        <v>3.019824510915973E-4</v>
      </c>
      <c r="CG34" s="566">
        <f t="shared" si="22"/>
        <v>3.9008048034261286E-4</v>
      </c>
      <c r="CH34" s="566">
        <f t="shared" si="41"/>
        <v>3.6491331483280698E-4</v>
      </c>
      <c r="CI34" s="566">
        <f t="shared" si="42"/>
        <v>5.7736806668760399E-5</v>
      </c>
      <c r="CJ34" s="566">
        <f t="shared" si="43"/>
        <v>5.0952325725374099E-4</v>
      </c>
      <c r="CK34" s="566">
        <f t="shared" si="44"/>
        <v>2.5480227681415118E-3</v>
      </c>
      <c r="CL34" s="566">
        <f t="shared" ref="CL34:CL40" si="45">AX34/$AX$33</f>
        <v>1.8039491837265804E-4</v>
      </c>
      <c r="CM34" s="566">
        <f t="shared" si="28"/>
        <v>1</v>
      </c>
      <c r="CN34" s="566">
        <f t="shared" si="29"/>
        <v>2.1140782240582667E-4</v>
      </c>
      <c r="CO34" s="566">
        <f t="shared" si="30"/>
        <v>2.6172406662883907E-4</v>
      </c>
      <c r="CP34" s="566">
        <f t="shared" si="31"/>
        <v>1.0536842069254256E-3</v>
      </c>
      <c r="CQ34" s="566">
        <f t="shared" si="32"/>
        <v>4.5646558749037793E-4</v>
      </c>
      <c r="CR34" s="566">
        <f t="shared" si="33"/>
        <v>1.2729607192238276E-4</v>
      </c>
      <c r="CS34" s="567">
        <f t="shared" si="34"/>
        <v>4.664023018329731E-4</v>
      </c>
      <c r="CT34" s="15"/>
      <c r="CU34" s="523" t="s">
        <v>250</v>
      </c>
      <c r="CV34" s="525" t="s">
        <v>51</v>
      </c>
      <c r="CW34" s="526">
        <v>2.2116498168956774E-3</v>
      </c>
      <c r="CX34" s="527">
        <v>3.8012769914893281E-2</v>
      </c>
      <c r="CY34" s="527">
        <v>0.10327911722779994</v>
      </c>
      <c r="CZ34" s="527">
        <v>0.16003703534199604</v>
      </c>
      <c r="DA34" s="527">
        <v>7.6666002213317014E-2</v>
      </c>
      <c r="DB34" s="527">
        <v>0.54198830944113841</v>
      </c>
      <c r="DC34" s="527">
        <v>0.12909222232798248</v>
      </c>
      <c r="DD34" s="527">
        <v>0.27012833150673188</v>
      </c>
      <c r="DE34" s="527">
        <v>0.2479436215448925</v>
      </c>
      <c r="DF34" s="527">
        <v>0.12447988317468914</v>
      </c>
      <c r="DG34" s="527">
        <v>0.32418367699772938</v>
      </c>
      <c r="DH34" s="527">
        <v>9.0932561101686682E-2</v>
      </c>
      <c r="DI34" s="527">
        <v>0.21096960928168323</v>
      </c>
      <c r="DJ34" s="527">
        <v>0.32268938557578436</v>
      </c>
      <c r="DK34" s="527">
        <v>0.61260834713835299</v>
      </c>
      <c r="DL34" s="527">
        <v>0.22347351187338965</v>
      </c>
      <c r="DM34" s="527">
        <v>0.43583617808535507</v>
      </c>
      <c r="DN34" s="527">
        <v>0.61606442159684827</v>
      </c>
      <c r="DO34" s="527">
        <v>0.47171270368153734</v>
      </c>
      <c r="DP34" s="527">
        <v>0.10189281427034522</v>
      </c>
      <c r="DQ34" s="527">
        <v>6.4594114038340894E-2</v>
      </c>
      <c r="DR34" s="527">
        <v>2.997236538736902E-2</v>
      </c>
      <c r="DS34" s="527">
        <v>0</v>
      </c>
      <c r="DT34" s="527">
        <v>0</v>
      </c>
      <c r="DU34" s="527">
        <v>1.1900380400269311E-2</v>
      </c>
      <c r="DV34" s="527">
        <v>3.0507754934387208E-3</v>
      </c>
      <c r="DW34" s="527">
        <v>0</v>
      </c>
      <c r="DX34" s="527">
        <v>1.0112614637550024E-2</v>
      </c>
      <c r="DY34" s="527">
        <v>0.14999592895929587</v>
      </c>
      <c r="DZ34" s="527">
        <v>1</v>
      </c>
      <c r="EA34" s="527">
        <v>0.38717722601934812</v>
      </c>
      <c r="EB34" s="527">
        <v>4.9583805441247096E-2</v>
      </c>
      <c r="EC34" s="527">
        <v>0</v>
      </c>
      <c r="ED34" s="527">
        <v>9.1974136198796283E-3</v>
      </c>
      <c r="EE34" s="527">
        <v>3.1901200426615419E-4</v>
      </c>
      <c r="EF34" s="527">
        <v>0</v>
      </c>
      <c r="EG34" s="528">
        <v>1.1581399437412095E-2</v>
      </c>
      <c r="EI34" s="523" t="s">
        <v>30</v>
      </c>
      <c r="EJ34" s="524" t="s">
        <v>51</v>
      </c>
      <c r="EK34" s="583">
        <v>9.484089254763976E-6</v>
      </c>
      <c r="EL34" s="584">
        <v>0</v>
      </c>
      <c r="EM34" s="584">
        <v>8.7172358104047092E-5</v>
      </c>
      <c r="EN34" s="584">
        <v>0</v>
      </c>
      <c r="EO34" s="584">
        <v>6.8293053078878483E-5</v>
      </c>
      <c r="EP34" s="584">
        <v>2.0219278070676485E-4</v>
      </c>
      <c r="EQ34" s="584">
        <v>0</v>
      </c>
      <c r="ER34" s="584">
        <v>2.0439587392862495E-5</v>
      </c>
      <c r="ES34" s="584">
        <v>1.7960415244800459E-4</v>
      </c>
      <c r="ET34" s="584">
        <v>5.864414731409805E-5</v>
      </c>
      <c r="EU34" s="584">
        <v>8.1035088193187656E-5</v>
      </c>
      <c r="EV34" s="584">
        <v>5.7535249680567278E-4</v>
      </c>
      <c r="EW34" s="584">
        <v>3.6370249136206582E-4</v>
      </c>
      <c r="EX34" s="584">
        <v>4.2162777198601119E-4</v>
      </c>
      <c r="EY34" s="584">
        <v>0</v>
      </c>
      <c r="EZ34" s="584">
        <v>1.1050897180195996E-3</v>
      </c>
      <c r="FA34" s="584">
        <v>9.8455906314351676E-4</v>
      </c>
      <c r="FB34" s="584">
        <v>2.1502293577981653E-4</v>
      </c>
      <c r="FC34" s="584">
        <v>2.0167358978989827E-4</v>
      </c>
      <c r="FD34" s="584">
        <v>3.2270556344391374E-5</v>
      </c>
      <c r="FE34" s="584">
        <v>1.3068478829064296E-4</v>
      </c>
      <c r="FF34" s="584">
        <v>4.277366522018089E-4</v>
      </c>
      <c r="FG34" s="584">
        <v>1.3759889920880633E-4</v>
      </c>
      <c r="FH34" s="584">
        <v>1.4679388803629813E-4</v>
      </c>
      <c r="FI34" s="584">
        <v>2.0501059800549011E-4</v>
      </c>
      <c r="FJ34" s="584">
        <v>1.7853304136501263E-4</v>
      </c>
      <c r="FK34" s="584">
        <v>1.2852462724644984E-6</v>
      </c>
      <c r="FL34" s="584">
        <v>3.711009628808964E-4</v>
      </c>
      <c r="FM34" s="584">
        <v>2.636490508297883E-3</v>
      </c>
      <c r="FN34" s="584">
        <v>2.598051461403947E-5</v>
      </c>
      <c r="FO34" s="584">
        <v>0</v>
      </c>
      <c r="FP34" s="584">
        <v>9.6909310831230644E-5</v>
      </c>
      <c r="FQ34" s="584">
        <v>0</v>
      </c>
      <c r="FR34" s="584">
        <v>1.0161851804650975E-3</v>
      </c>
      <c r="FS34" s="585">
        <v>3.3344073371947521E-4</v>
      </c>
      <c r="FT34" s="585">
        <v>0</v>
      </c>
      <c r="FU34" s="586">
        <v>2.6925705764172241E-4</v>
      </c>
    </row>
    <row r="35" spans="2:177" ht="19.5" customHeight="1">
      <c r="B35" s="469" t="s">
        <v>251</v>
      </c>
      <c r="C35" s="470" t="s">
        <v>252</v>
      </c>
      <c r="D35" s="471">
        <v>0.9679010243550934</v>
      </c>
      <c r="E35" s="471">
        <v>0.62669725890219696</v>
      </c>
      <c r="F35" s="471">
        <v>0.57934001170090199</v>
      </c>
      <c r="G35" s="472">
        <v>6.5400081596808865E-2</v>
      </c>
      <c r="H35" s="471">
        <v>0.12236415647623389</v>
      </c>
      <c r="I35" s="473">
        <v>0.11983195207655117</v>
      </c>
      <c r="J35" s="6"/>
      <c r="K35" s="493" t="s">
        <v>144</v>
      </c>
      <c r="L35" s="610">
        <v>452812</v>
      </c>
      <c r="M35" s="494">
        <v>446952</v>
      </c>
      <c r="S35" s="511" t="s">
        <v>31</v>
      </c>
      <c r="T35" s="512" t="s">
        <v>109</v>
      </c>
      <c r="U35" s="544">
        <v>6.2186031777234122E-4</v>
      </c>
      <c r="V35" s="545">
        <v>5.9087281218073336E-4</v>
      </c>
      <c r="W35" s="545">
        <v>1.8498747194586215E-4</v>
      </c>
      <c r="X35" s="545">
        <v>8.1939918774324514E-5</v>
      </c>
      <c r="Y35" s="545">
        <v>1.0058011773717307E-4</v>
      </c>
      <c r="Z35" s="545">
        <v>1.0016290805985656E-4</v>
      </c>
      <c r="AA35" s="545">
        <v>1.2477266792141955E-4</v>
      </c>
      <c r="AB35" s="545">
        <v>4.7088739253130811E-5</v>
      </c>
      <c r="AC35" s="545">
        <v>1.2467611574190597E-4</v>
      </c>
      <c r="AD35" s="545">
        <v>4.1406583348715879E-5</v>
      </c>
      <c r="AE35" s="545">
        <v>8.390554978503769E-5</v>
      </c>
      <c r="AF35" s="545">
        <v>7.2827968257074073E-5</v>
      </c>
      <c r="AG35" s="545">
        <v>7.2462356205330516E-5</v>
      </c>
      <c r="AH35" s="545">
        <v>6.149823487971507E-5</v>
      </c>
      <c r="AI35" s="545">
        <v>5.4761165934146469E-5</v>
      </c>
      <c r="AJ35" s="545">
        <v>7.0564084918122824E-5</v>
      </c>
      <c r="AK35" s="545">
        <v>7.3062294516909612E-5</v>
      </c>
      <c r="AL35" s="545">
        <v>2.859607204356434E-5</v>
      </c>
      <c r="AM35" s="545">
        <v>5.5343838449349766E-5</v>
      </c>
      <c r="AN35" s="545">
        <v>1.5057518420297255E-4</v>
      </c>
      <c r="AO35" s="545">
        <v>1.4133748031796694E-4</v>
      </c>
      <c r="AP35" s="545">
        <v>1.191514020800342E-4</v>
      </c>
      <c r="AQ35" s="545">
        <v>6.5556042175694774E-4</v>
      </c>
      <c r="AR35" s="545">
        <v>1.6050895826228933E-4</v>
      </c>
      <c r="AS35" s="545">
        <v>2.0971960243525709E-4</v>
      </c>
      <c r="AT35" s="545">
        <v>4.1897664395363948E-4</v>
      </c>
      <c r="AU35" s="545">
        <v>6.2881053355849317E-5</v>
      </c>
      <c r="AV35" s="545">
        <v>1.3993948445881351E-3</v>
      </c>
      <c r="AW35" s="545">
        <v>1.5006445614470598E-3</v>
      </c>
      <c r="AX35" s="545">
        <v>1.5499470892542578E-4</v>
      </c>
      <c r="AY35" s="545">
        <v>1.5370349605916059E-4</v>
      </c>
      <c r="AZ35" s="545">
        <v>1.0155683187756477</v>
      </c>
      <c r="BA35" s="545">
        <v>2.0870068915035305E-4</v>
      </c>
      <c r="BB35" s="545">
        <v>1.5051343677714317E-4</v>
      </c>
      <c r="BC35" s="545">
        <v>1.9784703481675312E-4</v>
      </c>
      <c r="BD35" s="545">
        <v>1.1378418096500631E-4</v>
      </c>
      <c r="BE35" s="546">
        <v>4.5889628389000495E-3</v>
      </c>
      <c r="BF35" s="13"/>
      <c r="BG35" s="511" t="s">
        <v>31</v>
      </c>
      <c r="BH35" s="512" t="s">
        <v>109</v>
      </c>
      <c r="BI35" s="559">
        <f t="shared" si="35"/>
        <v>5.5542551190223481E-4</v>
      </c>
      <c r="BJ35" s="560">
        <f t="shared" si="38"/>
        <v>5.9062627281924627E-4</v>
      </c>
      <c r="BK35" s="560">
        <f t="shared" si="0"/>
        <v>1.7581429411102443E-4</v>
      </c>
      <c r="BL35" s="560">
        <f t="shared" si="1"/>
        <v>8.1007135420479604E-5</v>
      </c>
      <c r="BM35" s="560">
        <f t="shared" si="2"/>
        <v>9.5591015392782819E-5</v>
      </c>
      <c r="BN35" s="560">
        <f t="shared" si="3"/>
        <v>9.3500499532233133E-5</v>
      </c>
      <c r="BO35" s="560">
        <f t="shared" si="4"/>
        <v>1.2460299766714399E-4</v>
      </c>
      <c r="BP35" s="560">
        <f t="shared" si="5"/>
        <v>4.6121715479058765E-5</v>
      </c>
      <c r="BQ35" s="560">
        <f t="shared" si="6"/>
        <v>1.1546924715869286E-4</v>
      </c>
      <c r="BR35" s="560">
        <f t="shared" si="7"/>
        <v>3.939025104087428E-5</v>
      </c>
      <c r="BS35" s="560">
        <f t="shared" si="8"/>
        <v>8.006776595692952E-5</v>
      </c>
      <c r="BT35" s="560">
        <f t="shared" si="9"/>
        <v>7.1810814048193754E-5</v>
      </c>
      <c r="BU35" s="560">
        <f t="shared" si="10"/>
        <v>7.2126767561060779E-5</v>
      </c>
      <c r="BV35" s="560">
        <f t="shared" si="39"/>
        <v>6.0411495980440239E-5</v>
      </c>
      <c r="BW35" s="560">
        <f t="shared" si="40"/>
        <v>5.4650060521341872E-5</v>
      </c>
      <c r="BX35" s="560">
        <f t="shared" si="13"/>
        <v>6.5186145709848927E-5</v>
      </c>
      <c r="BY35" s="560">
        <f t="shared" si="14"/>
        <v>7.2309388122602323E-5</v>
      </c>
      <c r="BZ35" s="560">
        <f t="shared" si="15"/>
        <v>2.855394193020254E-5</v>
      </c>
      <c r="CA35" s="560">
        <f t="shared" si="16"/>
        <v>5.2226039582266173E-5</v>
      </c>
      <c r="CB35" s="560">
        <f t="shared" si="17"/>
        <v>1.4910666144721013E-4</v>
      </c>
      <c r="CC35" s="560">
        <f t="shared" si="18"/>
        <v>1.4115411748893465E-4</v>
      </c>
      <c r="CD35" s="560">
        <f t="shared" si="19"/>
        <v>1.1240280489022805E-4</v>
      </c>
      <c r="CE35" s="560">
        <f t="shared" si="20"/>
        <v>5.9702209880257962E-4</v>
      </c>
      <c r="CF35" s="560">
        <f t="shared" si="21"/>
        <v>1.6036094150027378E-4</v>
      </c>
      <c r="CG35" s="560">
        <f t="shared" si="22"/>
        <v>2.0614198177008351E-4</v>
      </c>
      <c r="CH35" s="560">
        <f t="shared" si="41"/>
        <v>4.0352089368568257E-4</v>
      </c>
      <c r="CI35" s="560">
        <f t="shared" si="42"/>
        <v>6.137611667672746E-5</v>
      </c>
      <c r="CJ35" s="560">
        <f t="shared" si="43"/>
        <v>1.2723215579722171E-3</v>
      </c>
      <c r="CK35" s="560">
        <f t="shared" si="44"/>
        <v>1.3322702446402191E-3</v>
      </c>
      <c r="CL35" s="560">
        <f t="shared" si="45"/>
        <v>1.5492853107228514E-4</v>
      </c>
      <c r="CM35" s="560">
        <f t="shared" ref="CM35:CM40" si="46">AY35/$AY$34</f>
        <v>1.536800608480166E-4</v>
      </c>
      <c r="CN35" s="560">
        <f t="shared" si="29"/>
        <v>1</v>
      </c>
      <c r="CO35" s="560">
        <f t="shared" si="30"/>
        <v>2.0857393192893925E-4</v>
      </c>
      <c r="CP35" s="560">
        <f t="shared" si="31"/>
        <v>1.3666627320617318E-4</v>
      </c>
      <c r="CQ35" s="560">
        <f t="shared" si="32"/>
        <v>1.9610146563778689E-4</v>
      </c>
      <c r="CR35" s="560">
        <f t="shared" si="33"/>
        <v>1.1370237493211013E-4</v>
      </c>
      <c r="CS35" s="561">
        <f t="shared" si="34"/>
        <v>4.5811373934658856E-3</v>
      </c>
      <c r="CT35" s="15"/>
      <c r="CU35" s="511" t="s">
        <v>251</v>
      </c>
      <c r="CV35" s="513" t="s">
        <v>252</v>
      </c>
      <c r="CW35" s="514">
        <v>0</v>
      </c>
      <c r="CX35" s="515">
        <v>0</v>
      </c>
      <c r="CY35" s="515">
        <v>0</v>
      </c>
      <c r="CZ35" s="515">
        <v>0</v>
      </c>
      <c r="DA35" s="515">
        <v>0</v>
      </c>
      <c r="DB35" s="515">
        <v>0</v>
      </c>
      <c r="DC35" s="515">
        <v>0</v>
      </c>
      <c r="DD35" s="515">
        <v>0</v>
      </c>
      <c r="DE35" s="515">
        <v>0</v>
      </c>
      <c r="DF35" s="515">
        <v>0</v>
      </c>
      <c r="DG35" s="515">
        <v>0</v>
      </c>
      <c r="DH35" s="515">
        <v>0</v>
      </c>
      <c r="DI35" s="515">
        <v>0</v>
      </c>
      <c r="DJ35" s="515">
        <v>0</v>
      </c>
      <c r="DK35" s="515">
        <v>0</v>
      </c>
      <c r="DL35" s="515">
        <v>0</v>
      </c>
      <c r="DM35" s="515">
        <v>0</v>
      </c>
      <c r="DN35" s="515">
        <v>0</v>
      </c>
      <c r="DO35" s="515">
        <v>0</v>
      </c>
      <c r="DP35" s="515">
        <v>0</v>
      </c>
      <c r="DQ35" s="515">
        <v>0</v>
      </c>
      <c r="DR35" s="515">
        <v>0</v>
      </c>
      <c r="DS35" s="515">
        <v>0</v>
      </c>
      <c r="DT35" s="515">
        <v>0</v>
      </c>
      <c r="DU35" s="515">
        <v>0</v>
      </c>
      <c r="DV35" s="515">
        <v>0</v>
      </c>
      <c r="DW35" s="515">
        <v>0</v>
      </c>
      <c r="DX35" s="515">
        <v>0</v>
      </c>
      <c r="DY35" s="515">
        <v>0</v>
      </c>
      <c r="DZ35" s="515">
        <v>0</v>
      </c>
      <c r="EA35" s="515">
        <v>0</v>
      </c>
      <c r="EB35" s="515">
        <v>0</v>
      </c>
      <c r="EC35" s="515">
        <v>0</v>
      </c>
      <c r="ED35" s="515">
        <v>0</v>
      </c>
      <c r="EE35" s="515">
        <v>0</v>
      </c>
      <c r="EF35" s="515">
        <v>0</v>
      </c>
      <c r="EG35" s="516">
        <v>0</v>
      </c>
      <c r="EI35" s="511" t="s">
        <v>31</v>
      </c>
      <c r="EJ35" s="512" t="s">
        <v>109</v>
      </c>
      <c r="EK35" s="575">
        <v>4.1492890489592399E-4</v>
      </c>
      <c r="EL35" s="576">
        <v>0</v>
      </c>
      <c r="EM35" s="576">
        <v>0</v>
      </c>
      <c r="EN35" s="576">
        <v>0</v>
      </c>
      <c r="EO35" s="576">
        <v>0</v>
      </c>
      <c r="EP35" s="576">
        <v>2.5274097588345607E-5</v>
      </c>
      <c r="EQ35" s="576">
        <v>0</v>
      </c>
      <c r="ER35" s="576">
        <v>0</v>
      </c>
      <c r="ES35" s="576">
        <v>0</v>
      </c>
      <c r="ET35" s="576">
        <v>0</v>
      </c>
      <c r="EU35" s="576">
        <v>0</v>
      </c>
      <c r="EV35" s="576">
        <v>0</v>
      </c>
      <c r="EW35" s="576">
        <v>0</v>
      </c>
      <c r="EX35" s="576">
        <v>0</v>
      </c>
      <c r="EY35" s="576">
        <v>0</v>
      </c>
      <c r="EZ35" s="576">
        <v>0</v>
      </c>
      <c r="FA35" s="576">
        <v>0</v>
      </c>
      <c r="FB35" s="576">
        <v>0</v>
      </c>
      <c r="FC35" s="576">
        <v>0</v>
      </c>
      <c r="FD35" s="576">
        <v>1.6135278172195687E-5</v>
      </c>
      <c r="FE35" s="576">
        <v>0</v>
      </c>
      <c r="FF35" s="576">
        <v>0</v>
      </c>
      <c r="FG35" s="576">
        <v>4.6439628482972134E-4</v>
      </c>
      <c r="FH35" s="576">
        <v>0</v>
      </c>
      <c r="FI35" s="576">
        <v>4.1697070780777653E-5</v>
      </c>
      <c r="FJ35" s="576">
        <v>2.878389850578775E-4</v>
      </c>
      <c r="FK35" s="576">
        <v>1.0281970179715987E-5</v>
      </c>
      <c r="FL35" s="576">
        <v>1.2394051575827997E-3</v>
      </c>
      <c r="FM35" s="576">
        <v>1.2812536781396601E-3</v>
      </c>
      <c r="FN35" s="576">
        <v>4.9962528103922057E-5</v>
      </c>
      <c r="FO35" s="576">
        <v>3.6806203072091084E-5</v>
      </c>
      <c r="FP35" s="576">
        <v>1.5760325328145693E-2</v>
      </c>
      <c r="FQ35" s="576">
        <v>3.4277096044423117E-5</v>
      </c>
      <c r="FR35" s="576">
        <v>2.850684499654564E-5</v>
      </c>
      <c r="FS35" s="577">
        <v>6.7437451763489368E-5</v>
      </c>
      <c r="FT35" s="577">
        <v>0</v>
      </c>
      <c r="FU35" s="578">
        <v>4.4738095731240036E-3</v>
      </c>
    </row>
    <row r="36" spans="2:177" ht="19.5" customHeight="1">
      <c r="B36" s="469" t="s">
        <v>253</v>
      </c>
      <c r="C36" s="470" t="s">
        <v>254</v>
      </c>
      <c r="D36" s="471">
        <v>0.89518678043268207</v>
      </c>
      <c r="E36" s="471">
        <v>0.53840748611777611</v>
      </c>
      <c r="F36" s="471">
        <v>0.45057242750394189</v>
      </c>
      <c r="G36" s="472">
        <v>1.3692889711503835E-2</v>
      </c>
      <c r="H36" s="471">
        <v>0.16701515047645163</v>
      </c>
      <c r="I36" s="473">
        <v>0.14883115102488517</v>
      </c>
      <c r="J36" s="6"/>
      <c r="K36" s="493" t="s">
        <v>145</v>
      </c>
      <c r="L36" s="610">
        <v>463838</v>
      </c>
      <c r="M36" s="494">
        <v>479770</v>
      </c>
      <c r="S36" s="511" t="s">
        <v>88</v>
      </c>
      <c r="T36" s="512" t="s">
        <v>110</v>
      </c>
      <c r="U36" s="544">
        <v>1.6698449680993255E-3</v>
      </c>
      <c r="V36" s="545">
        <v>2.0612260158775265E-3</v>
      </c>
      <c r="W36" s="545">
        <v>1.3865581568049659E-3</v>
      </c>
      <c r="X36" s="545">
        <v>1.090070575756157E-3</v>
      </c>
      <c r="Y36" s="545">
        <v>7.2177417309456462E-4</v>
      </c>
      <c r="Z36" s="545">
        <v>2.0770679871522811E-3</v>
      </c>
      <c r="AA36" s="545">
        <v>1.3957581057339502E-3</v>
      </c>
      <c r="AB36" s="545">
        <v>5.6300117263638147E-4</v>
      </c>
      <c r="AC36" s="545">
        <v>1.5388443556798199E-3</v>
      </c>
      <c r="AD36" s="545">
        <v>7.9331785514891618E-4</v>
      </c>
      <c r="AE36" s="545">
        <v>6.5080040195065146E-4</v>
      </c>
      <c r="AF36" s="545">
        <v>1.1690651645470819E-3</v>
      </c>
      <c r="AG36" s="545">
        <v>1.0119131055196556E-3</v>
      </c>
      <c r="AH36" s="545">
        <v>1.7220860851758664E-3</v>
      </c>
      <c r="AI36" s="545">
        <v>1.1823126471146366E-3</v>
      </c>
      <c r="AJ36" s="545">
        <v>1.5777067065038172E-3</v>
      </c>
      <c r="AK36" s="545">
        <v>1.0098738547884168E-3</v>
      </c>
      <c r="AL36" s="545">
        <v>3.5262892278537216E-4</v>
      </c>
      <c r="AM36" s="545">
        <v>6.2440050272808377E-4</v>
      </c>
      <c r="AN36" s="545">
        <v>9.04208356991918E-4</v>
      </c>
      <c r="AO36" s="545">
        <v>1.4700861759380413E-3</v>
      </c>
      <c r="AP36" s="545">
        <v>2.7157649144037193E-3</v>
      </c>
      <c r="AQ36" s="545">
        <v>1.1589360492378284E-2</v>
      </c>
      <c r="AR36" s="545">
        <v>3.7849239948366583E-3</v>
      </c>
      <c r="AS36" s="545">
        <v>1.0550783129433046E-3</v>
      </c>
      <c r="AT36" s="545">
        <v>3.4294032481521431E-3</v>
      </c>
      <c r="AU36" s="545">
        <v>6.4396513648229663E-4</v>
      </c>
      <c r="AV36" s="545">
        <v>1.7663747531287259E-3</v>
      </c>
      <c r="AW36" s="545">
        <v>2.3467259238965665E-3</v>
      </c>
      <c r="AX36" s="545">
        <v>5.3520747167261947E-4</v>
      </c>
      <c r="AY36" s="545">
        <v>2.7536591620191584E-3</v>
      </c>
      <c r="AZ36" s="545">
        <v>1.2997840724656713E-3</v>
      </c>
      <c r="BA36" s="545">
        <v>1.0006077328084173</v>
      </c>
      <c r="BB36" s="545">
        <v>2.7161470869404214E-3</v>
      </c>
      <c r="BC36" s="545">
        <v>5.8613342907032386E-3</v>
      </c>
      <c r="BD36" s="545">
        <v>3.851880176688261E-4</v>
      </c>
      <c r="BE36" s="546">
        <v>2.1534372206609706E-3</v>
      </c>
      <c r="BF36" s="13"/>
      <c r="BG36" s="511" t="s">
        <v>88</v>
      </c>
      <c r="BH36" s="512" t="s">
        <v>110</v>
      </c>
      <c r="BI36" s="559">
        <f t="shared" si="35"/>
        <v>1.491451487894233E-3</v>
      </c>
      <c r="BJ36" s="560">
        <f t="shared" si="38"/>
        <v>2.0603659774134798E-3</v>
      </c>
      <c r="BK36" s="560">
        <f t="shared" si="0"/>
        <v>1.317801367942858E-3</v>
      </c>
      <c r="BL36" s="560">
        <f t="shared" si="1"/>
        <v>1.0776614874535202E-3</v>
      </c>
      <c r="BM36" s="560">
        <f t="shared" si="2"/>
        <v>6.8597181672313699E-4</v>
      </c>
      <c r="BN36" s="560">
        <f t="shared" si="3"/>
        <v>1.9389103024553935E-3</v>
      </c>
      <c r="BO36" s="560">
        <f t="shared" si="4"/>
        <v>1.393860104860424E-3</v>
      </c>
      <c r="BP36" s="560">
        <f t="shared" si="5"/>
        <v>5.5143926787093109E-4</v>
      </c>
      <c r="BQ36" s="560">
        <f t="shared" si="6"/>
        <v>1.425206409322134E-3</v>
      </c>
      <c r="BR36" s="560">
        <f t="shared" si="7"/>
        <v>7.5468650012372625E-4</v>
      </c>
      <c r="BS36" s="560">
        <f t="shared" si="8"/>
        <v>6.2103322606858735E-4</v>
      </c>
      <c r="BT36" s="560">
        <f t="shared" si="9"/>
        <v>1.1527373775576525E-3</v>
      </c>
      <c r="BU36" s="560">
        <f t="shared" si="10"/>
        <v>1.0072267198570383E-3</v>
      </c>
      <c r="BV36" s="560">
        <f t="shared" si="39"/>
        <v>1.691655001416781E-3</v>
      </c>
      <c r="BW36" s="560">
        <f t="shared" si="40"/>
        <v>1.1799138425515685E-3</v>
      </c>
      <c r="BX36" s="560">
        <f t="shared" si="13"/>
        <v>1.4574640821445742E-3</v>
      </c>
      <c r="BY36" s="560">
        <f t="shared" si="14"/>
        <v>9.9946711232650333E-4</v>
      </c>
      <c r="BZ36" s="560">
        <f t="shared" si="15"/>
        <v>3.5210940050731365E-4</v>
      </c>
      <c r="CA36" s="560">
        <f t="shared" si="16"/>
        <v>5.8922485834639348E-4</v>
      </c>
      <c r="CB36" s="560">
        <f t="shared" si="17"/>
        <v>8.9538983516694538E-4</v>
      </c>
      <c r="CC36" s="560">
        <f t="shared" si="18"/>
        <v>1.4681789736903795E-3</v>
      </c>
      <c r="CD36" s="560">
        <f t="shared" si="19"/>
        <v>2.561947140130208E-3</v>
      </c>
      <c r="CE36" s="560">
        <f t="shared" si="20"/>
        <v>1.0554487573236496E-2</v>
      </c>
      <c r="CF36" s="560">
        <f t="shared" si="21"/>
        <v>3.7814336463834887E-3</v>
      </c>
      <c r="CG36" s="560">
        <f t="shared" si="22"/>
        <v>1.0370796617350669E-3</v>
      </c>
      <c r="CH36" s="560">
        <f t="shared" si="41"/>
        <v>3.3028950025578499E-3</v>
      </c>
      <c r="CI36" s="560">
        <f t="shared" si="42"/>
        <v>6.2855307351185699E-4</v>
      </c>
      <c r="CJ36" s="560">
        <f t="shared" si="43"/>
        <v>1.6059775313271049E-3</v>
      </c>
      <c r="CK36" s="560">
        <f t="shared" si="44"/>
        <v>2.0834201522833555E-3</v>
      </c>
      <c r="CL36" s="560">
        <f t="shared" si="45"/>
        <v>5.34978954959335E-4</v>
      </c>
      <c r="CM36" s="560">
        <f t="shared" si="46"/>
        <v>2.7532393109062359E-3</v>
      </c>
      <c r="CN36" s="560">
        <f t="shared" ref="CN36:CN40" si="47">AZ36/$AZ$35</f>
        <v>1.279858822331785E-3</v>
      </c>
      <c r="CO36" s="560">
        <f t="shared" si="30"/>
        <v>1</v>
      </c>
      <c r="CP36" s="560">
        <f t="shared" si="31"/>
        <v>2.4662628652986946E-3</v>
      </c>
      <c r="CQ36" s="560">
        <f t="shared" si="32"/>
        <v>5.8096207813501883E-3</v>
      </c>
      <c r="CR36" s="560">
        <f t="shared" si="33"/>
        <v>3.8491108371036735E-4</v>
      </c>
      <c r="CS36" s="561">
        <f t="shared" si="34"/>
        <v>2.1497650171461956E-3</v>
      </c>
      <c r="CT36" s="15"/>
      <c r="CU36" s="511" t="s">
        <v>253</v>
      </c>
      <c r="CV36" s="513" t="s">
        <v>254</v>
      </c>
      <c r="CW36" s="514">
        <v>0</v>
      </c>
      <c r="CX36" s="515">
        <v>0</v>
      </c>
      <c r="CY36" s="515">
        <v>0</v>
      </c>
      <c r="CZ36" s="515">
        <v>0</v>
      </c>
      <c r="DA36" s="515">
        <v>0</v>
      </c>
      <c r="DB36" s="515">
        <v>0</v>
      </c>
      <c r="DC36" s="515">
        <v>0</v>
      </c>
      <c r="DD36" s="515">
        <v>0</v>
      </c>
      <c r="DE36" s="515">
        <v>0</v>
      </c>
      <c r="DF36" s="515">
        <v>0</v>
      </c>
      <c r="DG36" s="515">
        <v>0</v>
      </c>
      <c r="DH36" s="515">
        <v>0</v>
      </c>
      <c r="DI36" s="515">
        <v>0</v>
      </c>
      <c r="DJ36" s="515">
        <v>0</v>
      </c>
      <c r="DK36" s="515">
        <v>0</v>
      </c>
      <c r="DL36" s="515">
        <v>0</v>
      </c>
      <c r="DM36" s="515">
        <v>0</v>
      </c>
      <c r="DN36" s="515">
        <v>0</v>
      </c>
      <c r="DO36" s="515">
        <v>0</v>
      </c>
      <c r="DP36" s="515">
        <v>0</v>
      </c>
      <c r="DQ36" s="515">
        <v>0</v>
      </c>
      <c r="DR36" s="515">
        <v>0</v>
      </c>
      <c r="DS36" s="515">
        <v>0</v>
      </c>
      <c r="DT36" s="515">
        <v>0</v>
      </c>
      <c r="DU36" s="515">
        <v>0</v>
      </c>
      <c r="DV36" s="515">
        <v>0</v>
      </c>
      <c r="DW36" s="515">
        <v>0</v>
      </c>
      <c r="DX36" s="515">
        <v>0</v>
      </c>
      <c r="DY36" s="515">
        <v>0</v>
      </c>
      <c r="DZ36" s="515">
        <v>0</v>
      </c>
      <c r="EA36" s="515">
        <v>0</v>
      </c>
      <c r="EB36" s="515">
        <v>0</v>
      </c>
      <c r="EC36" s="515">
        <v>0</v>
      </c>
      <c r="ED36" s="515">
        <v>0</v>
      </c>
      <c r="EE36" s="515">
        <v>0</v>
      </c>
      <c r="EF36" s="515">
        <v>0</v>
      </c>
      <c r="EG36" s="516">
        <v>0</v>
      </c>
      <c r="EI36" s="511" t="s">
        <v>88</v>
      </c>
      <c r="EJ36" s="512" t="s">
        <v>110</v>
      </c>
      <c r="EK36" s="575">
        <v>1.2969492055889737E-3</v>
      </c>
      <c r="EL36" s="576">
        <v>1.3127051101734647E-3</v>
      </c>
      <c r="EM36" s="576">
        <v>8.556655150739359E-4</v>
      </c>
      <c r="EN36" s="576">
        <v>7.8539905752113097E-4</v>
      </c>
      <c r="EO36" s="576">
        <v>3.1870091436809957E-4</v>
      </c>
      <c r="EP36" s="576">
        <v>1.7388579140781779E-3</v>
      </c>
      <c r="EQ36" s="576">
        <v>8.0200501253132835E-4</v>
      </c>
      <c r="ER36" s="576">
        <v>1.8395628653576247E-4</v>
      </c>
      <c r="ES36" s="576">
        <v>1.0955853299328281E-3</v>
      </c>
      <c r="ET36" s="576">
        <v>6.1576354679802956E-4</v>
      </c>
      <c r="EU36" s="576">
        <v>3.7816374490154235E-4</v>
      </c>
      <c r="EV36" s="576">
        <v>9.4895801421195384E-4</v>
      </c>
      <c r="EW36" s="576">
        <v>8.3651573013275137E-4</v>
      </c>
      <c r="EX36" s="576">
        <v>1.6143145516450703E-3</v>
      </c>
      <c r="EY36" s="576">
        <v>9.6948959224408323E-4</v>
      </c>
      <c r="EZ36" s="576">
        <v>1.2212402889826206E-3</v>
      </c>
      <c r="FA36" s="576">
        <v>6.9335145291796955E-4</v>
      </c>
      <c r="FB36" s="576">
        <v>7.1674311926605509E-5</v>
      </c>
      <c r="FC36" s="576">
        <v>4.2140750105351877E-4</v>
      </c>
      <c r="FD36" s="576">
        <v>5.8087001419904476E-4</v>
      </c>
      <c r="FE36" s="576">
        <v>1.0669833980691736E-3</v>
      </c>
      <c r="FF36" s="576">
        <v>2.4353393262457829E-3</v>
      </c>
      <c r="FG36" s="576">
        <v>1.1059511523907809E-2</v>
      </c>
      <c r="FH36" s="576">
        <v>3.5363982117835456E-3</v>
      </c>
      <c r="FI36" s="576">
        <v>5.9997451845674506E-4</v>
      </c>
      <c r="FJ36" s="576">
        <v>3.2573171220473731E-3</v>
      </c>
      <c r="FK36" s="576">
        <v>3.9328535937413646E-4</v>
      </c>
      <c r="FL36" s="576">
        <v>1.2394051575827997E-3</v>
      </c>
      <c r="FM36" s="576">
        <v>1.8596674121029711E-3</v>
      </c>
      <c r="FN36" s="576">
        <v>1.9985011241568822E-6</v>
      </c>
      <c r="FO36" s="576">
        <v>2.5904556257405056E-3</v>
      </c>
      <c r="FP36" s="576">
        <v>9.2333037819755865E-4</v>
      </c>
      <c r="FQ36" s="576">
        <v>0</v>
      </c>
      <c r="FR36" s="576">
        <v>2.5354323314574711E-3</v>
      </c>
      <c r="FS36" s="577">
        <v>5.8370861026398012E-3</v>
      </c>
      <c r="FT36" s="577">
        <v>0</v>
      </c>
      <c r="FU36" s="578">
        <v>1.7605269153497234E-3</v>
      </c>
    </row>
    <row r="37" spans="2:177" ht="19.5" customHeight="1">
      <c r="B37" s="469" t="s">
        <v>255</v>
      </c>
      <c r="C37" s="470" t="s">
        <v>52</v>
      </c>
      <c r="D37" s="471">
        <v>0.68029765449198465</v>
      </c>
      <c r="E37" s="471">
        <v>0.61209562201935785</v>
      </c>
      <c r="F37" s="471">
        <v>0.35566816690925435</v>
      </c>
      <c r="G37" s="472">
        <v>2.0864615101152523E-2</v>
      </c>
      <c r="H37" s="471">
        <v>0.12091597523593606</v>
      </c>
      <c r="I37" s="473">
        <v>9.9052901996820653E-2</v>
      </c>
      <c r="J37" s="6"/>
      <c r="K37" s="493" t="s">
        <v>343</v>
      </c>
      <c r="L37" s="610">
        <v>486915</v>
      </c>
      <c r="M37" s="494">
        <v>519088</v>
      </c>
      <c r="S37" s="511" t="s">
        <v>89</v>
      </c>
      <c r="T37" s="512" t="s">
        <v>52</v>
      </c>
      <c r="U37" s="544">
        <v>3.0399073564343598E-2</v>
      </c>
      <c r="V37" s="545">
        <v>7.2696725412859584E-2</v>
      </c>
      <c r="W37" s="545">
        <v>3.6380381680064973E-2</v>
      </c>
      <c r="X37" s="545">
        <v>3.0489827209980527E-2</v>
      </c>
      <c r="Y37" s="545">
        <v>2.1929968751205516E-2</v>
      </c>
      <c r="Z37" s="545">
        <v>4.6545329231317364E-2</v>
      </c>
      <c r="AA37" s="545">
        <v>4.871873890641451E-2</v>
      </c>
      <c r="AB37" s="545">
        <v>2.4981401915977596E-2</v>
      </c>
      <c r="AC37" s="545">
        <v>6.4130141167883209E-2</v>
      </c>
      <c r="AD37" s="545">
        <v>1.4104958168931798E-2</v>
      </c>
      <c r="AE37" s="545">
        <v>3.1509743820012315E-2</v>
      </c>
      <c r="AF37" s="545">
        <v>3.0447555764475859E-2</v>
      </c>
      <c r="AG37" s="545">
        <v>3.3490173554169264E-2</v>
      </c>
      <c r="AH37" s="545">
        <v>3.9699095314879342E-2</v>
      </c>
      <c r="AI37" s="545">
        <v>3.0103210835571291E-2</v>
      </c>
      <c r="AJ37" s="545">
        <v>5.7023461379834259E-2</v>
      </c>
      <c r="AK37" s="545">
        <v>5.1435458092679132E-2</v>
      </c>
      <c r="AL37" s="545">
        <v>1.7814746643708659E-2</v>
      </c>
      <c r="AM37" s="545">
        <v>2.6783424155450521E-2</v>
      </c>
      <c r="AN37" s="545">
        <v>4.5677249663452116E-2</v>
      </c>
      <c r="AO37" s="545">
        <v>0.1076378911394784</v>
      </c>
      <c r="AP37" s="545">
        <v>6.5883135566137507E-2</v>
      </c>
      <c r="AQ37" s="545">
        <v>0.16188720981520158</v>
      </c>
      <c r="AR37" s="545">
        <v>6.7326992225681198E-2</v>
      </c>
      <c r="AS37" s="545">
        <v>8.0079658227218367E-2</v>
      </c>
      <c r="AT37" s="545">
        <v>9.7481499762207421E-2</v>
      </c>
      <c r="AU37" s="545">
        <v>2.8344798309846177E-2</v>
      </c>
      <c r="AV37" s="545">
        <v>0.13505096396494476</v>
      </c>
      <c r="AW37" s="545">
        <v>0.10606882087244075</v>
      </c>
      <c r="AX37" s="545">
        <v>7.2082000928054502E-2</v>
      </c>
      <c r="AY37" s="545">
        <v>5.9827946314574922E-2</v>
      </c>
      <c r="AZ37" s="545">
        <v>5.4046655537825505E-2</v>
      </c>
      <c r="BA37" s="545">
        <v>8.9304981161764163E-2</v>
      </c>
      <c r="BB37" s="545">
        <v>1.1013210007569338</v>
      </c>
      <c r="BC37" s="545">
        <v>4.8570129829719269E-2</v>
      </c>
      <c r="BD37" s="545">
        <v>2.4918378525435995E-2</v>
      </c>
      <c r="BE37" s="546">
        <v>7.6070718237209095E-2</v>
      </c>
      <c r="BF37" s="17"/>
      <c r="BG37" s="511" t="s">
        <v>89</v>
      </c>
      <c r="BH37" s="512" t="s">
        <v>52</v>
      </c>
      <c r="BI37" s="559">
        <f t="shared" si="35"/>
        <v>2.7151468767638118E-2</v>
      </c>
      <c r="BJ37" s="560">
        <f t="shared" si="38"/>
        <v>7.2666392989542736E-2</v>
      </c>
      <c r="BK37" s="560">
        <f t="shared" si="0"/>
        <v>3.4576347561753575E-2</v>
      </c>
      <c r="BL37" s="560">
        <f t="shared" si="1"/>
        <v>3.0142738712597379E-2</v>
      </c>
      <c r="BM37" s="560">
        <f t="shared" si="2"/>
        <v>2.0842170675695732E-2</v>
      </c>
      <c r="BN37" s="560">
        <f t="shared" si="3"/>
        <v>4.3449332874996985E-2</v>
      </c>
      <c r="BO37" s="560">
        <f t="shared" si="4"/>
        <v>4.865248945486441E-2</v>
      </c>
      <c r="BP37" s="560">
        <f t="shared" si="5"/>
        <v>2.4468378846225453E-2</v>
      </c>
      <c r="BQ37" s="560">
        <f t="shared" si="6"/>
        <v>5.9394368173656474E-2</v>
      </c>
      <c r="BR37" s="560">
        <f t="shared" si="7"/>
        <v>1.3418104037132164E-2</v>
      </c>
      <c r="BS37" s="560">
        <f t="shared" si="8"/>
        <v>3.0068509174984832E-2</v>
      </c>
      <c r="BT37" s="560">
        <f t="shared" si="9"/>
        <v>3.0022308977600862E-2</v>
      </c>
      <c r="BU37" s="560">
        <f t="shared" si="10"/>
        <v>3.3335073409377462E-2</v>
      </c>
      <c r="BV37" s="560">
        <f t="shared" si="39"/>
        <v>3.8997570283647448E-2</v>
      </c>
      <c r="BW37" s="560">
        <f t="shared" si="40"/>
        <v>3.0042134165460723E-2</v>
      </c>
      <c r="BX37" s="560">
        <f t="shared" si="13"/>
        <v>5.2677501121128456E-2</v>
      </c>
      <c r="BY37" s="560">
        <f t="shared" si="14"/>
        <v>5.0905416084716458E-2</v>
      </c>
      <c r="BZ37" s="560">
        <f t="shared" si="15"/>
        <v>1.7788500476246645E-2</v>
      </c>
      <c r="CA37" s="560">
        <f t="shared" si="16"/>
        <v>2.5274578151483765E-2</v>
      </c>
      <c r="CB37" s="560">
        <f t="shared" si="17"/>
        <v>4.5231770676283811E-2</v>
      </c>
      <c r="CC37" s="560">
        <f t="shared" si="18"/>
        <v>0.10749824815032928</v>
      </c>
      <c r="CD37" s="560">
        <f t="shared" si="19"/>
        <v>6.2151591196742663E-2</v>
      </c>
      <c r="CE37" s="560">
        <f t="shared" si="20"/>
        <v>0.14743147780968202</v>
      </c>
      <c r="CF37" s="560">
        <f t="shared" si="21"/>
        <v>6.7264905202667771E-2</v>
      </c>
      <c r="CG37" s="560">
        <f t="shared" si="22"/>
        <v>7.8713574004251274E-2</v>
      </c>
      <c r="CH37" s="560">
        <f t="shared" si="41"/>
        <v>9.38854766000254E-2</v>
      </c>
      <c r="CI37" s="560">
        <f t="shared" si="42"/>
        <v>2.7666420255372463E-2</v>
      </c>
      <c r="CJ37" s="560">
        <f t="shared" si="43"/>
        <v>0.1227875417306544</v>
      </c>
      <c r="CK37" s="560">
        <f t="shared" si="44"/>
        <v>9.4167758017368111E-2</v>
      </c>
      <c r="CL37" s="560">
        <f t="shared" si="45"/>
        <v>7.2051224186676865E-2</v>
      </c>
      <c r="CM37" s="560">
        <f t="shared" si="46"/>
        <v>5.9818824332381011E-2</v>
      </c>
      <c r="CN37" s="560">
        <f t="shared" si="47"/>
        <v>5.3218138591585112E-2</v>
      </c>
      <c r="CO37" s="560">
        <f t="shared" ref="CO37:CO40" si="48">BA37/$BA$36</f>
        <v>8.9250740558551186E-2</v>
      </c>
      <c r="CP37" s="560">
        <f t="shared" si="31"/>
        <v>1</v>
      </c>
      <c r="CQ37" s="560">
        <f t="shared" si="32"/>
        <v>4.8141604217861241E-2</v>
      </c>
      <c r="CR37" s="560">
        <f t="shared" si="33"/>
        <v>2.4900463260975832E-2</v>
      </c>
      <c r="CS37" s="561">
        <f t="shared" si="34"/>
        <v>7.5940996712847042E-2</v>
      </c>
      <c r="CT37" s="15"/>
      <c r="CU37" s="511" t="s">
        <v>255</v>
      </c>
      <c r="CV37" s="513" t="s">
        <v>52</v>
      </c>
      <c r="CW37" s="514">
        <v>0</v>
      </c>
      <c r="CX37" s="515">
        <v>4.3686550950710005E-3</v>
      </c>
      <c r="CY37" s="515">
        <v>0.10064608095496919</v>
      </c>
      <c r="CZ37" s="515">
        <v>0</v>
      </c>
      <c r="DA37" s="515">
        <v>9.9585518582927218E-2</v>
      </c>
      <c r="DB37" s="515">
        <v>5.8352916735841136E-2</v>
      </c>
      <c r="DC37" s="515">
        <v>5.3812688618764731E-2</v>
      </c>
      <c r="DD37" s="515">
        <v>1.6685085748222889E-2</v>
      </c>
      <c r="DE37" s="515">
        <v>4.5310830416540021E-2</v>
      </c>
      <c r="DF37" s="515">
        <v>0.11002339568690882</v>
      </c>
      <c r="DG37" s="515">
        <v>1.5170026471187131E-2</v>
      </c>
      <c r="DH37" s="515">
        <v>2.0830834432849547E-2</v>
      </c>
      <c r="DI37" s="515">
        <v>1.9474180748065575E-2</v>
      </c>
      <c r="DJ37" s="515">
        <v>1.6660937594090607E-2</v>
      </c>
      <c r="DK37" s="515">
        <v>8.5790626836958258E-3</v>
      </c>
      <c r="DL37" s="515">
        <v>1.0995411295498426E-2</v>
      </c>
      <c r="DM37" s="515">
        <v>1.3167189074720163E-2</v>
      </c>
      <c r="DN37" s="515">
        <v>1.3760402836877312E-2</v>
      </c>
      <c r="DO37" s="515">
        <v>1.472665373007713E-2</v>
      </c>
      <c r="DP37" s="515">
        <v>1.6250935465088882E-2</v>
      </c>
      <c r="DQ37" s="515">
        <v>0</v>
      </c>
      <c r="DR37" s="515">
        <v>0.11936965131343721</v>
      </c>
      <c r="DS37" s="515">
        <v>0.20686958221990484</v>
      </c>
      <c r="DT37" s="515">
        <v>3.6337822231169409E-2</v>
      </c>
      <c r="DU37" s="515">
        <v>6.1369444182497665E-3</v>
      </c>
      <c r="DV37" s="515">
        <v>0</v>
      </c>
      <c r="DW37" s="515">
        <v>0</v>
      </c>
      <c r="DX37" s="515">
        <v>1.3288661234733106E-2</v>
      </c>
      <c r="DY37" s="515">
        <v>1.0684916063491534E-2</v>
      </c>
      <c r="DZ37" s="515">
        <v>0</v>
      </c>
      <c r="EA37" s="515">
        <v>0</v>
      </c>
      <c r="EB37" s="515">
        <v>0</v>
      </c>
      <c r="EC37" s="515">
        <v>0</v>
      </c>
      <c r="ED37" s="515">
        <v>0</v>
      </c>
      <c r="EE37" s="515">
        <v>0</v>
      </c>
      <c r="EF37" s="515">
        <v>0</v>
      </c>
      <c r="EG37" s="516">
        <v>0</v>
      </c>
      <c r="EI37" s="511" t="s">
        <v>89</v>
      </c>
      <c r="EJ37" s="512" t="s">
        <v>52</v>
      </c>
      <c r="EK37" s="575">
        <v>1.4456123046573991E-2</v>
      </c>
      <c r="EL37" s="576">
        <v>1.8284106891701828E-2</v>
      </c>
      <c r="EM37" s="576">
        <v>2.6332934175693594E-2</v>
      </c>
      <c r="EN37" s="576">
        <v>2.1056174732590322E-2</v>
      </c>
      <c r="EO37" s="576">
        <v>1.0805478620480327E-2</v>
      </c>
      <c r="EP37" s="576">
        <v>4.2799156856104456E-2</v>
      </c>
      <c r="EQ37" s="576">
        <v>3.9598997493734335E-2</v>
      </c>
      <c r="ER37" s="576">
        <v>1.8123100821671415E-2</v>
      </c>
      <c r="ES37" s="576">
        <v>5.9179568231617512E-2</v>
      </c>
      <c r="ET37" s="576">
        <v>8.2688247712878263E-3</v>
      </c>
      <c r="EU37" s="576">
        <v>2.2203614164933418E-2</v>
      </c>
      <c r="EV37" s="576">
        <v>2.3828559900172606E-2</v>
      </c>
      <c r="EW37" s="576">
        <v>3.1060192762320422E-2</v>
      </c>
      <c r="EX37" s="576">
        <v>4.0900781744095047E-2</v>
      </c>
      <c r="EY37" s="576">
        <v>2.45794126033647E-2</v>
      </c>
      <c r="EZ37" s="576">
        <v>5.5592981850643639E-2</v>
      </c>
      <c r="FA37" s="576">
        <v>5.0781060411712091E-2</v>
      </c>
      <c r="FB37" s="576">
        <v>9.8910550458715593E-3</v>
      </c>
      <c r="FC37" s="576">
        <v>2.3219553308048882E-2</v>
      </c>
      <c r="FD37" s="576">
        <v>3.7853362591971085E-2</v>
      </c>
      <c r="FE37" s="576">
        <v>0.12456576257055324</v>
      </c>
      <c r="FF37" s="576">
        <v>6.7006326363065624E-2</v>
      </c>
      <c r="FG37" s="576">
        <v>0.1759717922256622</v>
      </c>
      <c r="FH37" s="576">
        <v>6.3014612664309064E-2</v>
      </c>
      <c r="FI37" s="576">
        <v>8.4450467354668338E-2</v>
      </c>
      <c r="FJ37" s="576">
        <v>0.1125705478778251</v>
      </c>
      <c r="FK37" s="576">
        <v>2.67716798554355E-2</v>
      </c>
      <c r="FL37" s="576">
        <v>0.15464461678421199</v>
      </c>
      <c r="FM37" s="576">
        <v>0.11565584382829183</v>
      </c>
      <c r="FN37" s="576">
        <v>7.771371471396453E-2</v>
      </c>
      <c r="FO37" s="576">
        <v>6.3580086792532201E-2</v>
      </c>
      <c r="FP37" s="576">
        <v>5.6248676470060405E-2</v>
      </c>
      <c r="FQ37" s="576">
        <v>9.3987797353808189E-2</v>
      </c>
      <c r="FR37" s="576">
        <v>0.12182819427582553</v>
      </c>
      <c r="FS37" s="577">
        <v>3.8385022891268349E-2</v>
      </c>
      <c r="FT37" s="577">
        <v>0</v>
      </c>
      <c r="FU37" s="578">
        <v>5.4990576002982537E-2</v>
      </c>
    </row>
    <row r="38" spans="2:177" ht="19.5" customHeight="1">
      <c r="B38" s="474" t="s">
        <v>256</v>
      </c>
      <c r="C38" s="475" t="s">
        <v>53</v>
      </c>
      <c r="D38" s="484">
        <v>0.80751512480835785</v>
      </c>
      <c r="E38" s="476">
        <v>0.53452422877780859</v>
      </c>
      <c r="F38" s="476">
        <v>0.28791108746637495</v>
      </c>
      <c r="G38" s="476">
        <v>0.12502736843112786</v>
      </c>
      <c r="H38" s="476">
        <v>0.18605430962782019</v>
      </c>
      <c r="I38" s="478">
        <v>0.15123785189236982</v>
      </c>
      <c r="K38" s="493" t="s">
        <v>352</v>
      </c>
      <c r="L38" s="610">
        <v>472503</v>
      </c>
      <c r="M38" s="494">
        <v>444231</v>
      </c>
      <c r="S38" s="529" t="s">
        <v>97</v>
      </c>
      <c r="T38" s="530" t="s">
        <v>53</v>
      </c>
      <c r="U38" s="547">
        <v>2.6437902230248237E-4</v>
      </c>
      <c r="V38" s="548">
        <v>3.0877950827234703E-4</v>
      </c>
      <c r="W38" s="548">
        <v>3.3115581310771047E-4</v>
      </c>
      <c r="X38" s="548">
        <v>1.7175242602728184E-4</v>
      </c>
      <c r="Y38" s="548">
        <v>1.5906268149228257E-4</v>
      </c>
      <c r="Z38" s="548">
        <v>2.3866796024531791E-4</v>
      </c>
      <c r="AA38" s="548">
        <v>1.6979621240575162E-4</v>
      </c>
      <c r="AB38" s="548">
        <v>1.3434863866643485E-4</v>
      </c>
      <c r="AC38" s="548">
        <v>1.989014270475887E-4</v>
      </c>
      <c r="AD38" s="548">
        <v>7.1063420181942985E-5</v>
      </c>
      <c r="AE38" s="548">
        <v>2.8323067760706338E-4</v>
      </c>
      <c r="AF38" s="548">
        <v>1.9835169960878986E-4</v>
      </c>
      <c r="AG38" s="548">
        <v>2.2521940077515511E-4</v>
      </c>
      <c r="AH38" s="548">
        <v>2.2622271300356617E-4</v>
      </c>
      <c r="AI38" s="548">
        <v>1.4993924480472538E-4</v>
      </c>
      <c r="AJ38" s="548">
        <v>4.0307528589493091E-4</v>
      </c>
      <c r="AK38" s="548">
        <v>3.686808470107992E-4</v>
      </c>
      <c r="AL38" s="548">
        <v>1.1568900721583914E-4</v>
      </c>
      <c r="AM38" s="548">
        <v>1.8857024770932556E-4</v>
      </c>
      <c r="AN38" s="548">
        <v>2.4797567332147865E-4</v>
      </c>
      <c r="AO38" s="548">
        <v>3.9806423109442555E-4</v>
      </c>
      <c r="AP38" s="548">
        <v>2.3942329374226074E-4</v>
      </c>
      <c r="AQ38" s="548">
        <v>7.4997526996612644E-4</v>
      </c>
      <c r="AR38" s="548">
        <v>3.1064655954034389E-4</v>
      </c>
      <c r="AS38" s="548">
        <v>1.1165966370918533E-3</v>
      </c>
      <c r="AT38" s="548">
        <v>5.5777393945436458E-4</v>
      </c>
      <c r="AU38" s="548">
        <v>3.1473473971643762E-4</v>
      </c>
      <c r="AV38" s="548">
        <v>5.9962585512580969E-4</v>
      </c>
      <c r="AW38" s="548">
        <v>9.2643769290964521E-3</v>
      </c>
      <c r="AX38" s="548">
        <v>6.1111234874008545E-4</v>
      </c>
      <c r="AY38" s="548">
        <v>1.4470243416635793E-3</v>
      </c>
      <c r="AZ38" s="548">
        <v>1.2372376385517058E-2</v>
      </c>
      <c r="BA38" s="548">
        <v>3.0417395433231312E-3</v>
      </c>
      <c r="BB38" s="548">
        <v>1.3169165084039875E-3</v>
      </c>
      <c r="BC38" s="548">
        <v>1.0089013571280003</v>
      </c>
      <c r="BD38" s="548">
        <v>2.6205390466961509E-4</v>
      </c>
      <c r="BE38" s="549">
        <v>2.6192593558345429E-3</v>
      </c>
      <c r="BG38" s="529" t="s">
        <v>97</v>
      </c>
      <c r="BH38" s="530" t="s">
        <v>53</v>
      </c>
      <c r="BI38" s="562">
        <f t="shared" si="35"/>
        <v>2.3613478718918158E-4</v>
      </c>
      <c r="BJ38" s="563">
        <f t="shared" si="38"/>
        <v>3.086506712345947E-4</v>
      </c>
      <c r="BK38" s="563">
        <f t="shared" si="0"/>
        <v>3.1473442449839791E-4</v>
      </c>
      <c r="BL38" s="563">
        <f t="shared" si="1"/>
        <v>1.6979723975937784E-4</v>
      </c>
      <c r="BM38" s="563">
        <f t="shared" si="2"/>
        <v>1.5117265297579329E-4</v>
      </c>
      <c r="BN38" s="563">
        <f t="shared" si="3"/>
        <v>2.2279278764491113E-4</v>
      </c>
      <c r="BO38" s="563">
        <f t="shared" si="4"/>
        <v>1.6956531755502955E-4</v>
      </c>
      <c r="BP38" s="563">
        <f t="shared" si="5"/>
        <v>1.3158962813301906E-4</v>
      </c>
      <c r="BQ38" s="563">
        <f t="shared" si="6"/>
        <v>1.8421329460984403E-4</v>
      </c>
      <c r="BR38" s="563">
        <f t="shared" si="7"/>
        <v>6.7602920463532429E-5</v>
      </c>
      <c r="BS38" s="563">
        <f t="shared" si="8"/>
        <v>2.7027589551065505E-4</v>
      </c>
      <c r="BT38" s="563">
        <f t="shared" si="9"/>
        <v>1.9558141408629006E-4</v>
      </c>
      <c r="BU38" s="563">
        <f t="shared" si="10"/>
        <v>2.2417636163970096E-4</v>
      </c>
      <c r="BV38" s="563">
        <f t="shared" si="39"/>
        <v>2.222251182335486E-4</v>
      </c>
      <c r="BW38" s="563">
        <f t="shared" si="40"/>
        <v>1.4963503174779974E-4</v>
      </c>
      <c r="BX38" s="563">
        <f t="shared" si="13"/>
        <v>3.7235548861539684E-4</v>
      </c>
      <c r="BY38" s="563">
        <f t="shared" si="14"/>
        <v>3.6488159366119605E-4</v>
      </c>
      <c r="BZ38" s="563">
        <f t="shared" si="15"/>
        <v>1.155185645417092E-4</v>
      </c>
      <c r="CA38" s="563">
        <f t="shared" si="16"/>
        <v>1.7794713010226129E-4</v>
      </c>
      <c r="CB38" s="563">
        <f t="shared" si="17"/>
        <v>2.4555722753922263E-4</v>
      </c>
      <c r="CC38" s="563">
        <f t="shared" si="18"/>
        <v>3.9754780626934848E-4</v>
      </c>
      <c r="CD38" s="563">
        <f t="shared" si="19"/>
        <v>2.2586263613255981E-4</v>
      </c>
      <c r="CE38" s="563">
        <f t="shared" si="20"/>
        <v>6.8300616520625503E-4</v>
      </c>
      <c r="CF38" s="563">
        <f t="shared" si="21"/>
        <v>3.1036009018453825E-4</v>
      </c>
      <c r="CG38" s="563">
        <f t="shared" si="22"/>
        <v>1.097548540694873E-3</v>
      </c>
      <c r="CH38" s="563">
        <f t="shared" si="41"/>
        <v>5.3719805571814593E-4</v>
      </c>
      <c r="CI38" s="563">
        <f t="shared" si="42"/>
        <v>3.0720217102181543E-4</v>
      </c>
      <c r="CJ38" s="563">
        <f t="shared" si="43"/>
        <v>5.4517629898703259E-4</v>
      </c>
      <c r="CK38" s="563">
        <f t="shared" si="44"/>
        <v>8.2249015088986886E-3</v>
      </c>
      <c r="CL38" s="563">
        <f t="shared" si="45"/>
        <v>6.1085142303786151E-4</v>
      </c>
      <c r="CM38" s="563">
        <f t="shared" si="46"/>
        <v>1.4468037134941045E-3</v>
      </c>
      <c r="CN38" s="563">
        <f t="shared" si="47"/>
        <v>1.2182712040912216E-2</v>
      </c>
      <c r="CO38" s="563">
        <f t="shared" si="48"/>
        <v>3.0398921011592079E-3</v>
      </c>
      <c r="CP38" s="563">
        <f t="shared" ref="CP38:CP40" si="49">BB38/$BB$37</f>
        <v>1.1957608249537381E-3</v>
      </c>
      <c r="CQ38" s="563">
        <f t="shared" si="32"/>
        <v>1</v>
      </c>
      <c r="CR38" s="563">
        <f t="shared" si="33"/>
        <v>2.6186549895131436E-4</v>
      </c>
      <c r="CS38" s="564">
        <f t="shared" si="34"/>
        <v>2.6147927972925435E-3</v>
      </c>
      <c r="CU38" s="529" t="s">
        <v>256</v>
      </c>
      <c r="CV38" s="531" t="s">
        <v>53</v>
      </c>
      <c r="CW38" s="520">
        <v>0</v>
      </c>
      <c r="CX38" s="521">
        <v>0</v>
      </c>
      <c r="CY38" s="521">
        <v>0</v>
      </c>
      <c r="CZ38" s="521">
        <v>0</v>
      </c>
      <c r="DA38" s="521">
        <v>0</v>
      </c>
      <c r="DB38" s="521">
        <v>0</v>
      </c>
      <c r="DC38" s="521">
        <v>0</v>
      </c>
      <c r="DD38" s="521">
        <v>0</v>
      </c>
      <c r="DE38" s="521">
        <v>0</v>
      </c>
      <c r="DF38" s="521">
        <v>0</v>
      </c>
      <c r="DG38" s="521">
        <v>0</v>
      </c>
      <c r="DH38" s="521">
        <v>0</v>
      </c>
      <c r="DI38" s="521">
        <v>0</v>
      </c>
      <c r="DJ38" s="521">
        <v>0</v>
      </c>
      <c r="DK38" s="521">
        <v>0</v>
      </c>
      <c r="DL38" s="521">
        <v>0</v>
      </c>
      <c r="DM38" s="521">
        <v>0</v>
      </c>
      <c r="DN38" s="521">
        <v>0</v>
      </c>
      <c r="DO38" s="521">
        <v>0</v>
      </c>
      <c r="DP38" s="521">
        <v>0</v>
      </c>
      <c r="DQ38" s="521">
        <v>0</v>
      </c>
      <c r="DR38" s="521">
        <v>0</v>
      </c>
      <c r="DS38" s="521">
        <v>0</v>
      </c>
      <c r="DT38" s="521">
        <v>0</v>
      </c>
      <c r="DU38" s="521">
        <v>0</v>
      </c>
      <c r="DV38" s="521">
        <v>0</v>
      </c>
      <c r="DW38" s="521">
        <v>0</v>
      </c>
      <c r="DX38" s="521">
        <v>0</v>
      </c>
      <c r="DY38" s="521">
        <v>0</v>
      </c>
      <c r="DZ38" s="521">
        <v>0</v>
      </c>
      <c r="EA38" s="521">
        <v>0</v>
      </c>
      <c r="EB38" s="521">
        <v>0</v>
      </c>
      <c r="EC38" s="521">
        <v>0</v>
      </c>
      <c r="ED38" s="521">
        <v>0</v>
      </c>
      <c r="EE38" s="521">
        <v>0</v>
      </c>
      <c r="EF38" s="521">
        <v>0</v>
      </c>
      <c r="EG38" s="522">
        <v>0</v>
      </c>
      <c r="EI38" s="529" t="s">
        <v>97</v>
      </c>
      <c r="EJ38" s="530" t="s">
        <v>53</v>
      </c>
      <c r="EK38" s="587">
        <v>9.246987023394877E-5</v>
      </c>
      <c r="EL38" s="581">
        <v>0</v>
      </c>
      <c r="EM38" s="581">
        <v>1.7663872563188489E-4</v>
      </c>
      <c r="EN38" s="581">
        <v>0</v>
      </c>
      <c r="EO38" s="581">
        <v>3.7940585043821378E-5</v>
      </c>
      <c r="EP38" s="581">
        <v>2.5274097588345607E-5</v>
      </c>
      <c r="EQ38" s="581">
        <v>0</v>
      </c>
      <c r="ER38" s="581">
        <v>3.4065978988104159E-5</v>
      </c>
      <c r="ES38" s="581">
        <v>0</v>
      </c>
      <c r="ET38" s="581">
        <v>0</v>
      </c>
      <c r="EU38" s="581">
        <v>1.3505848032197942E-4</v>
      </c>
      <c r="EV38" s="581">
        <v>4.483266208875373E-5</v>
      </c>
      <c r="EW38" s="581">
        <v>7.2740498272413169E-5</v>
      </c>
      <c r="EX38" s="581">
        <v>5.4869367587220637E-5</v>
      </c>
      <c r="EY38" s="581">
        <v>0</v>
      </c>
      <c r="EZ38" s="581">
        <v>2.3230114192604196E-4</v>
      </c>
      <c r="FA38" s="581">
        <v>1.3867029058359392E-4</v>
      </c>
      <c r="FB38" s="581">
        <v>0</v>
      </c>
      <c r="FC38" s="581">
        <v>8.4281500210703751E-5</v>
      </c>
      <c r="FD38" s="581">
        <v>9.6811669033174135E-5</v>
      </c>
      <c r="FE38" s="581">
        <v>1.6211530699345583E-4</v>
      </c>
      <c r="FF38" s="581">
        <v>6.2090804351875494E-5</v>
      </c>
      <c r="FG38" s="581">
        <v>1.7199862401100791E-4</v>
      </c>
      <c r="FH38" s="581">
        <v>8.0069393474344438E-5</v>
      </c>
      <c r="FI38" s="581">
        <v>8.5826470690433994E-4</v>
      </c>
      <c r="FJ38" s="581">
        <v>1.3481066388786668E-4</v>
      </c>
      <c r="FK38" s="581">
        <v>2.6347548585522215E-4</v>
      </c>
      <c r="FL38" s="581">
        <v>3.2606443825942841E-4</v>
      </c>
      <c r="FM38" s="581">
        <v>9.9238309821263436E-3</v>
      </c>
      <c r="FN38" s="581">
        <v>4.1968523607294531E-4</v>
      </c>
      <c r="FO38" s="581">
        <v>1.3951303640659287E-3</v>
      </c>
      <c r="FP38" s="581">
        <v>1.4688041749966799E-2</v>
      </c>
      <c r="FQ38" s="581">
        <v>2.9992459038870227E-3</v>
      </c>
      <c r="FR38" s="581">
        <v>1.0379845325212795E-3</v>
      </c>
      <c r="FS38" s="581">
        <v>1.0561454251182028E-2</v>
      </c>
      <c r="FT38" s="581">
        <v>0</v>
      </c>
      <c r="FU38" s="582">
        <v>2.5268739255607797E-3</v>
      </c>
    </row>
    <row r="39" spans="2:177" ht="19.5" customHeight="1">
      <c r="B39" s="479" t="s">
        <v>257</v>
      </c>
      <c r="C39" s="480" t="s">
        <v>54</v>
      </c>
      <c r="D39" s="485">
        <v>1</v>
      </c>
      <c r="E39" s="481">
        <v>0</v>
      </c>
      <c r="F39" s="481">
        <v>0</v>
      </c>
      <c r="G39" s="481">
        <v>0</v>
      </c>
      <c r="H39" s="481">
        <v>0</v>
      </c>
      <c r="I39" s="483">
        <v>0</v>
      </c>
      <c r="K39" s="493" t="s">
        <v>353</v>
      </c>
      <c r="L39" s="610">
        <v>476667</v>
      </c>
      <c r="M39" s="494">
        <v>441141</v>
      </c>
      <c r="S39" s="532" t="s">
        <v>98</v>
      </c>
      <c r="T39" s="533" t="s">
        <v>54</v>
      </c>
      <c r="U39" s="550">
        <v>9.0456280022081022E-4</v>
      </c>
      <c r="V39" s="551">
        <v>1.4912071734863675E-3</v>
      </c>
      <c r="W39" s="551">
        <v>7.8340051281432764E-4</v>
      </c>
      <c r="X39" s="551">
        <v>1.1695915927090071E-3</v>
      </c>
      <c r="Y39" s="551">
        <v>6.437297857914251E-4</v>
      </c>
      <c r="Z39" s="551">
        <v>5.1231638096734769E-4</v>
      </c>
      <c r="AA39" s="551">
        <v>5.6839662438091555E-4</v>
      </c>
      <c r="AB39" s="551">
        <v>2.7678753265378855E-4</v>
      </c>
      <c r="AC39" s="551">
        <v>1.0161184403995273E-3</v>
      </c>
      <c r="AD39" s="551">
        <v>3.0324316669922292E-4</v>
      </c>
      <c r="AE39" s="551">
        <v>6.0001696796589405E-4</v>
      </c>
      <c r="AF39" s="551">
        <v>6.0419689715238947E-4</v>
      </c>
      <c r="AG39" s="551">
        <v>5.4594864472040812E-4</v>
      </c>
      <c r="AH39" s="551">
        <v>1.0348141262904083E-3</v>
      </c>
      <c r="AI39" s="551">
        <v>1.3860333889076841E-3</v>
      </c>
      <c r="AJ39" s="551">
        <v>1.0998893828532425E-3</v>
      </c>
      <c r="AK39" s="551">
        <v>1.0621199581531023E-3</v>
      </c>
      <c r="AL39" s="551">
        <v>3.695827071765894E-4</v>
      </c>
      <c r="AM39" s="551">
        <v>5.5459853799179142E-4</v>
      </c>
      <c r="AN39" s="551">
        <v>9.9731713978361736E-4</v>
      </c>
      <c r="AO39" s="551">
        <v>1.2763756467610173E-3</v>
      </c>
      <c r="AP39" s="551">
        <v>4.5689189424706432E-4</v>
      </c>
      <c r="AQ39" s="551">
        <v>1.3733851509688494E-3</v>
      </c>
      <c r="AR39" s="551">
        <v>4.484389967262678E-3</v>
      </c>
      <c r="AS39" s="551">
        <v>2.7516978070868288E-3</v>
      </c>
      <c r="AT39" s="551">
        <v>3.421675632875596E-3</v>
      </c>
      <c r="AU39" s="551">
        <v>5.098183153480479E-4</v>
      </c>
      <c r="AV39" s="551">
        <v>2.4076187231117951E-3</v>
      </c>
      <c r="AW39" s="551">
        <v>2.7919638831260681E-3</v>
      </c>
      <c r="AX39" s="551">
        <v>3.3601394460912827E-3</v>
      </c>
      <c r="AY39" s="551">
        <v>5.4100772365051081E-3</v>
      </c>
      <c r="AZ39" s="551">
        <v>2.4473877012297527E-3</v>
      </c>
      <c r="BA39" s="551">
        <v>5.7608853721255512E-3</v>
      </c>
      <c r="BB39" s="551">
        <v>2.0719898472057836E-3</v>
      </c>
      <c r="BC39" s="551">
        <v>2.4813111632753376E-3</v>
      </c>
      <c r="BD39" s="551">
        <v>1.0007194751468034</v>
      </c>
      <c r="BE39" s="552">
        <v>1.3779323995561118E-3</v>
      </c>
      <c r="BG39" s="532" t="s">
        <v>98</v>
      </c>
      <c r="BH39" s="533" t="s">
        <v>54</v>
      </c>
      <c r="BI39" s="565">
        <f t="shared" si="35"/>
        <v>8.0792622073096166E-4</v>
      </c>
      <c r="BJ39" s="566">
        <f t="shared" si="38"/>
        <v>1.4905849731467727E-3</v>
      </c>
      <c r="BK39" s="566">
        <f t="shared" si="0"/>
        <v>7.4455316740029871E-4</v>
      </c>
      <c r="BL39" s="566">
        <f t="shared" si="1"/>
        <v>1.1562772572203347E-3</v>
      </c>
      <c r="BM39" s="566">
        <f t="shared" si="2"/>
        <v>6.1179868593093194E-4</v>
      </c>
      <c r="BN39" s="566">
        <f t="shared" si="3"/>
        <v>4.7823928504918308E-4</v>
      </c>
      <c r="BO39" s="566">
        <f t="shared" si="4"/>
        <v>5.6762369869619092E-4</v>
      </c>
      <c r="BP39" s="566">
        <f t="shared" si="5"/>
        <v>2.7110336848442908E-4</v>
      </c>
      <c r="BQ39" s="566">
        <f t="shared" si="6"/>
        <v>9.410818635053257E-4</v>
      </c>
      <c r="BR39" s="566">
        <f t="shared" si="7"/>
        <v>2.8847645704345508E-4</v>
      </c>
      <c r="BS39" s="566">
        <f t="shared" si="8"/>
        <v>5.7257259244902401E-4</v>
      </c>
      <c r="BT39" s="566">
        <f t="shared" si="9"/>
        <v>5.9575836135853538E-4</v>
      </c>
      <c r="BU39" s="566">
        <f t="shared" si="10"/>
        <v>5.4342023997183122E-4</v>
      </c>
      <c r="BV39" s="566">
        <f t="shared" si="39"/>
        <v>1.0165278654447362E-3</v>
      </c>
      <c r="BW39" s="566">
        <f t="shared" si="40"/>
        <v>1.383221253533855E-3</v>
      </c>
      <c r="BX39" s="566">
        <f t="shared" si="13"/>
        <v>1.0160629115871004E-3</v>
      </c>
      <c r="BY39" s="566">
        <f t="shared" si="14"/>
        <v>1.051174819989808E-3</v>
      </c>
      <c r="BZ39" s="566">
        <f t="shared" si="15"/>
        <v>3.6903820717231644E-4</v>
      </c>
      <c r="CA39" s="566">
        <f t="shared" si="16"/>
        <v>5.233551919954795E-4</v>
      </c>
      <c r="CB39" s="566">
        <f t="shared" si="17"/>
        <v>9.8759055088892995E-4</v>
      </c>
      <c r="CC39" s="566">
        <f t="shared" si="18"/>
        <v>1.2747197530166862E-3</v>
      </c>
      <c r="CD39" s="566">
        <f t="shared" si="19"/>
        <v>4.3101406738364366E-4</v>
      </c>
      <c r="CE39" s="566">
        <f t="shared" si="20"/>
        <v>1.2507486084932038E-3</v>
      </c>
      <c r="CF39" s="566">
        <f t="shared" si="21"/>
        <v>4.4802545913325414E-3</v>
      </c>
      <c r="CG39" s="566">
        <f t="shared" si="22"/>
        <v>2.7047564109339067E-3</v>
      </c>
      <c r="CH39" s="566">
        <f t="shared" si="41"/>
        <v>3.2954524535101842E-3</v>
      </c>
      <c r="CI39" s="566">
        <f t="shared" si="42"/>
        <v>4.9761679769672149E-4</v>
      </c>
      <c r="CJ39" s="566">
        <f t="shared" si="43"/>
        <v>2.1889927754409075E-3</v>
      </c>
      <c r="CK39" s="566">
        <f t="shared" si="44"/>
        <v>2.4787018199780722E-3</v>
      </c>
      <c r="CL39" s="566">
        <f t="shared" si="45"/>
        <v>3.3587047725057314E-3</v>
      </c>
      <c r="CM39" s="566">
        <f t="shared" si="46"/>
        <v>5.4092523606526161E-3</v>
      </c>
      <c r="CN39" s="566">
        <f t="shared" si="47"/>
        <v>2.4098700756836158E-3</v>
      </c>
      <c r="CO39" s="566">
        <f t="shared" si="48"/>
        <v>5.7573864195076801E-3</v>
      </c>
      <c r="CP39" s="566">
        <f t="shared" si="49"/>
        <v>1.8813677808574545E-3</v>
      </c>
      <c r="CQ39" s="566">
        <f t="shared" ref="CQ39:CQ40" si="50">BC39/$BC$38</f>
        <v>2.4594189964604551E-3</v>
      </c>
      <c r="CR39" s="566">
        <f t="shared" si="33"/>
        <v>1</v>
      </c>
      <c r="CS39" s="567">
        <f t="shared" si="34"/>
        <v>1.3755826453342454E-3</v>
      </c>
      <c r="CU39" s="532" t="s">
        <v>257</v>
      </c>
      <c r="CV39" s="534" t="s">
        <v>54</v>
      </c>
      <c r="CW39" s="526">
        <v>0</v>
      </c>
      <c r="CX39" s="527">
        <v>0</v>
      </c>
      <c r="CY39" s="527">
        <v>0</v>
      </c>
      <c r="CZ39" s="527">
        <v>0</v>
      </c>
      <c r="DA39" s="527">
        <v>0</v>
      </c>
      <c r="DB39" s="527">
        <v>0</v>
      </c>
      <c r="DC39" s="527">
        <v>0</v>
      </c>
      <c r="DD39" s="527">
        <v>0</v>
      </c>
      <c r="DE39" s="527">
        <v>0</v>
      </c>
      <c r="DF39" s="527">
        <v>0</v>
      </c>
      <c r="DG39" s="527">
        <v>0</v>
      </c>
      <c r="DH39" s="527">
        <v>0</v>
      </c>
      <c r="DI39" s="527">
        <v>0</v>
      </c>
      <c r="DJ39" s="527">
        <v>0</v>
      </c>
      <c r="DK39" s="527">
        <v>0</v>
      </c>
      <c r="DL39" s="527">
        <v>0</v>
      </c>
      <c r="DM39" s="527">
        <v>0</v>
      </c>
      <c r="DN39" s="527">
        <v>0</v>
      </c>
      <c r="DO39" s="527">
        <v>0</v>
      </c>
      <c r="DP39" s="527">
        <v>0</v>
      </c>
      <c r="DQ39" s="527">
        <v>0</v>
      </c>
      <c r="DR39" s="527">
        <v>0</v>
      </c>
      <c r="DS39" s="527">
        <v>0</v>
      </c>
      <c r="DT39" s="527">
        <v>0</v>
      </c>
      <c r="DU39" s="527">
        <v>0</v>
      </c>
      <c r="DV39" s="527">
        <v>0</v>
      </c>
      <c r="DW39" s="527">
        <v>0</v>
      </c>
      <c r="DX39" s="527">
        <v>0</v>
      </c>
      <c r="DY39" s="527">
        <v>0</v>
      </c>
      <c r="DZ39" s="527">
        <v>0</v>
      </c>
      <c r="EA39" s="527">
        <v>0</v>
      </c>
      <c r="EB39" s="527">
        <v>0</v>
      </c>
      <c r="EC39" s="527">
        <v>0</v>
      </c>
      <c r="ED39" s="527">
        <v>0</v>
      </c>
      <c r="EE39" s="527">
        <v>0</v>
      </c>
      <c r="EF39" s="527">
        <v>0</v>
      </c>
      <c r="EG39" s="528">
        <v>0</v>
      </c>
      <c r="EI39" s="532" t="s">
        <v>98</v>
      </c>
      <c r="EJ39" s="533" t="s">
        <v>54</v>
      </c>
      <c r="EK39" s="588">
        <v>4.4101015034652492E-4</v>
      </c>
      <c r="EL39" s="585">
        <v>3.7505860290670416E-4</v>
      </c>
      <c r="EM39" s="585">
        <v>3.2345532875449054E-4</v>
      </c>
      <c r="EN39" s="585">
        <v>7.8539905752113097E-4</v>
      </c>
      <c r="EO39" s="585">
        <v>3.2628903137686384E-4</v>
      </c>
      <c r="EP39" s="585">
        <v>1.7691868311841926E-4</v>
      </c>
      <c r="EQ39" s="585">
        <v>2.0050125313283209E-4</v>
      </c>
      <c r="ER39" s="585">
        <v>6.1318762178587494E-5</v>
      </c>
      <c r="ES39" s="585">
        <v>5.5677287258881422E-4</v>
      </c>
      <c r="ET39" s="585">
        <v>1.4661036828524514E-4</v>
      </c>
      <c r="EU39" s="585">
        <v>2.1609356851516706E-4</v>
      </c>
      <c r="EV39" s="585">
        <v>2.8394019322877358E-4</v>
      </c>
      <c r="EW39" s="585">
        <v>2.5459174395344608E-4</v>
      </c>
      <c r="EX39" s="585">
        <v>7.5084397750933504E-4</v>
      </c>
      <c r="EY39" s="585">
        <v>1.0835471913316224E-3</v>
      </c>
      <c r="EZ39" s="585">
        <v>7.0022201351992641E-4</v>
      </c>
      <c r="FA39" s="585">
        <v>6.7948442385961023E-4</v>
      </c>
      <c r="FB39" s="585">
        <v>1.4334862385321102E-4</v>
      </c>
      <c r="FC39" s="585">
        <v>3.0100535789537053E-4</v>
      </c>
      <c r="FD39" s="585">
        <v>5.8087001419904476E-4</v>
      </c>
      <c r="FE39" s="585">
        <v>7.7749177843800248E-4</v>
      </c>
      <c r="FF39" s="585">
        <v>4.1393869567916989E-5</v>
      </c>
      <c r="FG39" s="585">
        <v>6.7079463364293082E-4</v>
      </c>
      <c r="FH39" s="585">
        <v>4.0435043704543936E-3</v>
      </c>
      <c r="FI39" s="585">
        <v>2.2863893811459744E-3</v>
      </c>
      <c r="FJ39" s="585">
        <v>2.9221122280559211E-3</v>
      </c>
      <c r="FK39" s="585">
        <v>2.4419679176825466E-4</v>
      </c>
      <c r="FL39" s="585">
        <v>1.7726376091009809E-3</v>
      </c>
      <c r="FM39" s="585">
        <v>2.1286970558068367E-3</v>
      </c>
      <c r="FN39" s="585">
        <v>2.8498626030477141E-3</v>
      </c>
      <c r="FO39" s="585">
        <v>5.0582239079073749E-3</v>
      </c>
      <c r="FP39" s="585">
        <v>2.0584255467300284E-3</v>
      </c>
      <c r="FQ39" s="585">
        <v>5.1415644066634672E-3</v>
      </c>
      <c r="FR39" s="585">
        <v>1.6483663900943744E-3</v>
      </c>
      <c r="FS39" s="585">
        <v>1.9107277999655321E-3</v>
      </c>
      <c r="FT39" s="585">
        <v>0</v>
      </c>
      <c r="FU39" s="586">
        <v>1.0356040678527786E-4</v>
      </c>
    </row>
    <row r="40" spans="2:177" ht="19.5" customHeight="1" thickBot="1">
      <c r="B40" s="486" t="s">
        <v>258</v>
      </c>
      <c r="C40" s="487" t="s">
        <v>55</v>
      </c>
      <c r="D40" s="488">
        <v>0.75417077580539116</v>
      </c>
      <c r="E40" s="489">
        <v>0.39721629626561172</v>
      </c>
      <c r="F40" s="489">
        <v>1.219941591930573E-2</v>
      </c>
      <c r="G40" s="489">
        <v>3.9781435409904323E-5</v>
      </c>
      <c r="H40" s="489">
        <v>2.1954806238478905E-3</v>
      </c>
      <c r="I40" s="490">
        <v>2.1954806238478905E-3</v>
      </c>
      <c r="K40" s="495" t="s">
        <v>356</v>
      </c>
      <c r="L40" s="611">
        <v>476691</v>
      </c>
      <c r="M40" s="496">
        <v>429369</v>
      </c>
      <c r="S40" s="535" t="s">
        <v>99</v>
      </c>
      <c r="T40" s="536" t="s">
        <v>55</v>
      </c>
      <c r="U40" s="553">
        <v>9.4195638947744409E-3</v>
      </c>
      <c r="V40" s="554">
        <v>4.6502078167496366E-3</v>
      </c>
      <c r="W40" s="554">
        <v>4.3895455615170029E-3</v>
      </c>
      <c r="X40" s="554">
        <v>2.3052773358180219E-3</v>
      </c>
      <c r="Y40" s="554">
        <v>2.208764734091353E-3</v>
      </c>
      <c r="Z40" s="554">
        <v>1.6826650067736971E-3</v>
      </c>
      <c r="AA40" s="554">
        <v>6.4459218793803509E-3</v>
      </c>
      <c r="AB40" s="554">
        <v>1.2980991450826595E-3</v>
      </c>
      <c r="AC40" s="554">
        <v>4.5975497179532188E-3</v>
      </c>
      <c r="AD40" s="554">
        <v>1.7914039528028438E-3</v>
      </c>
      <c r="AE40" s="554">
        <v>2.4854157674131425E-3</v>
      </c>
      <c r="AF40" s="554">
        <v>1.6183452151602813E-3</v>
      </c>
      <c r="AG40" s="554">
        <v>4.8971848456010134E-3</v>
      </c>
      <c r="AH40" s="554">
        <v>3.0612263257822018E-3</v>
      </c>
      <c r="AI40" s="554">
        <v>2.2991237780422336E-3</v>
      </c>
      <c r="AJ40" s="554">
        <v>1.7067914415688069E-3</v>
      </c>
      <c r="AK40" s="554">
        <v>2.2162786686333023E-3</v>
      </c>
      <c r="AL40" s="554">
        <v>8.7907574490374361E-4</v>
      </c>
      <c r="AM40" s="554">
        <v>3.4136662519411976E-3</v>
      </c>
      <c r="AN40" s="554">
        <v>1.986096124305487E-3</v>
      </c>
      <c r="AO40" s="554">
        <v>1.0795031273857687E-2</v>
      </c>
      <c r="AP40" s="554">
        <v>4.2378474419409616E-3</v>
      </c>
      <c r="AQ40" s="554">
        <v>1.0746327577813214E-2</v>
      </c>
      <c r="AR40" s="554">
        <v>2.8478457369294475E-3</v>
      </c>
      <c r="AS40" s="554">
        <v>6.2470407412199809E-3</v>
      </c>
      <c r="AT40" s="554">
        <v>4.39947101791008E-3</v>
      </c>
      <c r="AU40" s="554">
        <v>4.2762881137693356E-3</v>
      </c>
      <c r="AV40" s="554">
        <v>5.8835383843014724E-3</v>
      </c>
      <c r="AW40" s="554">
        <v>6.3351103798621475E-3</v>
      </c>
      <c r="AX40" s="554">
        <v>1.7321745341065886E-3</v>
      </c>
      <c r="AY40" s="554">
        <v>6.2939663508809075E-3</v>
      </c>
      <c r="AZ40" s="554">
        <v>3.9644119543706131E-3</v>
      </c>
      <c r="BA40" s="554">
        <v>4.2089680188605759E-3</v>
      </c>
      <c r="BB40" s="554">
        <v>7.4732430538662527E-3</v>
      </c>
      <c r="BC40" s="554">
        <v>3.0138272430134828E-3</v>
      </c>
      <c r="BD40" s="554">
        <v>1.7989139009710947E-3</v>
      </c>
      <c r="BE40" s="555">
        <v>1.0017081883301133</v>
      </c>
      <c r="BG40" s="535" t="s">
        <v>99</v>
      </c>
      <c r="BH40" s="536" t="s">
        <v>55</v>
      </c>
      <c r="BI40" s="568">
        <f t="shared" si="35"/>
        <v>8.4132496456644033E-3</v>
      </c>
      <c r="BJ40" s="569">
        <f>V40/$V$5</f>
        <v>4.648267535791892E-3</v>
      </c>
      <c r="BK40" s="569">
        <f t="shared" si="0"/>
        <v>4.171876323560704E-3</v>
      </c>
      <c r="BL40" s="569">
        <f t="shared" si="1"/>
        <v>2.2790346404747506E-3</v>
      </c>
      <c r="BM40" s="569">
        <f t="shared" si="2"/>
        <v>2.0992027892360338E-3</v>
      </c>
      <c r="BN40" s="569">
        <f t="shared" si="3"/>
        <v>1.5707413225735213E-3</v>
      </c>
      <c r="BO40" s="569">
        <f t="shared" si="4"/>
        <v>6.4371564885096219E-3</v>
      </c>
      <c r="BP40" s="569">
        <f t="shared" si="5"/>
        <v>1.2714411212258396E-3</v>
      </c>
      <c r="BQ40" s="569">
        <f t="shared" si="6"/>
        <v>4.2580377287795282E-3</v>
      </c>
      <c r="BR40" s="569">
        <f t="shared" si="7"/>
        <v>1.7041698616436769E-3</v>
      </c>
      <c r="BS40" s="569">
        <f t="shared" si="8"/>
        <v>2.3717345095852589E-3</v>
      </c>
      <c r="BT40" s="569">
        <f t="shared" si="9"/>
        <v>1.5957425435985668E-3</v>
      </c>
      <c r="BU40" s="569">
        <f t="shared" si="10"/>
        <v>4.8745049368989464E-3</v>
      </c>
      <c r="BV40" s="569">
        <f t="shared" si="39"/>
        <v>3.0071312166425898E-3</v>
      </c>
      <c r="BW40" s="569">
        <f t="shared" si="40"/>
        <v>2.2944590655203084E-3</v>
      </c>
      <c r="BX40" s="569">
        <f t="shared" si="13"/>
        <v>1.576710811675996E-3</v>
      </c>
      <c r="BY40" s="569">
        <f t="shared" si="14"/>
        <v>2.1934399336577034E-3</v>
      </c>
      <c r="BZ40" s="569">
        <f t="shared" si="15"/>
        <v>8.7778061735161047E-4</v>
      </c>
      <c r="CA40" s="569">
        <f t="shared" si="16"/>
        <v>3.2213571336886884E-3</v>
      </c>
      <c r="CB40" s="569">
        <f t="shared" si="17"/>
        <v>1.9667262170454526E-3</v>
      </c>
      <c r="CC40" s="569">
        <f t="shared" si="18"/>
        <v>1.0781026443225263E-2</v>
      </c>
      <c r="CD40" s="569">
        <f t="shared" si="19"/>
        <v>3.9978206790305297E-3</v>
      </c>
      <c r="CE40" s="569">
        <f t="shared" si="20"/>
        <v>9.7867333536263649E-3</v>
      </c>
      <c r="CF40" s="569">
        <f t="shared" si="21"/>
        <v>2.8452195351942695E-3</v>
      </c>
      <c r="CG40" s="569">
        <f t="shared" si="22"/>
        <v>6.1404720571654253E-3</v>
      </c>
      <c r="CH40" s="569">
        <f t="shared" si="41"/>
        <v>4.2371776625519317E-3</v>
      </c>
      <c r="CI40" s="569">
        <f t="shared" si="42"/>
        <v>4.1739434091333464E-3</v>
      </c>
      <c r="CJ40" s="569">
        <f>AV40/$AV$31</f>
        <v>5.3492784773742467E-3</v>
      </c>
      <c r="CK40" s="569">
        <f t="shared" si="44"/>
        <v>5.6243025646679672E-3</v>
      </c>
      <c r="CL40" s="569">
        <f t="shared" si="45"/>
        <v>1.7314349502025521E-3</v>
      </c>
      <c r="CM40" s="569">
        <f t="shared" si="46"/>
        <v>6.2930067082302985E-3</v>
      </c>
      <c r="CN40" s="569">
        <f t="shared" si="47"/>
        <v>3.90363886020986E-3</v>
      </c>
      <c r="CO40" s="569">
        <f t="shared" si="48"/>
        <v>4.206411644498506E-3</v>
      </c>
      <c r="CP40" s="569">
        <f t="shared" si="49"/>
        <v>6.7857082982435823E-3</v>
      </c>
      <c r="CQ40" s="569">
        <f t="shared" si="50"/>
        <v>2.987236781594611E-3</v>
      </c>
      <c r="CR40" s="569">
        <f t="shared" si="33"/>
        <v>1.7976205576564781E-3</v>
      </c>
      <c r="CS40" s="570">
        <f t="shared" si="34"/>
        <v>1</v>
      </c>
      <c r="CU40" s="535" t="s">
        <v>258</v>
      </c>
      <c r="CV40" s="537" t="s">
        <v>55</v>
      </c>
      <c r="CW40" s="538">
        <v>0</v>
      </c>
      <c r="CX40" s="539">
        <v>0</v>
      </c>
      <c r="CY40" s="539">
        <v>0</v>
      </c>
      <c r="CZ40" s="539">
        <v>0</v>
      </c>
      <c r="DA40" s="539">
        <v>0</v>
      </c>
      <c r="DB40" s="539">
        <v>0</v>
      </c>
      <c r="DC40" s="539">
        <v>0</v>
      </c>
      <c r="DD40" s="539">
        <v>0</v>
      </c>
      <c r="DE40" s="539">
        <v>0</v>
      </c>
      <c r="DF40" s="539">
        <v>0</v>
      </c>
      <c r="DG40" s="539">
        <v>0</v>
      </c>
      <c r="DH40" s="539">
        <v>0</v>
      </c>
      <c r="DI40" s="539">
        <v>0</v>
      </c>
      <c r="DJ40" s="539">
        <v>0</v>
      </c>
      <c r="DK40" s="539">
        <v>0</v>
      </c>
      <c r="DL40" s="539">
        <v>0</v>
      </c>
      <c r="DM40" s="539">
        <v>0</v>
      </c>
      <c r="DN40" s="539">
        <v>0</v>
      </c>
      <c r="DO40" s="539">
        <v>0</v>
      </c>
      <c r="DP40" s="539">
        <v>0</v>
      </c>
      <c r="DQ40" s="539">
        <v>0</v>
      </c>
      <c r="DR40" s="539">
        <v>0</v>
      </c>
      <c r="DS40" s="539">
        <v>0</v>
      </c>
      <c r="DT40" s="539">
        <v>0</v>
      </c>
      <c r="DU40" s="539">
        <v>0</v>
      </c>
      <c r="DV40" s="539">
        <v>0</v>
      </c>
      <c r="DW40" s="539">
        <v>0</v>
      </c>
      <c r="DX40" s="539">
        <v>0</v>
      </c>
      <c r="DY40" s="539">
        <v>0</v>
      </c>
      <c r="DZ40" s="539">
        <v>0</v>
      </c>
      <c r="EA40" s="539">
        <v>0</v>
      </c>
      <c r="EB40" s="539">
        <v>0</v>
      </c>
      <c r="EC40" s="539">
        <v>0</v>
      </c>
      <c r="ED40" s="539">
        <v>0</v>
      </c>
      <c r="EE40" s="539">
        <v>0</v>
      </c>
      <c r="EF40" s="539">
        <v>0</v>
      </c>
      <c r="EG40" s="540">
        <v>0</v>
      </c>
      <c r="EI40" s="535" t="s">
        <v>99</v>
      </c>
      <c r="EJ40" s="536" t="s">
        <v>55</v>
      </c>
      <c r="EK40" s="589">
        <v>9.877678958836681E-3</v>
      </c>
      <c r="EL40" s="590">
        <v>2.5316455696202532E-3</v>
      </c>
      <c r="EM40" s="590">
        <v>2.3215375368762013E-3</v>
      </c>
      <c r="EN40" s="590">
        <v>1.5707981150422619E-3</v>
      </c>
      <c r="EO40" s="590">
        <v>9.7886709413059158E-4</v>
      </c>
      <c r="EP40" s="590">
        <v>8.3910003993307417E-4</v>
      </c>
      <c r="EQ40" s="590">
        <v>6.8170426065162909E-3</v>
      </c>
      <c r="ER40" s="590">
        <v>5.5868205540490822E-4</v>
      </c>
      <c r="ES40" s="590">
        <v>4.1129350910593049E-3</v>
      </c>
      <c r="ET40" s="590">
        <v>1.6127140511376964E-3</v>
      </c>
      <c r="EU40" s="590">
        <v>1.8638070284433159E-3</v>
      </c>
      <c r="EV40" s="590">
        <v>9.1906957281945138E-4</v>
      </c>
      <c r="EW40" s="590">
        <v>5.4191671212947806E-3</v>
      </c>
      <c r="EX40" s="590">
        <v>3.0235909402010529E-3</v>
      </c>
      <c r="EY40" s="590">
        <v>2.0530367835757059E-3</v>
      </c>
      <c r="EZ40" s="590">
        <v>8.1305399674114686E-4</v>
      </c>
      <c r="FA40" s="590">
        <v>1.6640434870031271E-3</v>
      </c>
      <c r="FB40" s="590">
        <v>5.7339449541284407E-4</v>
      </c>
      <c r="FC40" s="590">
        <v>3.4796219372704835E-3</v>
      </c>
      <c r="FD40" s="590">
        <v>1.0971989157093067E-3</v>
      </c>
      <c r="FE40" s="590">
        <v>1.2391895558040588E-2</v>
      </c>
      <c r="FF40" s="590">
        <v>4.0152053480879482E-3</v>
      </c>
      <c r="FG40" s="590">
        <v>1.0405916752665979E-2</v>
      </c>
      <c r="FH40" s="590">
        <v>1.9216654433842663E-3</v>
      </c>
      <c r="FI40" s="590">
        <v>6.4259819081042887E-3</v>
      </c>
      <c r="FJ40" s="590">
        <v>4.1426952659595791E-3</v>
      </c>
      <c r="FK40" s="590">
        <v>4.8003948276549007E-3</v>
      </c>
      <c r="FL40" s="590">
        <v>5.3431332810909647E-3</v>
      </c>
      <c r="FM40" s="590">
        <v>6.0935214298925566E-3</v>
      </c>
      <c r="FN40" s="590">
        <v>8.1938546090432171E-4</v>
      </c>
      <c r="FO40" s="590">
        <v>6.9633830859722797E-3</v>
      </c>
      <c r="FP40" s="590">
        <v>3.8485558718069279E-3</v>
      </c>
      <c r="FQ40" s="590">
        <v>3.4962637965311578E-3</v>
      </c>
      <c r="FR40" s="590">
        <v>8.2820769081140538E-3</v>
      </c>
      <c r="FS40" s="590">
        <v>1.8788823366327732E-3</v>
      </c>
      <c r="FT40" s="590">
        <v>1.2839442768183861E-4</v>
      </c>
      <c r="FU40" s="591">
        <v>0</v>
      </c>
    </row>
    <row r="41" spans="2:177" ht="19.5" customHeight="1">
      <c r="D41" s="101"/>
      <c r="CW41" s="59"/>
      <c r="EG41" s="101"/>
    </row>
    <row r="42" spans="2:177" ht="19.5" customHeight="1"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</row>
    <row r="43" spans="2:177" ht="19.5" customHeight="1"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</row>
    <row r="44" spans="2:177" ht="19.5" customHeight="1"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</row>
    <row r="45" spans="2:177" ht="19.5" customHeight="1"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</row>
    <row r="46" spans="2:177" ht="19.5" customHeight="1"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</row>
    <row r="47" spans="2:177" ht="19.5" customHeight="1"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</row>
    <row r="48" spans="2:177" ht="19.5" customHeight="1"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</row>
    <row r="49" spans="61:97" ht="19.5" customHeight="1"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</row>
    <row r="50" spans="61:97" ht="19.5" customHeight="1"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</row>
    <row r="51" spans="61:97" ht="19.5" customHeight="1"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</row>
    <row r="52" spans="61:97" ht="19.5" customHeight="1"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</row>
    <row r="53" spans="61:97" ht="19.5" customHeight="1"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</row>
    <row r="54" spans="61:97" ht="19.5" customHeight="1"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</row>
    <row r="55" spans="61:97" ht="19.5" customHeight="1"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</row>
    <row r="56" spans="61:97" ht="19.5" customHeight="1"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</row>
    <row r="57" spans="61:97" ht="19.5" customHeight="1"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</row>
    <row r="58" spans="61:97" ht="19.5" customHeight="1"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</row>
    <row r="59" spans="61:97" ht="19.5" customHeight="1"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</row>
    <row r="60" spans="61:97" ht="19.5" customHeight="1"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</row>
    <row r="61" spans="61:97" ht="19.5" customHeight="1"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</row>
    <row r="62" spans="61:97" ht="19.5" customHeight="1"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</row>
    <row r="63" spans="61:97" ht="19.5" customHeight="1"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</row>
    <row r="64" spans="61:97" ht="19.5" customHeight="1"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</row>
    <row r="65" spans="61:98" ht="19.5" customHeight="1"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</row>
    <row r="66" spans="61:98" ht="19.5" customHeight="1"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</row>
    <row r="67" spans="61:98" ht="19.5" customHeight="1"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</row>
    <row r="68" spans="61:98" ht="19.5" customHeight="1"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</row>
    <row r="69" spans="61:98" ht="19.5" customHeight="1"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</row>
    <row r="70" spans="61:98" ht="19.5" customHeight="1"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</row>
    <row r="71" spans="61:98" ht="19.5" customHeight="1"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</row>
    <row r="72" spans="61:98" ht="19.5" customHeight="1"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</row>
    <row r="73" spans="61:98" ht="19.5" customHeight="1"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</row>
    <row r="74" spans="61:98" ht="19.5" customHeight="1"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</row>
    <row r="75" spans="61:98" ht="19.5" customHeight="1"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</row>
    <row r="76" spans="61:98" ht="19.5" customHeight="1"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</row>
    <row r="77" spans="61:98" ht="19.5" customHeight="1"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</row>
    <row r="78" spans="61:98" ht="19.5" customHeight="1"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93"/>
    </row>
    <row r="79" spans="61:98" ht="19.5" customHeight="1"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593"/>
    </row>
    <row r="80" spans="61:98" ht="19.5" customHeight="1"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593"/>
    </row>
    <row r="81" spans="63:98" ht="19.5" customHeight="1"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593"/>
    </row>
    <row r="82" spans="63:98" ht="19.5" customHeight="1"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593"/>
    </row>
    <row r="83" spans="63:98" ht="19.5" customHeight="1"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593"/>
    </row>
    <row r="84" spans="63:98" ht="19.5" customHeight="1"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593"/>
    </row>
    <row r="85" spans="63:98" ht="19.5" customHeight="1"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593"/>
    </row>
    <row r="86" spans="63:98" ht="19.5" customHeight="1"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593"/>
    </row>
    <row r="87" spans="63:98" ht="19.5" customHeight="1"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593"/>
    </row>
    <row r="88" spans="63:98" ht="19.5" customHeight="1"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593"/>
    </row>
    <row r="89" spans="63:98" ht="19.5" customHeight="1"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593"/>
    </row>
    <row r="90" spans="63:98" ht="19.5" customHeight="1"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593"/>
    </row>
    <row r="91" spans="63:98" ht="19.5" customHeight="1"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593"/>
    </row>
    <row r="92" spans="63:98" ht="19.5" customHeight="1"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593"/>
    </row>
    <row r="93" spans="63:98" ht="19.5" customHeight="1"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593"/>
    </row>
    <row r="94" spans="63:98" ht="19.5" customHeight="1"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593"/>
    </row>
    <row r="95" spans="63:98" ht="19.5" customHeight="1"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593"/>
    </row>
    <row r="96" spans="63:98" ht="19.5" customHeight="1"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593"/>
    </row>
    <row r="97" spans="63:98" ht="19.5" customHeight="1"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593"/>
    </row>
    <row r="98" spans="63:98" ht="19.5" customHeight="1"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593"/>
    </row>
    <row r="99" spans="63:98" ht="19.5" customHeight="1"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593"/>
    </row>
    <row r="100" spans="63:98" ht="19.5" customHeight="1"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593"/>
    </row>
    <row r="101" spans="63:98" ht="19.5" customHeight="1"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593"/>
    </row>
    <row r="102" spans="63:98" ht="19.5" customHeight="1"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593"/>
    </row>
    <row r="103" spans="63:98" ht="19.5" customHeight="1"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593"/>
    </row>
    <row r="104" spans="63:98" ht="19.5" customHeight="1"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593"/>
    </row>
    <row r="105" spans="63:98" ht="19.5" customHeight="1"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593"/>
    </row>
    <row r="106" spans="63:98" ht="19.5" customHeight="1"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593"/>
    </row>
    <row r="107" spans="63:98" ht="19.5" customHeight="1"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593"/>
    </row>
    <row r="108" spans="63:98" ht="19.5" customHeight="1"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593"/>
    </row>
    <row r="109" spans="63:98" ht="19.5" customHeight="1"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593"/>
    </row>
    <row r="110" spans="63:98" ht="19.5" customHeight="1"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593"/>
    </row>
    <row r="111" spans="63:98" ht="19.5" customHeight="1"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593"/>
    </row>
    <row r="112" spans="63:98" ht="19.5" customHeight="1"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593"/>
    </row>
    <row r="113" spans="64:98" ht="19.5" customHeight="1"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593"/>
    </row>
    <row r="114" spans="64:98" ht="19.5" customHeight="1"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593"/>
    </row>
    <row r="115" spans="64:98" ht="19.5" customHeight="1"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593"/>
    </row>
    <row r="116" spans="64:98" ht="19.5" customHeight="1"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593"/>
    </row>
    <row r="117" spans="64:98" ht="19.5" customHeight="1"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593"/>
    </row>
    <row r="118" spans="64:98" ht="19.5" customHeight="1"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593"/>
    </row>
    <row r="119" spans="64:98" ht="19.5" customHeight="1"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593"/>
    </row>
    <row r="120" spans="64:98" ht="19.5" customHeight="1"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593"/>
    </row>
    <row r="121" spans="64:98" ht="19.5" customHeight="1"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593"/>
    </row>
    <row r="122" spans="64:98" ht="19.5" customHeight="1"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593"/>
    </row>
    <row r="123" spans="64:98" ht="19.5" customHeight="1"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593"/>
    </row>
    <row r="124" spans="64:98" ht="19.5" customHeight="1"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593"/>
    </row>
    <row r="125" spans="64:98" ht="19.5" customHeight="1"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593"/>
    </row>
    <row r="126" spans="64:98" ht="19.5" customHeight="1"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593"/>
    </row>
    <row r="127" spans="64:98" ht="19.5" customHeight="1"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593"/>
    </row>
    <row r="128" spans="64:98" ht="19.5" customHeight="1"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593"/>
    </row>
    <row r="129" spans="64:98" ht="19.5" customHeight="1"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593"/>
    </row>
  </sheetData>
  <mergeCells count="12">
    <mergeCell ref="EI2:EJ3"/>
    <mergeCell ref="C2:C3"/>
    <mergeCell ref="B2:B3"/>
    <mergeCell ref="H2:H3"/>
    <mergeCell ref="I2:I3"/>
    <mergeCell ref="CU2:CV3"/>
    <mergeCell ref="S2:T3"/>
    <mergeCell ref="BG2:BH3"/>
    <mergeCell ref="D2:D3"/>
    <mergeCell ref="F2:F3"/>
    <mergeCell ref="E2:E3"/>
    <mergeCell ref="G2:G3"/>
  </mergeCells>
  <phoneticPr fontId="2"/>
  <conditionalFormatting sqref="BI42:CS78">
    <cfRule type="expression" dxfId="0" priority="1">
      <formula>$BI$42=$BI$4</formula>
    </cfRule>
  </conditionalFormatting>
  <pageMargins left="0.78740157480314965" right="0.78740157480314965" top="0.98425196850393704" bottom="0.98425196850393704" header="0.51181102362204722" footer="0.51181102362204722"/>
  <pageSetup paperSize="8" scale="98" fitToWidth="0" orientation="landscape" r:id="rId1"/>
  <headerFooter alignWithMargins="0"/>
  <colBreaks count="6" manualBreakCount="6">
    <brk id="16" min="1" max="39" man="1"/>
    <brk id="18" min="1" max="39" man="1"/>
    <brk id="32" min="1" max="39" man="1"/>
    <brk id="58" max="1048575" man="1"/>
    <brk id="98" max="1048575" man="1"/>
    <brk id="138" max="1048575" man="1"/>
  </colBreaks>
  <ignoredErrors>
    <ignoredError sqref="S6:T16 S4:T5 S17:T40" numberStoredAsText="1"/>
    <ignoredError sqref="M16" evalError="1"/>
  </ignoredErrors>
  <drawing r:id="rId2"/>
  <legacyDrawing r:id="rId3"/>
  <oleObjects>
    <mc:AlternateContent xmlns:mc="http://schemas.openxmlformats.org/markup-compatibility/2006">
      <mc:Choice Requires="x14">
        <oleObject progId="Equation.3" shapeId="14339" r:id="rId4">
          <objectPr defaultSize="0" autoPict="0" r:id="rId5">
            <anchor moveWithCells="1" sizeWithCells="1">
              <from>
                <xdr:col>18</xdr:col>
                <xdr:colOff>289560</xdr:colOff>
                <xdr:row>1</xdr:row>
                <xdr:rowOff>228600</xdr:rowOff>
              </from>
              <to>
                <xdr:col>19</xdr:col>
                <xdr:colOff>1005840</xdr:colOff>
                <xdr:row>2</xdr:row>
                <xdr:rowOff>251460</xdr:rowOff>
              </to>
            </anchor>
          </objectPr>
        </oleObject>
      </mc:Choice>
      <mc:Fallback>
        <oleObject progId="Equation.3" shapeId="1433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C8" sqref="C8"/>
    </sheetView>
  </sheetViews>
  <sheetFormatPr defaultColWidth="9" defaultRowHeight="15" customHeight="1"/>
  <cols>
    <col min="1" max="1" width="2.6640625" style="616" customWidth="1"/>
    <col min="2" max="2" width="25.44140625" style="616" bestFit="1" customWidth="1"/>
    <col min="3" max="3" width="84.44140625" style="616" bestFit="1" customWidth="1"/>
    <col min="4" max="16384" width="9" style="616"/>
  </cols>
  <sheetData>
    <row r="1" spans="2:3" ht="15" customHeight="1" thickBot="1"/>
    <row r="2" spans="2:3" ht="15" customHeight="1" thickBot="1">
      <c r="B2" s="617" t="s">
        <v>344</v>
      </c>
      <c r="C2" s="618" t="s">
        <v>345</v>
      </c>
    </row>
    <row r="3" spans="2:3" ht="15" customHeight="1">
      <c r="B3" s="619" t="s">
        <v>346</v>
      </c>
      <c r="C3" s="620" t="s">
        <v>347</v>
      </c>
    </row>
    <row r="4" spans="2:3" ht="15" customHeight="1">
      <c r="B4" s="621" t="s">
        <v>348</v>
      </c>
      <c r="C4" s="622" t="s">
        <v>349</v>
      </c>
    </row>
    <row r="5" spans="2:3" ht="15" customHeight="1">
      <c r="B5" s="621" t="s">
        <v>350</v>
      </c>
      <c r="C5" s="622" t="s">
        <v>351</v>
      </c>
    </row>
    <row r="6" spans="2:3" ht="15" customHeight="1">
      <c r="B6" s="621" t="s">
        <v>355</v>
      </c>
      <c r="C6" s="622" t="s">
        <v>354</v>
      </c>
    </row>
    <row r="7" spans="2:3" ht="15" customHeight="1">
      <c r="B7" s="621" t="s">
        <v>357</v>
      </c>
      <c r="C7" s="622" t="s">
        <v>358</v>
      </c>
    </row>
    <row r="8" spans="2:3" ht="15" customHeight="1">
      <c r="B8" s="621"/>
      <c r="C8" s="622"/>
    </row>
    <row r="9" spans="2:3" ht="15" customHeight="1">
      <c r="B9" s="621"/>
      <c r="C9" s="622"/>
    </row>
    <row r="10" spans="2:3" ht="15" customHeight="1">
      <c r="B10" s="621"/>
      <c r="C10" s="622"/>
    </row>
    <row r="11" spans="2:3" ht="15" customHeight="1">
      <c r="B11" s="621"/>
      <c r="C11" s="622"/>
    </row>
    <row r="12" spans="2:3" ht="15" customHeight="1">
      <c r="B12" s="621"/>
      <c r="C12" s="622"/>
    </row>
    <row r="13" spans="2:3" ht="15" customHeight="1">
      <c r="B13" s="621"/>
      <c r="C13" s="622"/>
    </row>
    <row r="14" spans="2:3" ht="15" customHeight="1">
      <c r="B14" s="621"/>
      <c r="C14" s="622"/>
    </row>
    <row r="15" spans="2:3" ht="15" customHeight="1">
      <c r="B15" s="621"/>
      <c r="C15" s="622"/>
    </row>
    <row r="16" spans="2:3" ht="15" customHeight="1">
      <c r="B16" s="621"/>
      <c r="C16" s="622"/>
    </row>
    <row r="17" spans="2:3" ht="15" customHeight="1">
      <c r="B17" s="621"/>
      <c r="C17" s="622"/>
    </row>
    <row r="18" spans="2:3" ht="15" customHeight="1">
      <c r="B18" s="621"/>
      <c r="C18" s="622"/>
    </row>
    <row r="19" spans="2:3" ht="15" customHeight="1">
      <c r="B19" s="621"/>
      <c r="C19" s="622"/>
    </row>
    <row r="20" spans="2:3" ht="15" customHeight="1">
      <c r="B20" s="621"/>
      <c r="C20" s="622"/>
    </row>
    <row r="21" spans="2:3" ht="15" customHeight="1">
      <c r="B21" s="621"/>
      <c r="C21" s="622"/>
    </row>
    <row r="22" spans="2:3" ht="15" customHeight="1" thickBot="1">
      <c r="B22" s="623"/>
      <c r="C22" s="62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説明シート</vt:lpstr>
      <vt:lpstr>生産増加の入力シート</vt:lpstr>
      <vt:lpstr>設備投資の入力シート</vt:lpstr>
      <vt:lpstr>出力シート（合計）</vt:lpstr>
      <vt:lpstr>出力シート (生産増加分)</vt:lpstr>
      <vt:lpstr>出力シート (設備投資分)</vt:lpstr>
      <vt:lpstr>フローチャート図（生産増加分）</vt:lpstr>
      <vt:lpstr>フローチャート図（設備投資分）</vt:lpstr>
      <vt:lpstr>合計の計算シート</vt:lpstr>
      <vt:lpstr>生産増加の計算シート</vt:lpstr>
      <vt:lpstr>設備投資の計算シート</vt:lpstr>
      <vt:lpstr>関係係数シート</vt:lpstr>
      <vt:lpstr>更新履歴</vt:lpstr>
      <vt:lpstr>'フローチャート図（生産増加分）'!Print_Area</vt:lpstr>
      <vt:lpstr>'フローチャート図（設備投資分）'!Print_Area</vt:lpstr>
      <vt:lpstr>関係係数シート!Print_Area</vt:lpstr>
      <vt:lpstr>'出力シート (生産増加分)'!Print_Area</vt:lpstr>
      <vt:lpstr>'出力シート (設備投資分)'!Print_Area</vt:lpstr>
      <vt:lpstr>'出力シート（合計）'!Print_Area</vt:lpstr>
      <vt:lpstr>生産増加の計算シート!Print_Area</vt:lpstr>
      <vt:lpstr>生産増加の入力シート!Print_Area</vt:lpstr>
      <vt:lpstr>設備投資の計算シート!Print_Area</vt:lpstr>
      <vt:lpstr>設備投資の入力シート!Print_Area</vt:lpstr>
      <vt:lpstr>説明シート!Print_Area</vt:lpstr>
      <vt:lpstr>合計の計算シート!Print_Titles</vt:lpstr>
      <vt:lpstr>生産増加の計算シート!Print_Titles</vt:lpstr>
      <vt:lpstr>設備投資の計算シート!Print_Titles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2020-12-23T07:12:11Z</cp:lastPrinted>
  <dcterms:created xsi:type="dcterms:W3CDTF">1997-01-08T22:48:59Z</dcterms:created>
  <dcterms:modified xsi:type="dcterms:W3CDTF">2025-01-10T00:35:18Z</dcterms:modified>
</cp:coreProperties>
</file>