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51.1\環境立県推進課\立県共通\☆R5 環境立県推進課\☆R5ゼロカーボン企画班\63_地球温暖化防止に関する条例に基づく計画書制度\01_様式\県HP更新\"/>
    </mc:Choice>
  </mc:AlternateContent>
  <bookViews>
    <workbookView xWindow="0" yWindow="0" windowWidth="20490" windowHeight="7005" tabRatio="814"/>
  </bookViews>
  <sheets>
    <sheet name="３号事業＿報告" sheetId="4" r:id="rId1"/>
    <sheet name="事業所1~3" sheetId="21" r:id="rId2"/>
    <sheet name="事業所4~6" sheetId="22" r:id="rId3"/>
    <sheet name="事業所7~9" sheetId="23" r:id="rId4"/>
    <sheet name="事業所10~12" sheetId="24" r:id="rId5"/>
    <sheet name="事業所13~15" sheetId="25" r:id="rId6"/>
    <sheet name="係数" sheetId="26" state="hidden" r:id="rId7"/>
    <sheet name="プルダウン用" sheetId="5" state="hidden" r:id="rId8"/>
  </sheets>
  <definedNames>
    <definedName name="_xlnm.Print_Area" localSheetId="0">'３号事業＿報告'!$A$1:$AK$103</definedName>
    <definedName name="_xlnm.Print_Area" localSheetId="1">'事業所1~3'!$A$1:$H$213</definedName>
    <definedName name="_xlnm.Print_Area" localSheetId="4">'事業所10~12'!$A$1:$H$213</definedName>
    <definedName name="_xlnm.Print_Area" localSheetId="5">'事業所13~15'!$A$1:$H$213</definedName>
    <definedName name="_xlnm.Print_Area" localSheetId="2">'事業所4~6'!$A$1:$H$213</definedName>
    <definedName name="_xlnm.Print_Area" localSheetId="3">'事業所7~9'!$A$1:$H$213</definedName>
    <definedName name="サービス業">プルダウン用!$S$2:$S$10</definedName>
    <definedName name="医療_福祉">プルダウン用!$Q$2:$Q$4</definedName>
    <definedName name="運輸業_郵便業">プルダウン用!$I$2:$I$9</definedName>
    <definedName name="卸売業_小売業">プルダウン用!$J$2:$J$13</definedName>
    <definedName name="学術研究_専門・技術サービス業">プルダウン用!$M$2:$M$5</definedName>
    <definedName name="漁業">プルダウン用!$C$2:$C$3</definedName>
    <definedName name="教育_学習支援業">プルダウン用!$P$2:$P$3</definedName>
    <definedName name="金融業_保険業">プルダウン用!$K$2:$K$7</definedName>
    <definedName name="建設業">プルダウン用!$E$2:$E$4</definedName>
    <definedName name="公務">プルダウン用!$T$2:$T$3</definedName>
    <definedName name="鉱業_採石業_砂利採取業">プルダウン用!$D$2</definedName>
    <definedName name="宿泊業_飲食サービス業">プルダウン用!$N$2:$N$4</definedName>
    <definedName name="情報通信業">プルダウン用!$H$2:$H$6</definedName>
    <definedName name="条例該当項目">プルダウン用!$X$2:$X$5</definedName>
    <definedName name="生活関連サービス業_娯楽業">プルダウン用!$O$2:$O$4</definedName>
    <definedName name="製造業">プルダウン用!$F$2:$F$25</definedName>
    <definedName name="大分類">プルダウン用!$B$1:$U$1</definedName>
    <definedName name="電気・ガス・熱供給・水道業">プルダウン用!$G$2:$G$5</definedName>
    <definedName name="農業_林業">プルダウン用!$B$2:$B$3</definedName>
    <definedName name="不動産業_物品賃貸業">プルダウン用!$L$2:$L$4</definedName>
    <definedName name="複合サービス業">プルダウン用!$R$2:$R$3</definedName>
    <definedName name="分類不能の産業">プルダウン用!$U$2</definedName>
  </definedNames>
  <calcPr calcId="162913"/>
</workbook>
</file>

<file path=xl/calcChain.xml><?xml version="1.0" encoding="utf-8"?>
<calcChain xmlns="http://schemas.openxmlformats.org/spreadsheetml/2006/main">
  <c r="AN91" i="4" l="1"/>
  <c r="S46" i="4"/>
  <c r="R14" i="4"/>
  <c r="M78" i="4"/>
  <c r="AP92" i="4"/>
  <c r="AP91" i="4"/>
  <c r="AP90" i="4"/>
  <c r="AP89" i="4"/>
  <c r="AP88" i="4"/>
  <c r="C77" i="4"/>
  <c r="M91" i="4"/>
  <c r="C91" i="4"/>
  <c r="M90" i="4"/>
  <c r="C90" i="4"/>
  <c r="M89" i="4"/>
  <c r="C89" i="4"/>
  <c r="C88" i="4"/>
  <c r="M88" i="4"/>
  <c r="M87" i="4"/>
  <c r="C87" i="4"/>
  <c r="M86" i="4"/>
  <c r="C86" i="4"/>
  <c r="C85" i="4"/>
  <c r="M85" i="4"/>
  <c r="M84" i="4"/>
  <c r="C84" i="4"/>
  <c r="M83" i="4"/>
  <c r="C83" i="4"/>
  <c r="M82" i="4"/>
  <c r="C82" i="4"/>
  <c r="M81" i="4"/>
  <c r="C81" i="4"/>
  <c r="C80" i="4"/>
  <c r="M80" i="4"/>
  <c r="C78" i="4"/>
  <c r="C79" i="4"/>
  <c r="M79" i="4"/>
  <c r="M77" i="4"/>
  <c r="D38" i="26"/>
  <c r="G39" i="26" s="1"/>
  <c r="G50" i="21" s="1"/>
  <c r="H50" i="21" s="1"/>
  <c r="H194" i="25"/>
  <c r="E194" i="25"/>
  <c r="F194" i="25"/>
  <c r="E193" i="25"/>
  <c r="F193" i="25"/>
  <c r="E192" i="25"/>
  <c r="F192" i="25"/>
  <c r="F195" i="25"/>
  <c r="G190" i="25"/>
  <c r="H190" i="25"/>
  <c r="E190" i="25"/>
  <c r="F190" i="25"/>
  <c r="G189" i="25"/>
  <c r="H189" i="25"/>
  <c r="E189" i="25"/>
  <c r="F189" i="25"/>
  <c r="G188" i="25"/>
  <c r="H188" i="25"/>
  <c r="E188" i="25"/>
  <c r="F188" i="25"/>
  <c r="G187" i="25"/>
  <c r="H187" i="25"/>
  <c r="E187" i="25"/>
  <c r="F187" i="25"/>
  <c r="F186" i="25"/>
  <c r="H186" i="25"/>
  <c r="F185" i="25"/>
  <c r="H185" i="25"/>
  <c r="G184" i="25"/>
  <c r="F184" i="25"/>
  <c r="H184" i="25"/>
  <c r="G183" i="25"/>
  <c r="E183" i="25"/>
  <c r="F183" i="25"/>
  <c r="H183" i="25"/>
  <c r="G182" i="25"/>
  <c r="E182" i="25"/>
  <c r="F182" i="25"/>
  <c r="H182" i="25"/>
  <c r="G181" i="25"/>
  <c r="E181" i="25"/>
  <c r="F181" i="25"/>
  <c r="H181" i="25"/>
  <c r="G180" i="25"/>
  <c r="E180" i="25"/>
  <c r="F180" i="25"/>
  <c r="G179" i="25"/>
  <c r="E179" i="25"/>
  <c r="F179" i="25"/>
  <c r="H179" i="25"/>
  <c r="G178" i="25"/>
  <c r="E178" i="25"/>
  <c r="F178" i="25"/>
  <c r="H178" i="25"/>
  <c r="G177" i="25"/>
  <c r="E177" i="25"/>
  <c r="F177" i="25"/>
  <c r="G176" i="25"/>
  <c r="E176" i="25"/>
  <c r="F176" i="25"/>
  <c r="H176" i="25"/>
  <c r="G175" i="25"/>
  <c r="E175" i="25"/>
  <c r="F175" i="25"/>
  <c r="H175" i="25"/>
  <c r="G174" i="25"/>
  <c r="E174" i="25"/>
  <c r="F174" i="25"/>
  <c r="H174" i="25"/>
  <c r="G173" i="25"/>
  <c r="E173" i="25"/>
  <c r="F173" i="25"/>
  <c r="H173" i="25"/>
  <c r="G172" i="25"/>
  <c r="E172" i="25"/>
  <c r="F172" i="25"/>
  <c r="G171" i="25"/>
  <c r="E171" i="25"/>
  <c r="F171" i="25"/>
  <c r="H171" i="25"/>
  <c r="G170" i="25"/>
  <c r="E170" i="25"/>
  <c r="F170" i="25"/>
  <c r="H170" i="25"/>
  <c r="G169" i="25"/>
  <c r="E169" i="25"/>
  <c r="F169" i="25"/>
  <c r="H169" i="25"/>
  <c r="G168" i="25"/>
  <c r="E168" i="25"/>
  <c r="F168" i="25"/>
  <c r="H168" i="25"/>
  <c r="G167" i="25"/>
  <c r="E167" i="25"/>
  <c r="F167" i="25"/>
  <c r="H167" i="25"/>
  <c r="G166" i="25"/>
  <c r="E166" i="25"/>
  <c r="F166" i="25"/>
  <c r="G165" i="25"/>
  <c r="E165" i="25"/>
  <c r="F165" i="25"/>
  <c r="H165" i="25"/>
  <c r="G164" i="25"/>
  <c r="E164" i="25"/>
  <c r="F164" i="25"/>
  <c r="G163" i="25"/>
  <c r="E163" i="25"/>
  <c r="F163" i="25"/>
  <c r="H163" i="25"/>
  <c r="G162" i="25"/>
  <c r="E162" i="25"/>
  <c r="F162" i="25"/>
  <c r="F191" i="25"/>
  <c r="H123" i="25"/>
  <c r="E123" i="25"/>
  <c r="F123" i="25"/>
  <c r="E122" i="25"/>
  <c r="F122" i="25"/>
  <c r="E121" i="25"/>
  <c r="F121" i="25"/>
  <c r="G119" i="25"/>
  <c r="H119" i="25"/>
  <c r="E119" i="25"/>
  <c r="F119" i="25"/>
  <c r="G118" i="25"/>
  <c r="H118" i="25"/>
  <c r="E118" i="25"/>
  <c r="F118" i="25"/>
  <c r="G117" i="25"/>
  <c r="H117" i="25"/>
  <c r="E117" i="25"/>
  <c r="F117" i="25"/>
  <c r="G116" i="25"/>
  <c r="H116" i="25"/>
  <c r="E116" i="25"/>
  <c r="F116" i="25"/>
  <c r="F115" i="25"/>
  <c r="H115" i="25"/>
  <c r="H114" i="25"/>
  <c r="F114" i="25"/>
  <c r="G113" i="25"/>
  <c r="F113" i="25"/>
  <c r="G112" i="25"/>
  <c r="E112" i="25"/>
  <c r="F112" i="25"/>
  <c r="H112" i="25"/>
  <c r="G111" i="25"/>
  <c r="E111" i="25"/>
  <c r="F111" i="25"/>
  <c r="G110" i="25"/>
  <c r="E110" i="25"/>
  <c r="F110" i="25"/>
  <c r="G109" i="25"/>
  <c r="E109" i="25"/>
  <c r="F109" i="25"/>
  <c r="G108" i="25"/>
  <c r="E108" i="25"/>
  <c r="F108" i="25"/>
  <c r="G107" i="25"/>
  <c r="E107" i="25"/>
  <c r="F107" i="25"/>
  <c r="H107" i="25"/>
  <c r="G106" i="25"/>
  <c r="E106" i="25"/>
  <c r="F106" i="25"/>
  <c r="H106" i="25"/>
  <c r="G105" i="25"/>
  <c r="E105" i="25"/>
  <c r="F105" i="25"/>
  <c r="G104" i="25"/>
  <c r="E104" i="25"/>
  <c r="F104" i="25"/>
  <c r="H104" i="25"/>
  <c r="G103" i="25"/>
  <c r="E103" i="25"/>
  <c r="F103" i="25"/>
  <c r="H103" i="25"/>
  <c r="G102" i="25"/>
  <c r="E102" i="25"/>
  <c r="F102" i="25"/>
  <c r="G101" i="25"/>
  <c r="E101" i="25"/>
  <c r="F101" i="25"/>
  <c r="G100" i="25"/>
  <c r="E100" i="25"/>
  <c r="F100" i="25"/>
  <c r="G99" i="25"/>
  <c r="E99" i="25"/>
  <c r="F99" i="25"/>
  <c r="H99" i="25"/>
  <c r="G98" i="25"/>
  <c r="E98" i="25"/>
  <c r="F98" i="25"/>
  <c r="H98" i="25"/>
  <c r="G97" i="25"/>
  <c r="E97" i="25"/>
  <c r="F97" i="25"/>
  <c r="G96" i="25"/>
  <c r="E96" i="25"/>
  <c r="F96" i="25"/>
  <c r="G95" i="25"/>
  <c r="E95" i="25"/>
  <c r="F95" i="25"/>
  <c r="H95" i="25"/>
  <c r="G94" i="25"/>
  <c r="H94" i="25"/>
  <c r="E94" i="25"/>
  <c r="F94" i="25"/>
  <c r="G93" i="25"/>
  <c r="E93" i="25"/>
  <c r="F93" i="25"/>
  <c r="H93" i="25"/>
  <c r="G92" i="25"/>
  <c r="E92" i="25"/>
  <c r="F92" i="25"/>
  <c r="G91" i="25"/>
  <c r="E91" i="25"/>
  <c r="F91" i="25"/>
  <c r="H91" i="25"/>
  <c r="H52" i="25"/>
  <c r="E52" i="25"/>
  <c r="F52" i="25"/>
  <c r="E51" i="25"/>
  <c r="F51" i="25"/>
  <c r="F53" i="25"/>
  <c r="F54" i="25"/>
  <c r="F56" i="25"/>
  <c r="E50" i="25"/>
  <c r="F50" i="25"/>
  <c r="G48" i="25"/>
  <c r="H48" i="25"/>
  <c r="E48" i="25"/>
  <c r="F48" i="25"/>
  <c r="G47" i="25"/>
  <c r="H47" i="25"/>
  <c r="E47" i="25"/>
  <c r="F47" i="25"/>
  <c r="G46" i="25"/>
  <c r="H46" i="25"/>
  <c r="E46" i="25"/>
  <c r="F46" i="25"/>
  <c r="G45" i="25"/>
  <c r="H45" i="25"/>
  <c r="E45" i="25"/>
  <c r="F45" i="25"/>
  <c r="F44" i="25"/>
  <c r="H44" i="25"/>
  <c r="F43" i="25"/>
  <c r="H43" i="25"/>
  <c r="G42" i="25"/>
  <c r="F42" i="25"/>
  <c r="G41" i="25"/>
  <c r="E41" i="25"/>
  <c r="F41" i="25"/>
  <c r="G40" i="25"/>
  <c r="E40" i="25"/>
  <c r="F40" i="25"/>
  <c r="H40" i="25"/>
  <c r="G39" i="25"/>
  <c r="E39" i="25"/>
  <c r="F39" i="25"/>
  <c r="G38" i="25"/>
  <c r="E38" i="25"/>
  <c r="F38" i="25"/>
  <c r="H38" i="25"/>
  <c r="G37" i="25"/>
  <c r="H37" i="25"/>
  <c r="E37" i="25"/>
  <c r="F37" i="25"/>
  <c r="G36" i="25"/>
  <c r="E36" i="25"/>
  <c r="F36" i="25"/>
  <c r="H36" i="25"/>
  <c r="G35" i="25"/>
  <c r="E35" i="25"/>
  <c r="F35" i="25"/>
  <c r="H35" i="25"/>
  <c r="G34" i="25"/>
  <c r="E34" i="25"/>
  <c r="F34" i="25"/>
  <c r="H34" i="25"/>
  <c r="G33" i="25"/>
  <c r="E33" i="25"/>
  <c r="F33" i="25"/>
  <c r="G32" i="25"/>
  <c r="E32" i="25"/>
  <c r="F32" i="25"/>
  <c r="H32" i="25"/>
  <c r="G31" i="25"/>
  <c r="E31" i="25"/>
  <c r="F31" i="25"/>
  <c r="H31" i="25"/>
  <c r="G30" i="25"/>
  <c r="E30" i="25"/>
  <c r="F30" i="25"/>
  <c r="G29" i="25"/>
  <c r="H29" i="25"/>
  <c r="E29" i="25"/>
  <c r="F29" i="25"/>
  <c r="G28" i="25"/>
  <c r="E28" i="25"/>
  <c r="F28" i="25"/>
  <c r="G27" i="25"/>
  <c r="E27" i="25"/>
  <c r="F27" i="25"/>
  <c r="H27" i="25"/>
  <c r="G26" i="25"/>
  <c r="E26" i="25"/>
  <c r="F26" i="25"/>
  <c r="H26" i="25"/>
  <c r="G25" i="25"/>
  <c r="E25" i="25"/>
  <c r="F25" i="25"/>
  <c r="G24" i="25"/>
  <c r="E24" i="25"/>
  <c r="F24" i="25"/>
  <c r="H24" i="25"/>
  <c r="G23" i="25"/>
  <c r="E23" i="25"/>
  <c r="F23" i="25"/>
  <c r="G22" i="25"/>
  <c r="E22" i="25"/>
  <c r="F22" i="25"/>
  <c r="G21" i="25"/>
  <c r="E21" i="25"/>
  <c r="F21" i="25"/>
  <c r="G20" i="25"/>
  <c r="E20" i="25"/>
  <c r="F20" i="25"/>
  <c r="H194" i="24"/>
  <c r="E194" i="24"/>
  <c r="F194" i="24"/>
  <c r="F195" i="24"/>
  <c r="E193" i="24"/>
  <c r="F193" i="24"/>
  <c r="E192" i="24"/>
  <c r="F192" i="24"/>
  <c r="G190" i="24"/>
  <c r="H190" i="24"/>
  <c r="E190" i="24"/>
  <c r="F190" i="24"/>
  <c r="G189" i="24"/>
  <c r="H189" i="24"/>
  <c r="E189" i="24"/>
  <c r="F189" i="24"/>
  <c r="G188" i="24"/>
  <c r="H188" i="24"/>
  <c r="E188" i="24"/>
  <c r="F188" i="24"/>
  <c r="G187" i="24"/>
  <c r="H187" i="24"/>
  <c r="E187" i="24"/>
  <c r="F187" i="24"/>
  <c r="H186" i="24"/>
  <c r="F186" i="24"/>
  <c r="F185" i="24"/>
  <c r="H185" i="24"/>
  <c r="G184" i="24"/>
  <c r="F184" i="24"/>
  <c r="G183" i="24"/>
  <c r="E183" i="24"/>
  <c r="F183" i="24"/>
  <c r="H183" i="24"/>
  <c r="G182" i="24"/>
  <c r="E182" i="24"/>
  <c r="F182" i="24"/>
  <c r="H182" i="24"/>
  <c r="G181" i="24"/>
  <c r="E181" i="24"/>
  <c r="F181" i="24"/>
  <c r="G180" i="24"/>
  <c r="E180" i="24"/>
  <c r="F180" i="24"/>
  <c r="G179" i="24"/>
  <c r="E179" i="24"/>
  <c r="F179" i="24"/>
  <c r="G178" i="24"/>
  <c r="E178" i="24"/>
  <c r="F178" i="24"/>
  <c r="H178" i="24"/>
  <c r="G177" i="24"/>
  <c r="E177" i="24"/>
  <c r="F177" i="24"/>
  <c r="G176" i="24"/>
  <c r="E176" i="24"/>
  <c r="F176" i="24"/>
  <c r="H176" i="24"/>
  <c r="G175" i="24"/>
  <c r="E175" i="24"/>
  <c r="F175" i="24"/>
  <c r="G174" i="24"/>
  <c r="E174" i="24"/>
  <c r="F174" i="24"/>
  <c r="H174" i="24"/>
  <c r="G173" i="24"/>
  <c r="E173" i="24"/>
  <c r="F173" i="24"/>
  <c r="G172" i="24"/>
  <c r="E172" i="24"/>
  <c r="F172" i="24"/>
  <c r="G171" i="24"/>
  <c r="E171" i="24"/>
  <c r="F171" i="24"/>
  <c r="G170" i="24"/>
  <c r="E170" i="24"/>
  <c r="F170" i="24"/>
  <c r="G169" i="24"/>
  <c r="E169" i="24"/>
  <c r="F169" i="24"/>
  <c r="G168" i="24"/>
  <c r="E168" i="24"/>
  <c r="F168" i="24"/>
  <c r="G167" i="24"/>
  <c r="E167" i="24"/>
  <c r="F167" i="24"/>
  <c r="G166" i="24"/>
  <c r="E166" i="24"/>
  <c r="F166" i="24"/>
  <c r="G165" i="24"/>
  <c r="E165" i="24"/>
  <c r="F165" i="24"/>
  <c r="G164" i="24"/>
  <c r="E164" i="24"/>
  <c r="F164" i="24"/>
  <c r="G163" i="24"/>
  <c r="E163" i="24"/>
  <c r="F163" i="24"/>
  <c r="G162" i="24"/>
  <c r="E162" i="24"/>
  <c r="F162" i="24"/>
  <c r="H123" i="24"/>
  <c r="E123" i="24"/>
  <c r="F123" i="24"/>
  <c r="E122" i="24"/>
  <c r="F122" i="24"/>
  <c r="E121" i="24"/>
  <c r="F121" i="24"/>
  <c r="F124" i="24"/>
  <c r="G119" i="24"/>
  <c r="H119" i="24"/>
  <c r="E119" i="24"/>
  <c r="F119" i="24"/>
  <c r="G118" i="24"/>
  <c r="H118" i="24"/>
  <c r="E118" i="24"/>
  <c r="F118" i="24"/>
  <c r="G117" i="24"/>
  <c r="H117" i="24"/>
  <c r="E117" i="24"/>
  <c r="F117" i="24"/>
  <c r="G116" i="24"/>
  <c r="H116" i="24"/>
  <c r="E116" i="24"/>
  <c r="F116" i="24"/>
  <c r="F115" i="24"/>
  <c r="H115" i="24"/>
  <c r="F114" i="24"/>
  <c r="H114" i="24"/>
  <c r="G113" i="24"/>
  <c r="F113" i="24"/>
  <c r="H113" i="24"/>
  <c r="G112" i="24"/>
  <c r="E112" i="24"/>
  <c r="F112" i="24"/>
  <c r="H112" i="24"/>
  <c r="G111" i="24"/>
  <c r="E111" i="24"/>
  <c r="F111" i="24"/>
  <c r="H111" i="24"/>
  <c r="G110" i="24"/>
  <c r="E110" i="24"/>
  <c r="F110" i="24"/>
  <c r="H110" i="24"/>
  <c r="G109" i="24"/>
  <c r="E109" i="24"/>
  <c r="F109" i="24"/>
  <c r="H109" i="24"/>
  <c r="G108" i="24"/>
  <c r="E108" i="24"/>
  <c r="F108" i="24"/>
  <c r="H108" i="24"/>
  <c r="G107" i="24"/>
  <c r="E107" i="24"/>
  <c r="F107" i="24"/>
  <c r="H107" i="24"/>
  <c r="G106" i="24"/>
  <c r="E106" i="24"/>
  <c r="F106" i="24"/>
  <c r="H106" i="24"/>
  <c r="G105" i="24"/>
  <c r="E105" i="24"/>
  <c r="F105" i="24"/>
  <c r="H105" i="24"/>
  <c r="G104" i="24"/>
  <c r="E104" i="24"/>
  <c r="F104" i="24"/>
  <c r="H104" i="24"/>
  <c r="G103" i="24"/>
  <c r="E103" i="24"/>
  <c r="F103" i="24"/>
  <c r="H103" i="24"/>
  <c r="G102" i="24"/>
  <c r="E102" i="24"/>
  <c r="F102" i="24"/>
  <c r="H102" i="24"/>
  <c r="G101" i="24"/>
  <c r="E101" i="24"/>
  <c r="F101" i="24"/>
  <c r="H101" i="24"/>
  <c r="G100" i="24"/>
  <c r="E100" i="24"/>
  <c r="F100" i="24"/>
  <c r="H100" i="24"/>
  <c r="G99" i="24"/>
  <c r="E99" i="24"/>
  <c r="F99" i="24"/>
  <c r="H99" i="24"/>
  <c r="G98" i="24"/>
  <c r="E98" i="24"/>
  <c r="F98" i="24"/>
  <c r="H98" i="24"/>
  <c r="G97" i="24"/>
  <c r="E97" i="24"/>
  <c r="F97" i="24"/>
  <c r="H97" i="24"/>
  <c r="G96" i="24"/>
  <c r="E96" i="24"/>
  <c r="F96" i="24"/>
  <c r="H96" i="24"/>
  <c r="G95" i="24"/>
  <c r="E95" i="24"/>
  <c r="F95" i="24"/>
  <c r="H95" i="24"/>
  <c r="G94" i="24"/>
  <c r="E94" i="24"/>
  <c r="F94" i="24"/>
  <c r="H94" i="24"/>
  <c r="G93" i="24"/>
  <c r="E93" i="24"/>
  <c r="F93" i="24"/>
  <c r="H93" i="24"/>
  <c r="G92" i="24"/>
  <c r="E92" i="24"/>
  <c r="F92" i="24"/>
  <c r="H92" i="24"/>
  <c r="G91" i="24"/>
  <c r="E91" i="24"/>
  <c r="F91" i="24"/>
  <c r="H91" i="24"/>
  <c r="H120" i="24"/>
  <c r="H52" i="24"/>
  <c r="E52" i="24"/>
  <c r="F52" i="24"/>
  <c r="E51" i="24"/>
  <c r="F51" i="24"/>
  <c r="E50" i="24"/>
  <c r="F50" i="24"/>
  <c r="G48" i="24"/>
  <c r="H48" i="24"/>
  <c r="E48" i="24"/>
  <c r="F48" i="24"/>
  <c r="G47" i="24"/>
  <c r="H47" i="24"/>
  <c r="E47" i="24"/>
  <c r="F47" i="24"/>
  <c r="G46" i="24"/>
  <c r="H46" i="24"/>
  <c r="E46" i="24"/>
  <c r="F46" i="24"/>
  <c r="G45" i="24"/>
  <c r="H45" i="24"/>
  <c r="E45" i="24"/>
  <c r="F45" i="24"/>
  <c r="H44" i="24"/>
  <c r="F44" i="24"/>
  <c r="F43" i="24"/>
  <c r="H43" i="24"/>
  <c r="G42" i="24"/>
  <c r="F42" i="24"/>
  <c r="G41" i="24"/>
  <c r="E41" i="24"/>
  <c r="F41" i="24"/>
  <c r="G40" i="24"/>
  <c r="E40" i="24"/>
  <c r="F40" i="24"/>
  <c r="G39" i="24"/>
  <c r="E39" i="24"/>
  <c r="F39" i="24"/>
  <c r="G38" i="24"/>
  <c r="E38" i="24"/>
  <c r="F38" i="24"/>
  <c r="G37" i="24"/>
  <c r="E37" i="24"/>
  <c r="F37" i="24"/>
  <c r="G36" i="24"/>
  <c r="E36" i="24"/>
  <c r="F36" i="24"/>
  <c r="H36" i="24"/>
  <c r="G35" i="24"/>
  <c r="E35" i="24"/>
  <c r="F35" i="24"/>
  <c r="H35" i="24"/>
  <c r="G34" i="24"/>
  <c r="E34" i="24"/>
  <c r="F34" i="24"/>
  <c r="G33" i="24"/>
  <c r="E33" i="24"/>
  <c r="F33" i="24"/>
  <c r="G32" i="24"/>
  <c r="E32" i="24"/>
  <c r="F32" i="24"/>
  <c r="H32" i="24"/>
  <c r="G31" i="24"/>
  <c r="E31" i="24"/>
  <c r="F31" i="24"/>
  <c r="H31" i="24"/>
  <c r="G30" i="24"/>
  <c r="E30" i="24"/>
  <c r="F30" i="24"/>
  <c r="G29" i="24"/>
  <c r="E29" i="24"/>
  <c r="F29" i="24"/>
  <c r="G28" i="24"/>
  <c r="E28" i="24"/>
  <c r="F28" i="24"/>
  <c r="G27" i="24"/>
  <c r="E27" i="24"/>
  <c r="F27" i="24"/>
  <c r="G26" i="24"/>
  <c r="E26" i="24"/>
  <c r="F26" i="24"/>
  <c r="G25" i="24"/>
  <c r="E25" i="24"/>
  <c r="F25" i="24"/>
  <c r="G24" i="24"/>
  <c r="E24" i="24"/>
  <c r="F24" i="24"/>
  <c r="G23" i="24"/>
  <c r="E23" i="24"/>
  <c r="F23" i="24"/>
  <c r="G22" i="24"/>
  <c r="E22" i="24"/>
  <c r="F22" i="24"/>
  <c r="G21" i="24"/>
  <c r="E21" i="24"/>
  <c r="F21" i="24"/>
  <c r="G20" i="24"/>
  <c r="E20" i="24"/>
  <c r="F20" i="24"/>
  <c r="H194" i="23"/>
  <c r="E194" i="23"/>
  <c r="F194" i="23"/>
  <c r="E193" i="23"/>
  <c r="F193" i="23"/>
  <c r="E192" i="23"/>
  <c r="F192" i="23"/>
  <c r="G190" i="23"/>
  <c r="H190" i="23"/>
  <c r="E190" i="23"/>
  <c r="F190" i="23"/>
  <c r="G189" i="23"/>
  <c r="H189" i="23"/>
  <c r="E189" i="23"/>
  <c r="F189" i="23"/>
  <c r="G188" i="23"/>
  <c r="H188" i="23"/>
  <c r="E188" i="23"/>
  <c r="F188" i="23"/>
  <c r="G187" i="23"/>
  <c r="H187" i="23"/>
  <c r="E187" i="23"/>
  <c r="F187" i="23"/>
  <c r="F186" i="23"/>
  <c r="H186" i="23"/>
  <c r="F185" i="23"/>
  <c r="H185" i="23"/>
  <c r="G184" i="23"/>
  <c r="F184" i="23"/>
  <c r="G183" i="23"/>
  <c r="E183" i="23"/>
  <c r="F183" i="23"/>
  <c r="G182" i="23"/>
  <c r="E182" i="23"/>
  <c r="F182" i="23"/>
  <c r="G181" i="23"/>
  <c r="E181" i="23"/>
  <c r="F181" i="23"/>
  <c r="H181" i="23"/>
  <c r="G180" i="23"/>
  <c r="E180" i="23"/>
  <c r="F180" i="23"/>
  <c r="G179" i="23"/>
  <c r="E179" i="23"/>
  <c r="F179" i="23"/>
  <c r="G178" i="23"/>
  <c r="E178" i="23"/>
  <c r="F178" i="23"/>
  <c r="H178" i="23"/>
  <c r="G177" i="23"/>
  <c r="E177" i="23"/>
  <c r="F177" i="23"/>
  <c r="G176" i="23"/>
  <c r="E176" i="23"/>
  <c r="F176" i="23"/>
  <c r="G175" i="23"/>
  <c r="E175" i="23"/>
  <c r="F175" i="23"/>
  <c r="G174" i="23"/>
  <c r="E174" i="23"/>
  <c r="F174" i="23"/>
  <c r="G173" i="23"/>
  <c r="E173" i="23"/>
  <c r="F173" i="23"/>
  <c r="G172" i="23"/>
  <c r="E172" i="23"/>
  <c r="F172" i="23"/>
  <c r="G171" i="23"/>
  <c r="E171" i="23"/>
  <c r="F171" i="23"/>
  <c r="G170" i="23"/>
  <c r="E170" i="23"/>
  <c r="F170" i="23"/>
  <c r="H170" i="23"/>
  <c r="G169" i="23"/>
  <c r="E169" i="23"/>
  <c r="F169" i="23"/>
  <c r="G168" i="23"/>
  <c r="E168" i="23"/>
  <c r="F168" i="23"/>
  <c r="G167" i="23"/>
  <c r="E167" i="23"/>
  <c r="F167" i="23"/>
  <c r="G166" i="23"/>
  <c r="E166" i="23"/>
  <c r="F166" i="23"/>
  <c r="G165" i="23"/>
  <c r="E165" i="23"/>
  <c r="F165" i="23"/>
  <c r="H165" i="23"/>
  <c r="G164" i="23"/>
  <c r="E164" i="23"/>
  <c r="F164" i="23"/>
  <c r="G163" i="23"/>
  <c r="E163" i="23"/>
  <c r="F163" i="23"/>
  <c r="G162" i="23"/>
  <c r="E162" i="23"/>
  <c r="F162" i="23"/>
  <c r="H123" i="23"/>
  <c r="E123" i="23"/>
  <c r="F123" i="23"/>
  <c r="E122" i="23"/>
  <c r="F122" i="23"/>
  <c r="F124" i="23"/>
  <c r="E121" i="23"/>
  <c r="F121" i="23"/>
  <c r="G119" i="23"/>
  <c r="H119" i="23"/>
  <c r="F119" i="23"/>
  <c r="E119" i="23"/>
  <c r="G118" i="23"/>
  <c r="H118" i="23"/>
  <c r="E118" i="23"/>
  <c r="F118" i="23"/>
  <c r="G117" i="23"/>
  <c r="H117" i="23"/>
  <c r="E117" i="23"/>
  <c r="F117" i="23"/>
  <c r="G116" i="23"/>
  <c r="H116" i="23"/>
  <c r="E116" i="23"/>
  <c r="F116" i="23"/>
  <c r="F115" i="23"/>
  <c r="H115" i="23"/>
  <c r="H114" i="23"/>
  <c r="F114" i="23"/>
  <c r="G113" i="23"/>
  <c r="F113" i="23"/>
  <c r="H113" i="23"/>
  <c r="G112" i="23"/>
  <c r="E112" i="23"/>
  <c r="F112" i="23"/>
  <c r="H112" i="23"/>
  <c r="G111" i="23"/>
  <c r="E111" i="23"/>
  <c r="F111" i="23"/>
  <c r="G110" i="23"/>
  <c r="E110" i="23"/>
  <c r="F110" i="23"/>
  <c r="H110" i="23"/>
  <c r="G109" i="23"/>
  <c r="E109" i="23"/>
  <c r="F109" i="23"/>
  <c r="H109" i="23"/>
  <c r="G108" i="23"/>
  <c r="E108" i="23"/>
  <c r="F108" i="23"/>
  <c r="H108" i="23"/>
  <c r="G107" i="23"/>
  <c r="E107" i="23"/>
  <c r="F107" i="23"/>
  <c r="G106" i="23"/>
  <c r="E106" i="23"/>
  <c r="F106" i="23"/>
  <c r="H106" i="23"/>
  <c r="G105" i="23"/>
  <c r="E105" i="23"/>
  <c r="F105" i="23"/>
  <c r="H105" i="23"/>
  <c r="G104" i="23"/>
  <c r="E104" i="23"/>
  <c r="F104" i="23"/>
  <c r="G103" i="23"/>
  <c r="E103" i="23"/>
  <c r="F103" i="23"/>
  <c r="G102" i="23"/>
  <c r="E102" i="23"/>
  <c r="F102" i="23"/>
  <c r="G101" i="23"/>
  <c r="E101" i="23"/>
  <c r="F101" i="23"/>
  <c r="H101" i="23"/>
  <c r="G100" i="23"/>
  <c r="E100" i="23"/>
  <c r="F100" i="23"/>
  <c r="G99" i="23"/>
  <c r="E99" i="23"/>
  <c r="F99" i="23"/>
  <c r="G98" i="23"/>
  <c r="E98" i="23"/>
  <c r="F98" i="23"/>
  <c r="G97" i="23"/>
  <c r="E97" i="23"/>
  <c r="F97" i="23"/>
  <c r="G96" i="23"/>
  <c r="E96" i="23"/>
  <c r="F96" i="23"/>
  <c r="G95" i="23"/>
  <c r="E95" i="23"/>
  <c r="F95" i="23"/>
  <c r="G94" i="23"/>
  <c r="E94" i="23"/>
  <c r="F94" i="23"/>
  <c r="G93" i="23"/>
  <c r="E93" i="23"/>
  <c r="F93" i="23"/>
  <c r="G92" i="23"/>
  <c r="E92" i="23"/>
  <c r="F92" i="23"/>
  <c r="G91" i="23"/>
  <c r="E91" i="23"/>
  <c r="F91" i="23"/>
  <c r="H52" i="23"/>
  <c r="E52" i="23"/>
  <c r="F52" i="23"/>
  <c r="E51" i="23"/>
  <c r="F51" i="23"/>
  <c r="E50" i="23"/>
  <c r="F50" i="23"/>
  <c r="G48" i="23"/>
  <c r="H48" i="23"/>
  <c r="E48" i="23"/>
  <c r="F48" i="23"/>
  <c r="G47" i="23"/>
  <c r="H47" i="23"/>
  <c r="E47" i="23"/>
  <c r="F47" i="23"/>
  <c r="G46" i="23"/>
  <c r="H46" i="23"/>
  <c r="E46" i="23"/>
  <c r="F46" i="23"/>
  <c r="G45" i="23"/>
  <c r="H45" i="23"/>
  <c r="E45" i="23"/>
  <c r="F45" i="23"/>
  <c r="F44" i="23"/>
  <c r="H44" i="23"/>
  <c r="F43" i="23"/>
  <c r="H43" i="23"/>
  <c r="G42" i="23"/>
  <c r="F42" i="23"/>
  <c r="H42" i="23"/>
  <c r="G41" i="23"/>
  <c r="E41" i="23"/>
  <c r="F41" i="23"/>
  <c r="G40" i="23"/>
  <c r="E40" i="23"/>
  <c r="F40" i="23"/>
  <c r="G39" i="23"/>
  <c r="H39" i="23"/>
  <c r="F39" i="23"/>
  <c r="E39" i="23"/>
  <c r="G38" i="23"/>
  <c r="E38" i="23"/>
  <c r="F38" i="23"/>
  <c r="G37" i="23"/>
  <c r="E37" i="23"/>
  <c r="F37" i="23"/>
  <c r="H37" i="23"/>
  <c r="G36" i="23"/>
  <c r="E36" i="23"/>
  <c r="F36" i="23"/>
  <c r="H36" i="23"/>
  <c r="G35" i="23"/>
  <c r="E35" i="23"/>
  <c r="F35" i="23"/>
  <c r="H35" i="23"/>
  <c r="G34" i="23"/>
  <c r="E34" i="23"/>
  <c r="F34" i="23"/>
  <c r="H34" i="23"/>
  <c r="G33" i="23"/>
  <c r="E33" i="23"/>
  <c r="F33" i="23"/>
  <c r="H33" i="23"/>
  <c r="G32" i="23"/>
  <c r="E32" i="23"/>
  <c r="F32" i="23"/>
  <c r="G31" i="23"/>
  <c r="E31" i="23"/>
  <c r="F31" i="23"/>
  <c r="G30" i="23"/>
  <c r="E30" i="23"/>
  <c r="F30" i="23"/>
  <c r="G29" i="23"/>
  <c r="E29" i="23"/>
  <c r="F29" i="23"/>
  <c r="H29" i="23"/>
  <c r="G28" i="23"/>
  <c r="E28" i="23"/>
  <c r="F28" i="23"/>
  <c r="H28" i="23"/>
  <c r="G27" i="23"/>
  <c r="E27" i="23"/>
  <c r="F27" i="23"/>
  <c r="H27" i="23"/>
  <c r="G26" i="23"/>
  <c r="E26" i="23"/>
  <c r="F26" i="23"/>
  <c r="H26" i="23"/>
  <c r="G25" i="23"/>
  <c r="E25" i="23"/>
  <c r="F25" i="23"/>
  <c r="G24" i="23"/>
  <c r="H24" i="23"/>
  <c r="E24" i="23"/>
  <c r="F24" i="23"/>
  <c r="G23" i="23"/>
  <c r="E23" i="23"/>
  <c r="F23" i="23"/>
  <c r="G22" i="23"/>
  <c r="E22" i="23"/>
  <c r="F22" i="23"/>
  <c r="G21" i="23"/>
  <c r="E21" i="23"/>
  <c r="F21" i="23"/>
  <c r="G20" i="23"/>
  <c r="E20" i="23"/>
  <c r="F20" i="23"/>
  <c r="H194" i="22"/>
  <c r="E194" i="22"/>
  <c r="F194" i="22"/>
  <c r="E193" i="22"/>
  <c r="F193" i="22"/>
  <c r="E192" i="22"/>
  <c r="F192" i="22"/>
  <c r="G190" i="22"/>
  <c r="H190" i="22"/>
  <c r="E190" i="22"/>
  <c r="F190" i="22"/>
  <c r="G189" i="22"/>
  <c r="H189" i="22"/>
  <c r="E189" i="22"/>
  <c r="F189" i="22"/>
  <c r="G188" i="22"/>
  <c r="H188" i="22"/>
  <c r="E188" i="22"/>
  <c r="F188" i="22"/>
  <c r="G187" i="22"/>
  <c r="H187" i="22"/>
  <c r="E187" i="22"/>
  <c r="F187" i="22"/>
  <c r="F186" i="22"/>
  <c r="H186" i="22"/>
  <c r="F185" i="22"/>
  <c r="H185" i="22"/>
  <c r="G184" i="22"/>
  <c r="F184" i="22"/>
  <c r="H184" i="22"/>
  <c r="G183" i="22"/>
  <c r="E183" i="22"/>
  <c r="F183" i="22"/>
  <c r="G182" i="22"/>
  <c r="E182" i="22"/>
  <c r="F182" i="22"/>
  <c r="G181" i="22"/>
  <c r="E181" i="22"/>
  <c r="F181" i="22"/>
  <c r="H181" i="22"/>
  <c r="G180" i="22"/>
  <c r="E180" i="22"/>
  <c r="F180" i="22"/>
  <c r="G179" i="22"/>
  <c r="E179" i="22"/>
  <c r="F179" i="22"/>
  <c r="H179" i="22"/>
  <c r="G178" i="22"/>
  <c r="E178" i="22"/>
  <c r="F178" i="22"/>
  <c r="G177" i="22"/>
  <c r="E177" i="22"/>
  <c r="F177" i="22"/>
  <c r="G176" i="22"/>
  <c r="E176" i="22"/>
  <c r="F176" i="22"/>
  <c r="H176" i="22"/>
  <c r="G175" i="22"/>
  <c r="E175" i="22"/>
  <c r="F175" i="22"/>
  <c r="G174" i="22"/>
  <c r="E174" i="22"/>
  <c r="F174" i="22"/>
  <c r="G173" i="22"/>
  <c r="E173" i="22"/>
  <c r="F173" i="22"/>
  <c r="G172" i="22"/>
  <c r="E172" i="22"/>
  <c r="F172" i="22"/>
  <c r="G171" i="22"/>
  <c r="E171" i="22"/>
  <c r="F171" i="22"/>
  <c r="H171" i="22"/>
  <c r="G170" i="22"/>
  <c r="E170" i="22"/>
  <c r="F170" i="22"/>
  <c r="G169" i="22"/>
  <c r="E169" i="22"/>
  <c r="F169" i="22"/>
  <c r="H169" i="22"/>
  <c r="G168" i="22"/>
  <c r="E168" i="22"/>
  <c r="F168" i="22"/>
  <c r="G167" i="22"/>
  <c r="E167" i="22"/>
  <c r="F167" i="22"/>
  <c r="G166" i="22"/>
  <c r="E166" i="22"/>
  <c r="F166" i="22"/>
  <c r="G165" i="22"/>
  <c r="E165" i="22"/>
  <c r="F165" i="22"/>
  <c r="G164" i="22"/>
  <c r="E164" i="22"/>
  <c r="F164" i="22"/>
  <c r="H164" i="22"/>
  <c r="G163" i="22"/>
  <c r="E163" i="22"/>
  <c r="F163" i="22"/>
  <c r="G162" i="22"/>
  <c r="E162" i="22"/>
  <c r="F162" i="22"/>
  <c r="H162" i="22"/>
  <c r="H123" i="22"/>
  <c r="E123" i="22"/>
  <c r="F123" i="22"/>
  <c r="E122" i="22"/>
  <c r="F122" i="22"/>
  <c r="F124" i="22"/>
  <c r="E121" i="22"/>
  <c r="F121" i="22"/>
  <c r="G119" i="22"/>
  <c r="H119" i="22"/>
  <c r="E119" i="22"/>
  <c r="F119" i="22"/>
  <c r="G118" i="22"/>
  <c r="H118" i="22"/>
  <c r="E118" i="22"/>
  <c r="F118" i="22"/>
  <c r="G117" i="22"/>
  <c r="H117" i="22"/>
  <c r="E117" i="22"/>
  <c r="F117" i="22"/>
  <c r="G116" i="22"/>
  <c r="H116" i="22"/>
  <c r="E116" i="22"/>
  <c r="F116" i="22"/>
  <c r="H115" i="22"/>
  <c r="F115" i="22"/>
  <c r="F114" i="22"/>
  <c r="H114" i="22"/>
  <c r="G113" i="22"/>
  <c r="F113" i="22"/>
  <c r="H113" i="22"/>
  <c r="G112" i="22"/>
  <c r="E112" i="22"/>
  <c r="F112" i="22"/>
  <c r="G111" i="22"/>
  <c r="E111" i="22"/>
  <c r="F111" i="22"/>
  <c r="G110" i="22"/>
  <c r="E110" i="22"/>
  <c r="F110" i="22"/>
  <c r="G109" i="22"/>
  <c r="E109" i="22"/>
  <c r="F109" i="22"/>
  <c r="G108" i="22"/>
  <c r="E108" i="22"/>
  <c r="F108" i="22"/>
  <c r="G107" i="22"/>
  <c r="H107" i="22"/>
  <c r="E107" i="22"/>
  <c r="F107" i="22"/>
  <c r="G106" i="22"/>
  <c r="E106" i="22"/>
  <c r="F106" i="22"/>
  <c r="H106" i="22"/>
  <c r="G105" i="22"/>
  <c r="E105" i="22"/>
  <c r="F105" i="22"/>
  <c r="G104" i="22"/>
  <c r="E104" i="22"/>
  <c r="F104" i="22"/>
  <c r="H104" i="22"/>
  <c r="G103" i="22"/>
  <c r="E103" i="22"/>
  <c r="F103" i="22"/>
  <c r="G102" i="22"/>
  <c r="E102" i="22"/>
  <c r="F102" i="22"/>
  <c r="H102" i="22"/>
  <c r="G101" i="22"/>
  <c r="E101" i="22"/>
  <c r="F101" i="22"/>
  <c r="G100" i="22"/>
  <c r="E100" i="22"/>
  <c r="F100" i="22"/>
  <c r="H100" i="22"/>
  <c r="G99" i="22"/>
  <c r="E99" i="22"/>
  <c r="F99" i="22"/>
  <c r="G98" i="22"/>
  <c r="E98" i="22"/>
  <c r="F98" i="22"/>
  <c r="H98" i="22"/>
  <c r="G97" i="22"/>
  <c r="E97" i="22"/>
  <c r="F97" i="22"/>
  <c r="G96" i="22"/>
  <c r="E96" i="22"/>
  <c r="F96" i="22"/>
  <c r="H96" i="22"/>
  <c r="G95" i="22"/>
  <c r="E95" i="22"/>
  <c r="F95" i="22"/>
  <c r="H95" i="22"/>
  <c r="G94" i="22"/>
  <c r="E94" i="22"/>
  <c r="F94" i="22"/>
  <c r="H94" i="22"/>
  <c r="G93" i="22"/>
  <c r="E93" i="22"/>
  <c r="F93" i="22"/>
  <c r="G92" i="22"/>
  <c r="E92" i="22"/>
  <c r="F92" i="22"/>
  <c r="G91" i="22"/>
  <c r="E91" i="22"/>
  <c r="F91" i="22"/>
  <c r="H52" i="22"/>
  <c r="E52" i="22"/>
  <c r="F52" i="22"/>
  <c r="E51" i="22"/>
  <c r="F51" i="22"/>
  <c r="E50" i="22"/>
  <c r="F50" i="22"/>
  <c r="F53" i="22"/>
  <c r="G48" i="22"/>
  <c r="H48" i="22"/>
  <c r="E48" i="22"/>
  <c r="F48" i="22"/>
  <c r="G47" i="22"/>
  <c r="H47" i="22"/>
  <c r="E47" i="22"/>
  <c r="F47" i="22"/>
  <c r="G46" i="22"/>
  <c r="H46" i="22"/>
  <c r="E46" i="22"/>
  <c r="F46" i="22"/>
  <c r="G45" i="22"/>
  <c r="H45" i="22"/>
  <c r="E45" i="22"/>
  <c r="F45" i="22"/>
  <c r="F44" i="22"/>
  <c r="H44" i="22"/>
  <c r="H43" i="22"/>
  <c r="F43" i="22"/>
  <c r="G42" i="22"/>
  <c r="F42" i="22"/>
  <c r="G41" i="22"/>
  <c r="E41" i="22"/>
  <c r="F41" i="22"/>
  <c r="H41" i="22"/>
  <c r="G40" i="22"/>
  <c r="E40" i="22"/>
  <c r="F40" i="22"/>
  <c r="G39" i="22"/>
  <c r="E39" i="22"/>
  <c r="F39" i="22"/>
  <c r="H39" i="22"/>
  <c r="G38" i="22"/>
  <c r="E38" i="22"/>
  <c r="F38" i="22"/>
  <c r="G37" i="22"/>
  <c r="E37" i="22"/>
  <c r="F37" i="22"/>
  <c r="H37" i="22"/>
  <c r="G36" i="22"/>
  <c r="E36" i="22"/>
  <c r="F36" i="22"/>
  <c r="G35" i="22"/>
  <c r="E35" i="22"/>
  <c r="F35" i="22"/>
  <c r="G34" i="22"/>
  <c r="E34" i="22"/>
  <c r="F34" i="22"/>
  <c r="G33" i="22"/>
  <c r="E33" i="22"/>
  <c r="F33" i="22"/>
  <c r="G32" i="22"/>
  <c r="E32" i="22"/>
  <c r="F32" i="22"/>
  <c r="H32" i="22"/>
  <c r="G31" i="22"/>
  <c r="E31" i="22"/>
  <c r="F31" i="22"/>
  <c r="G30" i="22"/>
  <c r="E30" i="22"/>
  <c r="F30" i="22"/>
  <c r="G29" i="22"/>
  <c r="E29" i="22"/>
  <c r="F29" i="22"/>
  <c r="G28" i="22"/>
  <c r="E28" i="22"/>
  <c r="F28" i="22"/>
  <c r="F49" i="22"/>
  <c r="G27" i="22"/>
  <c r="E27" i="22"/>
  <c r="F27" i="22"/>
  <c r="H27" i="22"/>
  <c r="G26" i="22"/>
  <c r="E26" i="22"/>
  <c r="F26" i="22"/>
  <c r="G25" i="22"/>
  <c r="H25" i="22"/>
  <c r="E25" i="22"/>
  <c r="F25" i="22"/>
  <c r="G24" i="22"/>
  <c r="E24" i="22"/>
  <c r="F24" i="22"/>
  <c r="H24" i="22"/>
  <c r="G23" i="22"/>
  <c r="E23" i="22"/>
  <c r="F23" i="22"/>
  <c r="H23" i="22"/>
  <c r="G22" i="22"/>
  <c r="E22" i="22"/>
  <c r="F22" i="22"/>
  <c r="G21" i="22"/>
  <c r="E21" i="22"/>
  <c r="F21" i="22"/>
  <c r="G20" i="22"/>
  <c r="E20" i="22"/>
  <c r="F20" i="22"/>
  <c r="H194" i="21"/>
  <c r="E194" i="21"/>
  <c r="F194" i="21"/>
  <c r="E193" i="21"/>
  <c r="F193" i="21"/>
  <c r="E192" i="21"/>
  <c r="F192" i="21"/>
  <c r="G190" i="21"/>
  <c r="H190" i="21"/>
  <c r="E190" i="21"/>
  <c r="F190" i="21"/>
  <c r="G189" i="21"/>
  <c r="H189" i="21"/>
  <c r="E189" i="21"/>
  <c r="F189" i="21"/>
  <c r="G188" i="21"/>
  <c r="H188" i="21"/>
  <c r="E188" i="21"/>
  <c r="F188" i="21"/>
  <c r="G187" i="21"/>
  <c r="H187" i="21"/>
  <c r="E187" i="21"/>
  <c r="F187" i="21"/>
  <c r="F186" i="21"/>
  <c r="H186" i="21"/>
  <c r="F185" i="21"/>
  <c r="H185" i="21"/>
  <c r="G184" i="21"/>
  <c r="F184" i="21"/>
  <c r="H184" i="21"/>
  <c r="G183" i="21"/>
  <c r="E183" i="21"/>
  <c r="F183" i="21"/>
  <c r="H183" i="21"/>
  <c r="G182" i="21"/>
  <c r="E182" i="21"/>
  <c r="F182" i="21"/>
  <c r="H182" i="21"/>
  <c r="G181" i="21"/>
  <c r="E181" i="21"/>
  <c r="F181" i="21"/>
  <c r="H181" i="21"/>
  <c r="G180" i="21"/>
  <c r="E180" i="21"/>
  <c r="F180" i="21"/>
  <c r="H180" i="21"/>
  <c r="G179" i="21"/>
  <c r="E179" i="21"/>
  <c r="F179" i="21"/>
  <c r="H179" i="21"/>
  <c r="G178" i="21"/>
  <c r="E178" i="21"/>
  <c r="F178" i="21"/>
  <c r="H178" i="21"/>
  <c r="G177" i="21"/>
  <c r="E177" i="21"/>
  <c r="F177" i="21"/>
  <c r="H177" i="21"/>
  <c r="G176" i="21"/>
  <c r="E176" i="21"/>
  <c r="F176" i="21"/>
  <c r="H176" i="21"/>
  <c r="G175" i="21"/>
  <c r="E175" i="21"/>
  <c r="F175" i="21"/>
  <c r="H175" i="21"/>
  <c r="G174" i="21"/>
  <c r="E174" i="21"/>
  <c r="F174" i="21"/>
  <c r="H174" i="21"/>
  <c r="G173" i="21"/>
  <c r="E173" i="21"/>
  <c r="F173" i="21"/>
  <c r="H173" i="21"/>
  <c r="G172" i="21"/>
  <c r="E172" i="21"/>
  <c r="F172" i="21"/>
  <c r="H172" i="21"/>
  <c r="G171" i="21"/>
  <c r="E171" i="21"/>
  <c r="F171" i="21"/>
  <c r="H171" i="21"/>
  <c r="G170" i="21"/>
  <c r="E170" i="21"/>
  <c r="F170" i="21"/>
  <c r="H170" i="21"/>
  <c r="G169" i="21"/>
  <c r="E169" i="21"/>
  <c r="F169" i="21"/>
  <c r="H169" i="21"/>
  <c r="G168" i="21"/>
  <c r="E168" i="21"/>
  <c r="F168" i="21"/>
  <c r="H168" i="21"/>
  <c r="G167" i="21"/>
  <c r="E167" i="21"/>
  <c r="F167" i="21"/>
  <c r="H167" i="21"/>
  <c r="G166" i="21"/>
  <c r="E166" i="21"/>
  <c r="F166" i="21"/>
  <c r="H166" i="21"/>
  <c r="G165" i="21"/>
  <c r="E165" i="21"/>
  <c r="F165" i="21"/>
  <c r="H165" i="21"/>
  <c r="G164" i="21"/>
  <c r="E164" i="21"/>
  <c r="F164" i="21"/>
  <c r="H164" i="21"/>
  <c r="G163" i="21"/>
  <c r="E163" i="21"/>
  <c r="F163" i="21"/>
  <c r="H163" i="21"/>
  <c r="G162" i="21"/>
  <c r="E162" i="21"/>
  <c r="F162" i="21"/>
  <c r="H123" i="21"/>
  <c r="E123" i="21"/>
  <c r="F123" i="21"/>
  <c r="F124" i="21"/>
  <c r="F125" i="21"/>
  <c r="F127" i="21"/>
  <c r="E122" i="21"/>
  <c r="F122" i="21"/>
  <c r="E121" i="21"/>
  <c r="F121" i="21"/>
  <c r="G119" i="21"/>
  <c r="H119" i="21"/>
  <c r="E119" i="21"/>
  <c r="F119" i="21"/>
  <c r="G118" i="21"/>
  <c r="H118" i="21"/>
  <c r="E118" i="21"/>
  <c r="F118" i="21"/>
  <c r="G117" i="21"/>
  <c r="H117" i="21"/>
  <c r="E117" i="21"/>
  <c r="F117" i="21"/>
  <c r="G116" i="21"/>
  <c r="H116" i="21"/>
  <c r="E116" i="21"/>
  <c r="F116" i="21"/>
  <c r="F115" i="21"/>
  <c r="H115" i="21"/>
  <c r="F114" i="21"/>
  <c r="H114" i="21"/>
  <c r="G113" i="21"/>
  <c r="F113" i="21"/>
  <c r="H113" i="21"/>
  <c r="G112" i="21"/>
  <c r="E112" i="21"/>
  <c r="F112" i="21"/>
  <c r="H112" i="21"/>
  <c r="G111" i="21"/>
  <c r="E111" i="21"/>
  <c r="F111" i="21"/>
  <c r="H111" i="21"/>
  <c r="G110" i="21"/>
  <c r="E110" i="21"/>
  <c r="F110" i="21"/>
  <c r="H110" i="21"/>
  <c r="G109" i="21"/>
  <c r="E109" i="21"/>
  <c r="F109" i="21"/>
  <c r="H109" i="21"/>
  <c r="G108" i="21"/>
  <c r="E108" i="21"/>
  <c r="F108" i="21"/>
  <c r="H108" i="21"/>
  <c r="G107" i="21"/>
  <c r="E107" i="21"/>
  <c r="F107" i="21"/>
  <c r="H107" i="21"/>
  <c r="G106" i="21"/>
  <c r="E106" i="21"/>
  <c r="F106" i="21"/>
  <c r="H106" i="21"/>
  <c r="G105" i="21"/>
  <c r="E105" i="21"/>
  <c r="F105" i="21"/>
  <c r="H105" i="21"/>
  <c r="G104" i="21"/>
  <c r="E104" i="21"/>
  <c r="F104" i="21"/>
  <c r="H104" i="21"/>
  <c r="G103" i="21"/>
  <c r="E103" i="21"/>
  <c r="F103" i="21"/>
  <c r="G102" i="21"/>
  <c r="E102" i="21"/>
  <c r="F102" i="21"/>
  <c r="G101" i="21"/>
  <c r="E101" i="21"/>
  <c r="F101" i="21"/>
  <c r="G100" i="21"/>
  <c r="E100" i="21"/>
  <c r="F100" i="21"/>
  <c r="G99" i="21"/>
  <c r="E99" i="21"/>
  <c r="F99" i="21"/>
  <c r="G98" i="21"/>
  <c r="E98" i="21"/>
  <c r="F98" i="21"/>
  <c r="H98" i="21"/>
  <c r="G97" i="21"/>
  <c r="E97" i="21"/>
  <c r="F97" i="21"/>
  <c r="H97" i="21"/>
  <c r="G96" i="21"/>
  <c r="E96" i="21"/>
  <c r="F96" i="21"/>
  <c r="G95" i="21"/>
  <c r="H95" i="21"/>
  <c r="E95" i="21"/>
  <c r="F95" i="21"/>
  <c r="G94" i="21"/>
  <c r="E94" i="21"/>
  <c r="F94" i="21"/>
  <c r="F120" i="21"/>
  <c r="G93" i="21"/>
  <c r="E93" i="21"/>
  <c r="F93" i="21"/>
  <c r="H93" i="21"/>
  <c r="G92" i="21"/>
  <c r="E92" i="21"/>
  <c r="F92" i="21"/>
  <c r="G91" i="21"/>
  <c r="E91" i="21"/>
  <c r="F91" i="21"/>
  <c r="H52" i="21"/>
  <c r="E52" i="21"/>
  <c r="F52" i="21"/>
  <c r="E51" i="21"/>
  <c r="F51" i="21"/>
  <c r="E50" i="21"/>
  <c r="F50" i="21"/>
  <c r="G48" i="21"/>
  <c r="H48" i="21"/>
  <c r="E48" i="21"/>
  <c r="F48" i="21"/>
  <c r="G47" i="21"/>
  <c r="H47" i="21"/>
  <c r="E47" i="21"/>
  <c r="F47" i="21"/>
  <c r="G46" i="21"/>
  <c r="H46" i="21"/>
  <c r="E46" i="21"/>
  <c r="F46" i="21"/>
  <c r="G45" i="21"/>
  <c r="H45" i="21"/>
  <c r="E45" i="21"/>
  <c r="F45" i="21"/>
  <c r="F44" i="21"/>
  <c r="H44" i="21"/>
  <c r="F43" i="21"/>
  <c r="G42" i="21"/>
  <c r="F42" i="21"/>
  <c r="H42" i="21"/>
  <c r="G41" i="21"/>
  <c r="E41" i="21"/>
  <c r="F41" i="21"/>
  <c r="G40" i="21"/>
  <c r="H40" i="21"/>
  <c r="E40" i="21"/>
  <c r="F40" i="21"/>
  <c r="G39" i="21"/>
  <c r="E39" i="21"/>
  <c r="F39" i="21"/>
  <c r="G38" i="21"/>
  <c r="E38" i="21"/>
  <c r="F38" i="21"/>
  <c r="H38" i="21"/>
  <c r="G37" i="21"/>
  <c r="E37" i="21"/>
  <c r="F37" i="21"/>
  <c r="H37" i="21"/>
  <c r="G36" i="21"/>
  <c r="F36" i="21"/>
  <c r="H36" i="21"/>
  <c r="E36" i="21"/>
  <c r="G35" i="21"/>
  <c r="E35" i="21"/>
  <c r="F35" i="21"/>
  <c r="G34" i="21"/>
  <c r="E34" i="21"/>
  <c r="F34" i="21"/>
  <c r="G33" i="21"/>
  <c r="E33" i="21"/>
  <c r="F33" i="21"/>
  <c r="G32" i="21"/>
  <c r="H32" i="21"/>
  <c r="E32" i="21"/>
  <c r="F32" i="21"/>
  <c r="G31" i="21"/>
  <c r="H31" i="21"/>
  <c r="E31" i="21"/>
  <c r="F31" i="21"/>
  <c r="G30" i="21"/>
  <c r="H30" i="21"/>
  <c r="E30" i="21"/>
  <c r="F30" i="21"/>
  <c r="G29" i="21"/>
  <c r="F29" i="21"/>
  <c r="H29" i="21"/>
  <c r="E29" i="21"/>
  <c r="G28" i="21"/>
  <c r="E28" i="21"/>
  <c r="F28" i="21"/>
  <c r="H28" i="21"/>
  <c r="G27" i="21"/>
  <c r="F27" i="21"/>
  <c r="H27" i="21"/>
  <c r="E27" i="21"/>
  <c r="G26" i="21"/>
  <c r="E26" i="21"/>
  <c r="F26" i="21"/>
  <c r="H26" i="21"/>
  <c r="G25" i="21"/>
  <c r="F25" i="21"/>
  <c r="H25" i="21"/>
  <c r="E25" i="21"/>
  <c r="G24" i="21"/>
  <c r="E24" i="21"/>
  <c r="F24" i="21"/>
  <c r="H24" i="21"/>
  <c r="G23" i="21"/>
  <c r="F23" i="21"/>
  <c r="H23" i="21"/>
  <c r="E23" i="21"/>
  <c r="G22" i="21"/>
  <c r="E22" i="21"/>
  <c r="F22" i="21"/>
  <c r="H22" i="21"/>
  <c r="G21" i="21"/>
  <c r="F21" i="21"/>
  <c r="E21" i="21"/>
  <c r="G20" i="21"/>
  <c r="E20" i="21"/>
  <c r="F20" i="21"/>
  <c r="H20" i="21"/>
  <c r="R48" i="4"/>
  <c r="AH58" i="4"/>
  <c r="AD58" i="4"/>
  <c r="Z58" i="4"/>
  <c r="V58" i="4"/>
  <c r="R58" i="4"/>
  <c r="N58" i="4"/>
  <c r="V48" i="4"/>
  <c r="N48" i="4"/>
  <c r="N53" i="4"/>
  <c r="N54" i="4"/>
  <c r="N56" i="4"/>
  <c r="R53" i="4"/>
  <c r="R54" i="4"/>
  <c r="R56" i="4"/>
  <c r="V53" i="4"/>
  <c r="V54" i="4"/>
  <c r="V56" i="4"/>
  <c r="Z53" i="4"/>
  <c r="Z54" i="4"/>
  <c r="Z56" i="4"/>
  <c r="AD53" i="4"/>
  <c r="AD54" i="4"/>
  <c r="AD56" i="4"/>
  <c r="N60" i="4"/>
  <c r="AD60" i="4"/>
  <c r="Z60" i="4"/>
  <c r="V60" i="4"/>
  <c r="R60" i="4"/>
  <c r="AH48" i="4"/>
  <c r="AD48" i="4"/>
  <c r="Z48" i="4"/>
  <c r="H42" i="22"/>
  <c r="H30" i="23"/>
  <c r="F124" i="25"/>
  <c r="H109" i="25"/>
  <c r="H111" i="25"/>
  <c r="H113" i="25"/>
  <c r="H94" i="23"/>
  <c r="H97" i="23"/>
  <c r="H104" i="23"/>
  <c r="H107" i="23"/>
  <c r="H111" i="23"/>
  <c r="H163" i="23"/>
  <c r="H167" i="23"/>
  <c r="H169" i="23"/>
  <c r="H171" i="23"/>
  <c r="H173" i="23"/>
  <c r="H175" i="23"/>
  <c r="H177" i="23"/>
  <c r="H179" i="23"/>
  <c r="H183" i="23"/>
  <c r="F195" i="23"/>
  <c r="F196" i="23"/>
  <c r="F198" i="23"/>
  <c r="H38" i="24"/>
  <c r="H172" i="23"/>
  <c r="H174" i="23"/>
  <c r="H176" i="23"/>
  <c r="H180" i="23"/>
  <c r="H182" i="23"/>
  <c r="H184" i="23"/>
  <c r="H42" i="24"/>
  <c r="H43" i="21"/>
  <c r="H40" i="23"/>
  <c r="H31" i="23"/>
  <c r="H39" i="24"/>
  <c r="F120" i="24"/>
  <c r="H162" i="24"/>
  <c r="H20" i="25"/>
  <c r="H42" i="25"/>
  <c r="H163" i="24"/>
  <c r="H165" i="24"/>
  <c r="H167" i="24"/>
  <c r="H169" i="24"/>
  <c r="H171" i="24"/>
  <c r="H173" i="24"/>
  <c r="H175" i="24"/>
  <c r="H177" i="24"/>
  <c r="H179" i="24"/>
  <c r="H181" i="24"/>
  <c r="H96" i="23"/>
  <c r="F120" i="23"/>
  <c r="F125" i="23"/>
  <c r="F127" i="23"/>
  <c r="H166" i="25"/>
  <c r="F195" i="22"/>
  <c r="F191" i="23"/>
  <c r="H162" i="23"/>
  <c r="H191" i="23"/>
  <c r="H21" i="24"/>
  <c r="F49" i="24"/>
  <c r="F49" i="25"/>
  <c r="H21" i="22"/>
  <c r="H29" i="22"/>
  <c r="H167" i="22"/>
  <c r="H41" i="23"/>
  <c r="H100" i="23"/>
  <c r="H102" i="23"/>
  <c r="H20" i="24"/>
  <c r="H25" i="24"/>
  <c r="H166" i="24"/>
  <c r="H168" i="24"/>
  <c r="H170" i="24"/>
  <c r="H172" i="24"/>
  <c r="H23" i="25"/>
  <c r="H30" i="25"/>
  <c r="H39" i="25"/>
  <c r="H97" i="25"/>
  <c r="H105" i="25"/>
  <c r="H177" i="25"/>
  <c r="H20" i="22"/>
  <c r="H28" i="22"/>
  <c r="H33" i="22"/>
  <c r="H168" i="22"/>
  <c r="H173" i="22"/>
  <c r="H178" i="22"/>
  <c r="H99" i="23"/>
  <c r="H103" i="23"/>
  <c r="H24" i="24"/>
  <c r="H29" i="24"/>
  <c r="H34" i="24"/>
  <c r="H41" i="24"/>
  <c r="H101" i="25"/>
  <c r="H95" i="23"/>
  <c r="H28" i="24"/>
  <c r="H28" i="25"/>
  <c r="H164" i="25"/>
  <c r="H172" i="25"/>
  <c r="H34" i="21"/>
  <c r="H41" i="21"/>
  <c r="H100" i="21"/>
  <c r="H36" i="22"/>
  <c r="H163" i="22"/>
  <c r="H166" i="22"/>
  <c r="H174" i="22"/>
  <c r="H33" i="21"/>
  <c r="H35" i="22"/>
  <c r="H22" i="22"/>
  <c r="H26" i="22"/>
  <c r="H30" i="22"/>
  <c r="H34" i="22"/>
  <c r="H177" i="22"/>
  <c r="H93" i="22"/>
  <c r="H97" i="22"/>
  <c r="H99" i="22"/>
  <c r="H101" i="22"/>
  <c r="H103" i="22"/>
  <c r="H105" i="22"/>
  <c r="H109" i="22"/>
  <c r="H111" i="22"/>
  <c r="H175" i="22"/>
  <c r="H38" i="23"/>
  <c r="H166" i="23"/>
  <c r="H168" i="23"/>
  <c r="H33" i="24"/>
  <c r="H25" i="25"/>
  <c r="H33" i="25"/>
  <c r="H41" i="25"/>
  <c r="H23" i="23"/>
  <c r="H102" i="25"/>
  <c r="H108" i="22"/>
  <c r="H110" i="22"/>
  <c r="H112" i="22"/>
  <c r="H180" i="22"/>
  <c r="H183" i="22"/>
  <c r="H22" i="23"/>
  <c r="H32" i="23"/>
  <c r="H40" i="24"/>
  <c r="H21" i="25"/>
  <c r="H108" i="25"/>
  <c r="H110" i="25"/>
  <c r="H182" i="22"/>
  <c r="H21" i="23"/>
  <c r="H25" i="23"/>
  <c r="H98" i="23"/>
  <c r="H164" i="23"/>
  <c r="H23" i="24"/>
  <c r="H26" i="24"/>
  <c r="H30" i="24"/>
  <c r="H37" i="24"/>
  <c r="H92" i="25"/>
  <c r="H96" i="25"/>
  <c r="H100" i="25"/>
  <c r="H180" i="25"/>
  <c r="H91" i="22"/>
  <c r="H172" i="22"/>
  <c r="H20" i="23"/>
  <c r="H39" i="21"/>
  <c r="F53" i="21"/>
  <c r="H101" i="21"/>
  <c r="H103" i="21"/>
  <c r="H91" i="23"/>
  <c r="H93" i="23"/>
  <c r="H35" i="21"/>
  <c r="H102" i="21"/>
  <c r="H92" i="23"/>
  <c r="H94" i="21"/>
  <c r="F53" i="23"/>
  <c r="F53" i="24"/>
  <c r="F54" i="24"/>
  <c r="F56" i="24"/>
  <c r="H92" i="21"/>
  <c r="H96" i="21"/>
  <c r="H99" i="21"/>
  <c r="H91" i="21"/>
  <c r="H120" i="21"/>
  <c r="F195" i="21"/>
  <c r="F196" i="21"/>
  <c r="F198" i="21"/>
  <c r="H162" i="21"/>
  <c r="H191" i="21"/>
  <c r="F191" i="21"/>
  <c r="H184" i="24"/>
  <c r="F196" i="25"/>
  <c r="F198" i="25"/>
  <c r="F54" i="22"/>
  <c r="F56" i="22"/>
  <c r="F196" i="22"/>
  <c r="F198" i="22"/>
  <c r="F49" i="21"/>
  <c r="F54" i="21"/>
  <c r="F56" i="21"/>
  <c r="H162" i="25"/>
  <c r="H191" i="25"/>
  <c r="F125" i="24"/>
  <c r="F127" i="24"/>
  <c r="H120" i="25"/>
  <c r="F49" i="23"/>
  <c r="F54" i="23"/>
  <c r="F56" i="23"/>
  <c r="F191" i="22"/>
  <c r="H49" i="24"/>
  <c r="F120" i="25"/>
  <c r="F125" i="25"/>
  <c r="F127" i="25"/>
  <c r="H165" i="22"/>
  <c r="H191" i="22"/>
  <c r="H170" i="22"/>
  <c r="H120" i="23"/>
  <c r="H49" i="23"/>
  <c r="F120" i="22"/>
  <c r="F125" i="22"/>
  <c r="F127" i="22"/>
  <c r="H21" i="21"/>
  <c r="H49" i="21"/>
  <c r="H31" i="22"/>
  <c r="H49" i="22"/>
  <c r="H38" i="22"/>
  <c r="H40" i="22"/>
  <c r="H92" i="22"/>
  <c r="H120" i="22"/>
  <c r="F191" i="24"/>
  <c r="F196" i="24"/>
  <c r="F198" i="24"/>
  <c r="H164" i="24"/>
  <c r="H191" i="24"/>
  <c r="H22" i="24"/>
  <c r="H27" i="24"/>
  <c r="H180" i="24"/>
  <c r="H22" i="25"/>
  <c r="H49" i="25"/>
  <c r="AO88" i="4"/>
  <c r="W46" i="4"/>
  <c r="AA46" i="4" s="1"/>
  <c r="AO89" i="4"/>
  <c r="G40" i="26" l="1"/>
  <c r="G122" i="25" s="1"/>
  <c r="H122" i="25" s="1"/>
  <c r="G122" i="21"/>
  <c r="H122" i="21" s="1"/>
  <c r="AO91" i="4"/>
  <c r="AE46" i="4"/>
  <c r="AO92" i="4" s="1"/>
  <c r="AO90" i="4"/>
  <c r="G51" i="23"/>
  <c r="H51" i="23" s="1"/>
  <c r="G193" i="24"/>
  <c r="H193" i="24" s="1"/>
  <c r="G193" i="25"/>
  <c r="H193" i="25" s="1"/>
  <c r="G51" i="24"/>
  <c r="H51" i="24" s="1"/>
  <c r="G122" i="23"/>
  <c r="H122" i="23" s="1"/>
  <c r="G122" i="22"/>
  <c r="H122" i="22" s="1"/>
  <c r="G51" i="25"/>
  <c r="H51" i="25" s="1"/>
  <c r="G193" i="22"/>
  <c r="H193" i="22" s="1"/>
  <c r="G51" i="21"/>
  <c r="H51" i="21" s="1"/>
  <c r="H53" i="21" s="1"/>
  <c r="H54" i="21" s="1"/>
  <c r="AC77" i="4" s="1"/>
  <c r="G193" i="23"/>
  <c r="H193" i="23" s="1"/>
  <c r="G192" i="25"/>
  <c r="H192" i="25" s="1"/>
  <c r="H195" i="25" s="1"/>
  <c r="H196" i="25" s="1"/>
  <c r="AC91" i="4" s="1"/>
  <c r="G50" i="25"/>
  <c r="H50" i="25" s="1"/>
  <c r="G192" i="21"/>
  <c r="H192" i="21" s="1"/>
  <c r="G121" i="25"/>
  <c r="H121" i="25" s="1"/>
  <c r="H124" i="25" s="1"/>
  <c r="H125" i="25" s="1"/>
  <c r="AC90" i="4" s="1"/>
  <c r="G121" i="21"/>
  <c r="H121" i="21" s="1"/>
  <c r="G50" i="23"/>
  <c r="H50" i="23" s="1"/>
  <c r="G192" i="22"/>
  <c r="H192" i="22" s="1"/>
  <c r="G121" i="23"/>
  <c r="H121" i="23" s="1"/>
  <c r="H124" i="23" s="1"/>
  <c r="H125" i="23" s="1"/>
  <c r="AC84" i="4" s="1"/>
  <c r="G122" i="24"/>
  <c r="H122" i="24" s="1"/>
  <c r="G51" i="22"/>
  <c r="H51" i="22" s="1"/>
  <c r="G50" i="24"/>
  <c r="H50" i="24" s="1"/>
  <c r="G192" i="23"/>
  <c r="H192" i="23" s="1"/>
  <c r="H195" i="23" s="1"/>
  <c r="H196" i="23" s="1"/>
  <c r="AC85" i="4" s="1"/>
  <c r="G50" i="22"/>
  <c r="H50" i="22" s="1"/>
  <c r="G121" i="24"/>
  <c r="H121" i="24" s="1"/>
  <c r="G121" i="22"/>
  <c r="H121" i="22" s="1"/>
  <c r="G192" i="24"/>
  <c r="H192" i="24" s="1"/>
  <c r="H195" i="24" s="1"/>
  <c r="H196" i="24" s="1"/>
  <c r="AC88" i="4" s="1"/>
  <c r="G193" i="21" l="1"/>
  <c r="H193" i="21" s="1"/>
  <c r="H195" i="21" s="1"/>
  <c r="H196" i="21" s="1"/>
  <c r="AC79" i="4" s="1"/>
  <c r="H53" i="23"/>
  <c r="H54" i="23" s="1"/>
  <c r="AC83" i="4" s="1"/>
  <c r="H124" i="24"/>
  <c r="H125" i="24" s="1"/>
  <c r="AC87" i="4" s="1"/>
  <c r="H53" i="25"/>
  <c r="H54" i="25" s="1"/>
  <c r="AC89" i="4" s="1"/>
  <c r="H124" i="21"/>
  <c r="H125" i="21" s="1"/>
  <c r="AC78" i="4" s="1"/>
  <c r="H124" i="22"/>
  <c r="H125" i="22" s="1"/>
  <c r="AC81" i="4" s="1"/>
  <c r="AM92" i="4"/>
  <c r="H53" i="24"/>
  <c r="H54" i="24" s="1"/>
  <c r="AC86" i="4" s="1"/>
  <c r="H195" i="22"/>
  <c r="H196" i="22" s="1"/>
  <c r="AC82" i="4" s="1"/>
  <c r="H53" i="22"/>
  <c r="H54" i="22" s="1"/>
  <c r="AC80" i="4" s="1"/>
  <c r="AC92" i="4" l="1"/>
  <c r="AM91" i="4"/>
  <c r="AO87" i="4"/>
  <c r="AN92" i="4"/>
</calcChain>
</file>

<file path=xl/comments1.xml><?xml version="1.0" encoding="utf-8"?>
<comments xmlns="http://schemas.openxmlformats.org/spreadsheetml/2006/main">
  <authors>
    <author>古川 賢吏</author>
    <author>Windows XP Mode</author>
  </authors>
  <commentList>
    <comment ref="D18" authorId="0" shapeId="0">
      <text>
        <r>
          <rPr>
            <b/>
            <sz val="9"/>
            <color indexed="81"/>
            <rFont val="ＭＳ Ｐゴシック"/>
            <family val="3"/>
            <charset val="128"/>
          </rPr>
          <t>エネルギー使用量を入力ください。
原油換算エネルギー使用量が1500kl未満である事業所については、まとめて記入してもかまいません。</t>
        </r>
      </text>
    </comment>
    <comment ref="G50" authorId="1" shapeId="0">
      <text>
        <r>
          <rPr>
            <b/>
            <sz val="9"/>
            <color indexed="81"/>
            <rFont val="ＭＳ Ｐゴシック"/>
            <family val="3"/>
            <charset val="128"/>
          </rPr>
          <t>報告書を提出する年度の前年度の九州電力の係数です。</t>
        </r>
      </text>
    </comment>
    <comment ref="D52" authorId="0" shapeId="0">
      <text>
        <r>
          <rPr>
            <b/>
            <sz val="9"/>
            <color indexed="81"/>
            <rFont val="ＭＳ Ｐゴシック"/>
            <family val="3"/>
            <charset val="128"/>
          </rPr>
          <t>九州電力以外から購入している電気の使用量を入力ください。</t>
        </r>
        <r>
          <rPr>
            <sz val="9"/>
            <color indexed="81"/>
            <rFont val="ＭＳ Ｐゴシック"/>
            <family val="3"/>
            <charset val="128"/>
          </rPr>
          <t xml:space="preserve">
</t>
        </r>
      </text>
    </comment>
    <comment ref="G52" authorId="1" shapeId="0">
      <text>
        <r>
          <rPr>
            <b/>
            <sz val="9"/>
            <color indexed="81"/>
            <rFont val="ＭＳ Ｐゴシック"/>
            <family val="3"/>
            <charset val="128"/>
          </rPr>
          <t xml:space="preserve">九州電力以外から購入している電気の排出係数を入力ください。
係数については、各電力会社へ確認ください。
</t>
        </r>
      </text>
    </comment>
    <comment ref="D89" authorId="0" shapeId="0">
      <text>
        <r>
          <rPr>
            <b/>
            <sz val="9"/>
            <color indexed="81"/>
            <rFont val="ＭＳ Ｐゴシック"/>
            <family val="3"/>
            <charset val="128"/>
          </rPr>
          <t>エネルギー使用量を入力ください。
原油換算エネルギー使用量が1500kl未満である事業所については、まとめて記入してもかまいません。</t>
        </r>
      </text>
    </comment>
    <comment ref="G121" authorId="1" shapeId="0">
      <text>
        <r>
          <rPr>
            <b/>
            <sz val="9"/>
            <color indexed="81"/>
            <rFont val="ＭＳ Ｐゴシック"/>
            <family val="3"/>
            <charset val="128"/>
          </rPr>
          <t>報告書を提出する年度の前年度の九州電力の係数です。</t>
        </r>
      </text>
    </comment>
    <comment ref="D123" authorId="0" shapeId="0">
      <text>
        <r>
          <rPr>
            <b/>
            <sz val="9"/>
            <color indexed="81"/>
            <rFont val="ＭＳ Ｐゴシック"/>
            <family val="3"/>
            <charset val="128"/>
          </rPr>
          <t>九州電力以外から購入している電気の使用量を入力ください。</t>
        </r>
        <r>
          <rPr>
            <sz val="9"/>
            <color indexed="81"/>
            <rFont val="ＭＳ Ｐゴシック"/>
            <family val="3"/>
            <charset val="128"/>
          </rPr>
          <t xml:space="preserve">
</t>
        </r>
      </text>
    </comment>
    <comment ref="G123" authorId="1" shapeId="0">
      <text>
        <r>
          <rPr>
            <b/>
            <sz val="9"/>
            <color indexed="81"/>
            <rFont val="ＭＳ Ｐゴシック"/>
            <family val="3"/>
            <charset val="128"/>
          </rPr>
          <t xml:space="preserve">九州電力以外から購入している電気の排出係数を入力ください。
係数については、各電力会社へ確認ください。
</t>
        </r>
      </text>
    </comment>
    <comment ref="D160" authorId="0" shapeId="0">
      <text>
        <r>
          <rPr>
            <b/>
            <sz val="9"/>
            <color indexed="81"/>
            <rFont val="ＭＳ Ｐゴシック"/>
            <family val="3"/>
            <charset val="128"/>
          </rPr>
          <t>エネルギー使用量を入力ください。
原油換算エネルギー使用量が1500kl未満である事業所については、まとめて記入してもかまいません。</t>
        </r>
      </text>
    </comment>
    <comment ref="G192" authorId="1" shapeId="0">
      <text>
        <r>
          <rPr>
            <b/>
            <sz val="9"/>
            <color indexed="81"/>
            <rFont val="ＭＳ Ｐゴシック"/>
            <family val="3"/>
            <charset val="128"/>
          </rPr>
          <t>報告書を提出する年度の前年度の九州電力の係数です。</t>
        </r>
      </text>
    </comment>
    <comment ref="D194" authorId="0" shapeId="0">
      <text>
        <r>
          <rPr>
            <b/>
            <sz val="9"/>
            <color indexed="81"/>
            <rFont val="ＭＳ Ｐゴシック"/>
            <family val="3"/>
            <charset val="128"/>
          </rPr>
          <t>九州電力以外から購入している電気の使用量を入力ください。</t>
        </r>
        <r>
          <rPr>
            <sz val="9"/>
            <color indexed="81"/>
            <rFont val="ＭＳ Ｐゴシック"/>
            <family val="3"/>
            <charset val="128"/>
          </rPr>
          <t xml:space="preserve">
</t>
        </r>
      </text>
    </comment>
    <comment ref="G194" authorId="1" shapeId="0">
      <text>
        <r>
          <rPr>
            <b/>
            <sz val="9"/>
            <color indexed="81"/>
            <rFont val="ＭＳ Ｐゴシック"/>
            <family val="3"/>
            <charset val="128"/>
          </rPr>
          <t xml:space="preserve">九州電力以外から購入している電気の排出係数を入力ください。
係数については、各電力会社へ確認ください。
</t>
        </r>
      </text>
    </comment>
  </commentList>
</comments>
</file>

<file path=xl/comments2.xml><?xml version="1.0" encoding="utf-8"?>
<comments xmlns="http://schemas.openxmlformats.org/spreadsheetml/2006/main">
  <authors>
    <author>古川 賢吏</author>
    <author>Windows XP Mode</author>
  </authors>
  <commentList>
    <comment ref="D18" authorId="0" shapeId="0">
      <text>
        <r>
          <rPr>
            <b/>
            <sz val="9"/>
            <color indexed="81"/>
            <rFont val="ＭＳ Ｐゴシック"/>
            <family val="3"/>
            <charset val="128"/>
          </rPr>
          <t>エネルギー使用量を入力ください。
原油換算エネルギー使用量が1500kl未満である事業所については、まとめて記入してもかまいません。</t>
        </r>
      </text>
    </comment>
    <comment ref="G50" authorId="1" shapeId="0">
      <text>
        <r>
          <rPr>
            <b/>
            <sz val="9"/>
            <color indexed="81"/>
            <rFont val="ＭＳ Ｐゴシック"/>
            <family val="3"/>
            <charset val="128"/>
          </rPr>
          <t>報告書を提出する年度の前年度の九州電力の係数です。</t>
        </r>
      </text>
    </comment>
    <comment ref="D52" authorId="0" shapeId="0">
      <text>
        <r>
          <rPr>
            <b/>
            <sz val="9"/>
            <color indexed="81"/>
            <rFont val="ＭＳ Ｐゴシック"/>
            <family val="3"/>
            <charset val="128"/>
          </rPr>
          <t>九州電力以外から購入している電気の使用量を入力ください。</t>
        </r>
        <r>
          <rPr>
            <sz val="9"/>
            <color indexed="81"/>
            <rFont val="ＭＳ Ｐゴシック"/>
            <family val="3"/>
            <charset val="128"/>
          </rPr>
          <t xml:space="preserve">
</t>
        </r>
      </text>
    </comment>
    <comment ref="G52" authorId="1" shapeId="0">
      <text>
        <r>
          <rPr>
            <b/>
            <sz val="9"/>
            <color indexed="81"/>
            <rFont val="ＭＳ Ｐゴシック"/>
            <family val="3"/>
            <charset val="128"/>
          </rPr>
          <t xml:space="preserve">九州電力以外から購入している電気の排出係数を入力ください。
係数については、各電力会社へ確認ください。
</t>
        </r>
      </text>
    </comment>
    <comment ref="D89" authorId="0" shapeId="0">
      <text>
        <r>
          <rPr>
            <b/>
            <sz val="9"/>
            <color indexed="81"/>
            <rFont val="ＭＳ Ｐゴシック"/>
            <family val="3"/>
            <charset val="128"/>
          </rPr>
          <t>エネルギー使用量を入力ください。
原油換算エネルギー使用量が1500kl未満である事業所については、まとめて記入してもかまいません。</t>
        </r>
      </text>
    </comment>
    <comment ref="G121" authorId="1" shapeId="0">
      <text>
        <r>
          <rPr>
            <b/>
            <sz val="9"/>
            <color indexed="81"/>
            <rFont val="ＭＳ Ｐゴシック"/>
            <family val="3"/>
            <charset val="128"/>
          </rPr>
          <t>報告書を提出する年度の前年度の九州電力の係数です。</t>
        </r>
      </text>
    </comment>
    <comment ref="D123" authorId="0" shapeId="0">
      <text>
        <r>
          <rPr>
            <b/>
            <sz val="9"/>
            <color indexed="81"/>
            <rFont val="ＭＳ Ｐゴシック"/>
            <family val="3"/>
            <charset val="128"/>
          </rPr>
          <t>九州電力以外から購入している電気の使用量を入力ください。</t>
        </r>
        <r>
          <rPr>
            <sz val="9"/>
            <color indexed="81"/>
            <rFont val="ＭＳ Ｐゴシック"/>
            <family val="3"/>
            <charset val="128"/>
          </rPr>
          <t xml:space="preserve">
</t>
        </r>
      </text>
    </comment>
    <comment ref="G123" authorId="1" shapeId="0">
      <text>
        <r>
          <rPr>
            <b/>
            <sz val="9"/>
            <color indexed="81"/>
            <rFont val="ＭＳ Ｐゴシック"/>
            <family val="3"/>
            <charset val="128"/>
          </rPr>
          <t xml:space="preserve">九州電力以外から購入している電気の排出係数を入力ください。
係数については、各電力会社へ確認ください。
</t>
        </r>
      </text>
    </comment>
    <comment ref="D160" authorId="0" shapeId="0">
      <text>
        <r>
          <rPr>
            <b/>
            <sz val="9"/>
            <color indexed="81"/>
            <rFont val="ＭＳ Ｐゴシック"/>
            <family val="3"/>
            <charset val="128"/>
          </rPr>
          <t>エネルギー使用量を入力ください。
原油換算エネルギー使用量が1500kl未満である事業所については、まとめて記入してもかまいません。</t>
        </r>
      </text>
    </comment>
    <comment ref="G192" authorId="1" shapeId="0">
      <text>
        <r>
          <rPr>
            <b/>
            <sz val="9"/>
            <color indexed="81"/>
            <rFont val="ＭＳ Ｐゴシック"/>
            <family val="3"/>
            <charset val="128"/>
          </rPr>
          <t>報告書を提出する年度の前年度の九州電力の係数です。</t>
        </r>
      </text>
    </comment>
    <comment ref="D194" authorId="0" shapeId="0">
      <text>
        <r>
          <rPr>
            <b/>
            <sz val="9"/>
            <color indexed="81"/>
            <rFont val="ＭＳ Ｐゴシック"/>
            <family val="3"/>
            <charset val="128"/>
          </rPr>
          <t>九州電力以外から購入している電気の使用量を入力ください。</t>
        </r>
        <r>
          <rPr>
            <sz val="9"/>
            <color indexed="81"/>
            <rFont val="ＭＳ Ｐゴシック"/>
            <family val="3"/>
            <charset val="128"/>
          </rPr>
          <t xml:space="preserve">
</t>
        </r>
      </text>
    </comment>
    <comment ref="G194" authorId="1" shapeId="0">
      <text>
        <r>
          <rPr>
            <b/>
            <sz val="9"/>
            <color indexed="81"/>
            <rFont val="ＭＳ Ｐゴシック"/>
            <family val="3"/>
            <charset val="128"/>
          </rPr>
          <t xml:space="preserve">九州電力以外から購入している電気の排出係数を入力ください。
係数については、各電力会社へ確認ください。
</t>
        </r>
      </text>
    </comment>
  </commentList>
</comments>
</file>

<file path=xl/comments3.xml><?xml version="1.0" encoding="utf-8"?>
<comments xmlns="http://schemas.openxmlformats.org/spreadsheetml/2006/main">
  <authors>
    <author>古川 賢吏</author>
    <author>Windows XP Mode</author>
  </authors>
  <commentList>
    <comment ref="D18" authorId="0" shapeId="0">
      <text>
        <r>
          <rPr>
            <b/>
            <sz val="9"/>
            <color indexed="81"/>
            <rFont val="ＭＳ Ｐゴシック"/>
            <family val="3"/>
            <charset val="128"/>
          </rPr>
          <t>エネルギー使用量を入力ください。
原油換算エネルギー使用量が1500kl未満である事業所については、まとめて記入してもかまいません。</t>
        </r>
      </text>
    </comment>
    <comment ref="G50" authorId="1" shapeId="0">
      <text>
        <r>
          <rPr>
            <b/>
            <sz val="9"/>
            <color indexed="81"/>
            <rFont val="ＭＳ Ｐゴシック"/>
            <family val="3"/>
            <charset val="128"/>
          </rPr>
          <t>報告書を提出する年度の前年度の九州電力の係数です。</t>
        </r>
      </text>
    </comment>
    <comment ref="D52" authorId="0" shapeId="0">
      <text>
        <r>
          <rPr>
            <b/>
            <sz val="9"/>
            <color indexed="81"/>
            <rFont val="ＭＳ Ｐゴシック"/>
            <family val="3"/>
            <charset val="128"/>
          </rPr>
          <t>九州電力以外から購入している電気の使用量を入力ください。</t>
        </r>
        <r>
          <rPr>
            <sz val="9"/>
            <color indexed="81"/>
            <rFont val="ＭＳ Ｐゴシック"/>
            <family val="3"/>
            <charset val="128"/>
          </rPr>
          <t xml:space="preserve">
</t>
        </r>
      </text>
    </comment>
    <comment ref="G52" authorId="1" shapeId="0">
      <text>
        <r>
          <rPr>
            <b/>
            <sz val="9"/>
            <color indexed="81"/>
            <rFont val="ＭＳ Ｐゴシック"/>
            <family val="3"/>
            <charset val="128"/>
          </rPr>
          <t xml:space="preserve">九州電力以外から購入している電気の排出係数を入力ください。
係数については、各電力会社へ確認ください。
</t>
        </r>
      </text>
    </comment>
    <comment ref="D89" authorId="0" shapeId="0">
      <text>
        <r>
          <rPr>
            <b/>
            <sz val="9"/>
            <color indexed="81"/>
            <rFont val="ＭＳ Ｐゴシック"/>
            <family val="3"/>
            <charset val="128"/>
          </rPr>
          <t>エネルギー使用量を入力ください。
原油換算エネルギー使用量が1500kl未満である事業所については、まとめて記入してもかまいません。</t>
        </r>
      </text>
    </comment>
    <comment ref="G121" authorId="1" shapeId="0">
      <text>
        <r>
          <rPr>
            <b/>
            <sz val="9"/>
            <color indexed="81"/>
            <rFont val="ＭＳ Ｐゴシック"/>
            <family val="3"/>
            <charset val="128"/>
          </rPr>
          <t>報告書を提出する年度の前年度の九州電力の係数です。</t>
        </r>
      </text>
    </comment>
    <comment ref="D123" authorId="0" shapeId="0">
      <text>
        <r>
          <rPr>
            <b/>
            <sz val="9"/>
            <color indexed="81"/>
            <rFont val="ＭＳ Ｐゴシック"/>
            <family val="3"/>
            <charset val="128"/>
          </rPr>
          <t>九州電力以外から購入している電気の使用量を入力ください。</t>
        </r>
        <r>
          <rPr>
            <sz val="9"/>
            <color indexed="81"/>
            <rFont val="ＭＳ Ｐゴシック"/>
            <family val="3"/>
            <charset val="128"/>
          </rPr>
          <t xml:space="preserve">
</t>
        </r>
      </text>
    </comment>
    <comment ref="G123" authorId="1" shapeId="0">
      <text>
        <r>
          <rPr>
            <b/>
            <sz val="9"/>
            <color indexed="81"/>
            <rFont val="ＭＳ Ｐゴシック"/>
            <family val="3"/>
            <charset val="128"/>
          </rPr>
          <t xml:space="preserve">九州電力以外から購入している電気の排出係数を入力ください。
係数については、各電力会社へ確認ください。
</t>
        </r>
      </text>
    </comment>
    <comment ref="D160" authorId="0" shapeId="0">
      <text>
        <r>
          <rPr>
            <b/>
            <sz val="9"/>
            <color indexed="81"/>
            <rFont val="ＭＳ Ｐゴシック"/>
            <family val="3"/>
            <charset val="128"/>
          </rPr>
          <t>エネルギー使用量を入力ください。
原油換算エネルギー使用量が1500kl未満である事業所については、まとめて記入してもかまいません。</t>
        </r>
      </text>
    </comment>
    <comment ref="G192" authorId="1" shapeId="0">
      <text>
        <r>
          <rPr>
            <b/>
            <sz val="9"/>
            <color indexed="81"/>
            <rFont val="ＭＳ Ｐゴシック"/>
            <family val="3"/>
            <charset val="128"/>
          </rPr>
          <t>報告書を提出する年度の前年度の九州電力の係数です。</t>
        </r>
      </text>
    </comment>
    <comment ref="D194" authorId="0" shapeId="0">
      <text>
        <r>
          <rPr>
            <b/>
            <sz val="9"/>
            <color indexed="81"/>
            <rFont val="ＭＳ Ｐゴシック"/>
            <family val="3"/>
            <charset val="128"/>
          </rPr>
          <t>九州電力以外から購入している電気の使用量を入力ください。</t>
        </r>
        <r>
          <rPr>
            <sz val="9"/>
            <color indexed="81"/>
            <rFont val="ＭＳ Ｐゴシック"/>
            <family val="3"/>
            <charset val="128"/>
          </rPr>
          <t xml:space="preserve">
</t>
        </r>
      </text>
    </comment>
    <comment ref="G194" authorId="1" shapeId="0">
      <text>
        <r>
          <rPr>
            <b/>
            <sz val="9"/>
            <color indexed="81"/>
            <rFont val="ＭＳ Ｐゴシック"/>
            <family val="3"/>
            <charset val="128"/>
          </rPr>
          <t xml:space="preserve">九州電力以外から購入している電気の排出係数を入力ください。
係数については、各電力会社へ確認ください。
</t>
        </r>
      </text>
    </comment>
  </commentList>
</comments>
</file>

<file path=xl/comments4.xml><?xml version="1.0" encoding="utf-8"?>
<comments xmlns="http://schemas.openxmlformats.org/spreadsheetml/2006/main">
  <authors>
    <author>古川 賢吏</author>
    <author>Windows XP Mode</author>
  </authors>
  <commentList>
    <comment ref="D18" authorId="0" shapeId="0">
      <text>
        <r>
          <rPr>
            <b/>
            <sz val="9"/>
            <color indexed="81"/>
            <rFont val="ＭＳ Ｐゴシック"/>
            <family val="3"/>
            <charset val="128"/>
          </rPr>
          <t>エネルギー使用量を入力ください。
原油換算エネルギー使用量が1500kl未満である事業所については、まとめて記入してもかまいません。</t>
        </r>
      </text>
    </comment>
    <comment ref="G50" authorId="1" shapeId="0">
      <text>
        <r>
          <rPr>
            <b/>
            <sz val="9"/>
            <color indexed="81"/>
            <rFont val="ＭＳ Ｐゴシック"/>
            <family val="3"/>
            <charset val="128"/>
          </rPr>
          <t>報告書を提出する年度の前年度の九州電力の係数です。</t>
        </r>
      </text>
    </comment>
    <comment ref="D52" authorId="0" shapeId="0">
      <text>
        <r>
          <rPr>
            <b/>
            <sz val="9"/>
            <color indexed="81"/>
            <rFont val="ＭＳ Ｐゴシック"/>
            <family val="3"/>
            <charset val="128"/>
          </rPr>
          <t>九州電力以外から購入している電気の使用量を入力ください。</t>
        </r>
        <r>
          <rPr>
            <sz val="9"/>
            <color indexed="81"/>
            <rFont val="ＭＳ Ｐゴシック"/>
            <family val="3"/>
            <charset val="128"/>
          </rPr>
          <t xml:space="preserve">
</t>
        </r>
      </text>
    </comment>
    <comment ref="G52" authorId="1" shapeId="0">
      <text>
        <r>
          <rPr>
            <b/>
            <sz val="9"/>
            <color indexed="81"/>
            <rFont val="ＭＳ Ｐゴシック"/>
            <family val="3"/>
            <charset val="128"/>
          </rPr>
          <t xml:space="preserve">九州電力以外から購入している電気の排出係数を入力ください。
係数については、各電力会社へ確認ください。
</t>
        </r>
      </text>
    </comment>
    <comment ref="D89" authorId="0" shapeId="0">
      <text>
        <r>
          <rPr>
            <b/>
            <sz val="9"/>
            <color indexed="81"/>
            <rFont val="ＭＳ Ｐゴシック"/>
            <family val="3"/>
            <charset val="128"/>
          </rPr>
          <t>エネルギー使用量を入力ください。
原油換算エネルギー使用量が1500kl未満である事業所については、まとめて記入してもかまいません。</t>
        </r>
      </text>
    </comment>
    <comment ref="G121" authorId="1" shapeId="0">
      <text>
        <r>
          <rPr>
            <b/>
            <sz val="9"/>
            <color indexed="81"/>
            <rFont val="ＭＳ Ｐゴシック"/>
            <family val="3"/>
            <charset val="128"/>
          </rPr>
          <t>報告書を提出する年度の前年度の九州電力の係数です。</t>
        </r>
      </text>
    </comment>
    <comment ref="D123" authorId="0" shapeId="0">
      <text>
        <r>
          <rPr>
            <b/>
            <sz val="9"/>
            <color indexed="81"/>
            <rFont val="ＭＳ Ｐゴシック"/>
            <family val="3"/>
            <charset val="128"/>
          </rPr>
          <t>九州電力以外から購入している電気の使用量を入力ください。</t>
        </r>
        <r>
          <rPr>
            <sz val="9"/>
            <color indexed="81"/>
            <rFont val="ＭＳ Ｐゴシック"/>
            <family val="3"/>
            <charset val="128"/>
          </rPr>
          <t xml:space="preserve">
</t>
        </r>
      </text>
    </comment>
    <comment ref="G123" authorId="1" shapeId="0">
      <text>
        <r>
          <rPr>
            <b/>
            <sz val="9"/>
            <color indexed="81"/>
            <rFont val="ＭＳ Ｐゴシック"/>
            <family val="3"/>
            <charset val="128"/>
          </rPr>
          <t xml:space="preserve">九州電力以外から購入している電気の排出係数を入力ください。
係数については、各電力会社へ確認ください。
</t>
        </r>
      </text>
    </comment>
    <comment ref="D160" authorId="0" shapeId="0">
      <text>
        <r>
          <rPr>
            <b/>
            <sz val="9"/>
            <color indexed="81"/>
            <rFont val="ＭＳ Ｐゴシック"/>
            <family val="3"/>
            <charset val="128"/>
          </rPr>
          <t>エネルギー使用量を入力ください。
原油換算エネルギー使用量が1500kl未満である事業所については、まとめて記入してもかまいません。</t>
        </r>
      </text>
    </comment>
    <comment ref="G192" authorId="1" shapeId="0">
      <text>
        <r>
          <rPr>
            <b/>
            <sz val="9"/>
            <color indexed="81"/>
            <rFont val="ＭＳ Ｐゴシック"/>
            <family val="3"/>
            <charset val="128"/>
          </rPr>
          <t>報告書を提出する年度の前年度の九州電力の係数です。</t>
        </r>
      </text>
    </comment>
    <comment ref="D194" authorId="0" shapeId="0">
      <text>
        <r>
          <rPr>
            <b/>
            <sz val="9"/>
            <color indexed="81"/>
            <rFont val="ＭＳ Ｐゴシック"/>
            <family val="3"/>
            <charset val="128"/>
          </rPr>
          <t>九州電力以外から購入している電気の使用量を入力ください。</t>
        </r>
        <r>
          <rPr>
            <sz val="9"/>
            <color indexed="81"/>
            <rFont val="ＭＳ Ｐゴシック"/>
            <family val="3"/>
            <charset val="128"/>
          </rPr>
          <t xml:space="preserve">
</t>
        </r>
      </text>
    </comment>
    <comment ref="G194" authorId="1" shapeId="0">
      <text>
        <r>
          <rPr>
            <b/>
            <sz val="9"/>
            <color indexed="81"/>
            <rFont val="ＭＳ Ｐゴシック"/>
            <family val="3"/>
            <charset val="128"/>
          </rPr>
          <t xml:space="preserve">九州電力以外から購入している電気の排出係数を入力ください。
係数については、各電力会社へ確認ください。
</t>
        </r>
      </text>
    </comment>
  </commentList>
</comments>
</file>

<file path=xl/comments5.xml><?xml version="1.0" encoding="utf-8"?>
<comments xmlns="http://schemas.openxmlformats.org/spreadsheetml/2006/main">
  <authors>
    <author>古川 賢吏</author>
    <author>Windows XP Mode</author>
  </authors>
  <commentList>
    <comment ref="D18" authorId="0" shapeId="0">
      <text>
        <r>
          <rPr>
            <b/>
            <sz val="9"/>
            <color indexed="81"/>
            <rFont val="ＭＳ Ｐゴシック"/>
            <family val="3"/>
            <charset val="128"/>
          </rPr>
          <t>エネルギー使用量を入力ください。
原油換算エネルギー使用量が1500kl未満である事業所については、まとめて記入してもかまいません。</t>
        </r>
      </text>
    </comment>
    <comment ref="G50" authorId="1" shapeId="0">
      <text>
        <r>
          <rPr>
            <b/>
            <sz val="9"/>
            <color indexed="81"/>
            <rFont val="ＭＳ Ｐゴシック"/>
            <family val="3"/>
            <charset val="128"/>
          </rPr>
          <t>報告書を提出する年度の前年度の九州電力の係数です。</t>
        </r>
      </text>
    </comment>
    <comment ref="D52" authorId="0" shapeId="0">
      <text>
        <r>
          <rPr>
            <b/>
            <sz val="9"/>
            <color indexed="81"/>
            <rFont val="ＭＳ Ｐゴシック"/>
            <family val="3"/>
            <charset val="128"/>
          </rPr>
          <t>九州電力以外から購入している電気の使用量を入力ください。</t>
        </r>
        <r>
          <rPr>
            <sz val="9"/>
            <color indexed="81"/>
            <rFont val="ＭＳ Ｐゴシック"/>
            <family val="3"/>
            <charset val="128"/>
          </rPr>
          <t xml:space="preserve">
</t>
        </r>
      </text>
    </comment>
    <comment ref="G52" authorId="1" shapeId="0">
      <text>
        <r>
          <rPr>
            <b/>
            <sz val="9"/>
            <color indexed="81"/>
            <rFont val="ＭＳ Ｐゴシック"/>
            <family val="3"/>
            <charset val="128"/>
          </rPr>
          <t xml:space="preserve">九州電力以外から購入している電気の排出係数を入力ください。
係数については、各電力会社へ確認ください。
</t>
        </r>
      </text>
    </comment>
    <comment ref="D89" authorId="0" shapeId="0">
      <text>
        <r>
          <rPr>
            <b/>
            <sz val="9"/>
            <color indexed="81"/>
            <rFont val="ＭＳ Ｐゴシック"/>
            <family val="3"/>
            <charset val="128"/>
          </rPr>
          <t>エネルギー使用量を入力ください。
原油換算エネルギー使用量が1500kl未満である事業所については、まとめて記入してもかまいません。</t>
        </r>
      </text>
    </comment>
    <comment ref="G121" authorId="1" shapeId="0">
      <text>
        <r>
          <rPr>
            <b/>
            <sz val="9"/>
            <color indexed="81"/>
            <rFont val="ＭＳ Ｐゴシック"/>
            <family val="3"/>
            <charset val="128"/>
          </rPr>
          <t>報告書を提出する年度の前年度の九州電力の係数です。</t>
        </r>
      </text>
    </comment>
    <comment ref="D123" authorId="0" shapeId="0">
      <text>
        <r>
          <rPr>
            <b/>
            <sz val="9"/>
            <color indexed="81"/>
            <rFont val="ＭＳ Ｐゴシック"/>
            <family val="3"/>
            <charset val="128"/>
          </rPr>
          <t>九州電力以外から購入している電気の使用量を入力ください。</t>
        </r>
        <r>
          <rPr>
            <sz val="9"/>
            <color indexed="81"/>
            <rFont val="ＭＳ Ｐゴシック"/>
            <family val="3"/>
            <charset val="128"/>
          </rPr>
          <t xml:space="preserve">
</t>
        </r>
      </text>
    </comment>
    <comment ref="G123" authorId="1" shapeId="0">
      <text>
        <r>
          <rPr>
            <b/>
            <sz val="9"/>
            <color indexed="81"/>
            <rFont val="ＭＳ Ｐゴシック"/>
            <family val="3"/>
            <charset val="128"/>
          </rPr>
          <t xml:space="preserve">九州電力以外から購入している電気の排出係数を入力ください。
係数については、各電力会社へ確認ください。
</t>
        </r>
      </text>
    </comment>
    <comment ref="D160" authorId="0" shapeId="0">
      <text>
        <r>
          <rPr>
            <b/>
            <sz val="9"/>
            <color indexed="81"/>
            <rFont val="ＭＳ Ｐゴシック"/>
            <family val="3"/>
            <charset val="128"/>
          </rPr>
          <t>エネルギー使用量を入力ください。
原油換算エネルギー使用量が1500kl未満である事業所については、まとめて記入してもかまいません。</t>
        </r>
      </text>
    </comment>
    <comment ref="G192" authorId="1" shapeId="0">
      <text>
        <r>
          <rPr>
            <b/>
            <sz val="9"/>
            <color indexed="81"/>
            <rFont val="ＭＳ Ｐゴシック"/>
            <family val="3"/>
            <charset val="128"/>
          </rPr>
          <t>報告書を提出する年度の前年度の九州電力の係数です。</t>
        </r>
      </text>
    </comment>
    <comment ref="D194" authorId="0" shapeId="0">
      <text>
        <r>
          <rPr>
            <b/>
            <sz val="9"/>
            <color indexed="81"/>
            <rFont val="ＭＳ Ｐゴシック"/>
            <family val="3"/>
            <charset val="128"/>
          </rPr>
          <t>九州電力以外から購入している電気の使用量を入力ください。</t>
        </r>
        <r>
          <rPr>
            <sz val="9"/>
            <color indexed="81"/>
            <rFont val="ＭＳ Ｐゴシック"/>
            <family val="3"/>
            <charset val="128"/>
          </rPr>
          <t xml:space="preserve">
</t>
        </r>
      </text>
    </comment>
    <comment ref="G194" authorId="1" shapeId="0">
      <text>
        <r>
          <rPr>
            <b/>
            <sz val="9"/>
            <color indexed="81"/>
            <rFont val="ＭＳ Ｐゴシック"/>
            <family val="3"/>
            <charset val="128"/>
          </rPr>
          <t xml:space="preserve">九州電力以外から購入している電気の排出係数を入力ください。
係数については、各電力会社へ確認ください。
</t>
        </r>
      </text>
    </comment>
  </commentList>
</comments>
</file>

<file path=xl/comments6.xml><?xml version="1.0" encoding="utf-8"?>
<comments xmlns="http://schemas.openxmlformats.org/spreadsheetml/2006/main">
  <authors>
    <author>古川 賢吏</author>
    <author>kumamoto</author>
    <author>Windows XP Mode</author>
  </authors>
  <commentList>
    <comment ref="G27" authorId="0" shapeId="0">
      <text>
        <r>
          <rPr>
            <b/>
            <sz val="9"/>
            <color indexed="81"/>
            <rFont val="ＭＳ Ｐゴシック"/>
            <family val="3"/>
            <charset val="128"/>
          </rPr>
          <t>修正：0.0266→0.0263
（Ｈ28.7.20）</t>
        </r>
      </text>
    </comment>
    <comment ref="E29" authorId="1" shapeId="0">
      <text>
        <r>
          <rPr>
            <b/>
            <sz val="9"/>
            <color indexed="81"/>
            <rFont val="ＭＳ Ｐゴシック"/>
            <family val="3"/>
            <charset val="128"/>
          </rPr>
          <t>※別リスト（都市ガス 熱量換算係数）を更新する</t>
        </r>
      </text>
    </comment>
    <comment ref="G39" authorId="2" shapeId="0">
      <text>
        <r>
          <rPr>
            <b/>
            <sz val="9"/>
            <color indexed="81"/>
            <rFont val="ＭＳ Ｐゴシック"/>
            <family val="3"/>
            <charset val="128"/>
          </rPr>
          <t>※基準年度における九州電力の排出係数を自動設定。</t>
        </r>
      </text>
    </comment>
  </commentList>
</comments>
</file>

<file path=xl/sharedStrings.xml><?xml version="1.0" encoding="utf-8"?>
<sst xmlns="http://schemas.openxmlformats.org/spreadsheetml/2006/main" count="2026" uniqueCount="446">
  <si>
    <t>再生可能エネルギーを
利用した電力又は
熱の供給（t-CO2）</t>
    <rPh sb="0" eb="2">
      <t>サイセイ</t>
    </rPh>
    <rPh sb="2" eb="4">
      <t>カノウ</t>
    </rPh>
    <rPh sb="11" eb="13">
      <t>リヨウ</t>
    </rPh>
    <rPh sb="15" eb="17">
      <t>デンリョク</t>
    </rPh>
    <rPh sb="17" eb="18">
      <t>マタ</t>
    </rPh>
    <rPh sb="20" eb="21">
      <t>ネツ</t>
    </rPh>
    <rPh sb="22" eb="24">
      <t>キョウキュウ</t>
    </rPh>
    <phoneticPr fontId="2"/>
  </si>
  <si>
    <t>その他知事が
認めるもの(t-CO2)</t>
    <rPh sb="2" eb="3">
      <t>タ</t>
    </rPh>
    <rPh sb="3" eb="5">
      <t>チジ</t>
    </rPh>
    <rPh sb="7" eb="8">
      <t>ミト</t>
    </rPh>
    <phoneticPr fontId="2"/>
  </si>
  <si>
    <t>４</t>
    <phoneticPr fontId="2"/>
  </si>
  <si>
    <t>日</t>
    <rPh sb="0" eb="1">
      <t>ニチ</t>
    </rPh>
    <phoneticPr fontId="2"/>
  </si>
  <si>
    <t>月</t>
    <rPh sb="0" eb="1">
      <t>ガツ</t>
    </rPh>
    <phoneticPr fontId="2"/>
  </si>
  <si>
    <t>年</t>
    <rPh sb="0" eb="1">
      <t>ネン</t>
    </rPh>
    <phoneticPr fontId="2"/>
  </si>
  <si>
    <t>連絡先</t>
    <rPh sb="0" eb="3">
      <t>レンラクサキ</t>
    </rPh>
    <phoneticPr fontId="2"/>
  </si>
  <si>
    <t>担当部署</t>
    <rPh sb="0" eb="2">
      <t>タントウ</t>
    </rPh>
    <rPh sb="2" eb="4">
      <t>ブショ</t>
    </rPh>
    <phoneticPr fontId="2"/>
  </si>
  <si>
    <t>担当部署名</t>
    <rPh sb="0" eb="2">
      <t>タントウ</t>
    </rPh>
    <rPh sb="2" eb="5">
      <t>ブショメイ</t>
    </rPh>
    <phoneticPr fontId="2"/>
  </si>
  <si>
    <t>電話番号等</t>
    <rPh sb="0" eb="2">
      <t>デンワ</t>
    </rPh>
    <rPh sb="2" eb="4">
      <t>バンゴウ</t>
    </rPh>
    <rPh sb="4" eb="5">
      <t>トウ</t>
    </rPh>
    <phoneticPr fontId="2"/>
  </si>
  <si>
    <t>電話番号</t>
    <rPh sb="0" eb="2">
      <t>デンワ</t>
    </rPh>
    <rPh sb="2" eb="4">
      <t>バンゴウ</t>
    </rPh>
    <phoneticPr fontId="2"/>
  </si>
  <si>
    <t>ＦＡＸ番号</t>
    <rPh sb="3" eb="5">
      <t>バンゴウ</t>
    </rPh>
    <phoneticPr fontId="2"/>
  </si>
  <si>
    <t>事業概要</t>
    <rPh sb="0" eb="4">
      <t>ジギョウガイヨウ</t>
    </rPh>
    <phoneticPr fontId="2"/>
  </si>
  <si>
    <t>該当する事業者要件</t>
    <rPh sb="0" eb="2">
      <t>ガイトウ</t>
    </rPh>
    <rPh sb="4" eb="7">
      <t>ジギョウシャ</t>
    </rPh>
    <rPh sb="7" eb="9">
      <t>ヨウケン</t>
    </rPh>
    <phoneticPr fontId="2"/>
  </si>
  <si>
    <t>年度</t>
    <rPh sb="0" eb="2">
      <t>ネンド</t>
    </rPh>
    <phoneticPr fontId="2"/>
  </si>
  <si>
    <t>別表１</t>
    <rPh sb="0" eb="2">
      <t>ベッピョウ</t>
    </rPh>
    <phoneticPr fontId="2"/>
  </si>
  <si>
    <t>)年度</t>
    <rPh sb="1" eb="3">
      <t>ネンド</t>
    </rPh>
    <phoneticPr fontId="2"/>
  </si>
  <si>
    <t>①排出量
t-CO2</t>
    <rPh sb="1" eb="4">
      <t>ハイシュツリョウ</t>
    </rPh>
    <phoneticPr fontId="2"/>
  </si>
  <si>
    <t>②合計(t-CO2)</t>
    <rPh sb="1" eb="3">
      <t>ゴウケイ</t>
    </rPh>
    <phoneticPr fontId="2"/>
  </si>
  <si>
    <t>特定事業者以外の事業者</t>
    <rPh sb="0" eb="2">
      <t>トクテイ</t>
    </rPh>
    <rPh sb="2" eb="5">
      <t>ジギョウシャ</t>
    </rPh>
    <rPh sb="5" eb="7">
      <t>イガイ</t>
    </rPh>
    <rPh sb="8" eb="11">
      <t>ジギョウシャ</t>
    </rPh>
    <phoneticPr fontId="2"/>
  </si>
  <si>
    <t>計画期間</t>
    <rPh sb="0" eb="2">
      <t>ケイカク</t>
    </rPh>
    <rPh sb="2" eb="4">
      <t>キカン</t>
    </rPh>
    <phoneticPr fontId="2"/>
  </si>
  <si>
    <t>年度区分</t>
    <rPh sb="0" eb="2">
      <t>ネンド</t>
    </rPh>
    <rPh sb="2" eb="4">
      <t>クブン</t>
    </rPh>
    <phoneticPr fontId="2"/>
  </si>
  <si>
    <t>事業活動温暖化対策実施状況報告書</t>
    <rPh sb="0" eb="2">
      <t>ジギョウ</t>
    </rPh>
    <rPh sb="2" eb="4">
      <t>カツドウ</t>
    </rPh>
    <rPh sb="4" eb="7">
      <t>オンダンカ</t>
    </rPh>
    <rPh sb="7" eb="9">
      <t>タイサク</t>
    </rPh>
    <rPh sb="9" eb="11">
      <t>ジッシ</t>
    </rPh>
    <rPh sb="11" eb="13">
      <t>ジョウキョウ</t>
    </rPh>
    <rPh sb="13" eb="16">
      <t>ホウコクショ</t>
    </rPh>
    <phoneticPr fontId="2"/>
  </si>
  <si>
    <t>(</t>
    <phoneticPr fontId="2"/>
  </si>
  <si>
    <t>％</t>
    <phoneticPr fontId="2"/>
  </si>
  <si>
    <t>％</t>
    <phoneticPr fontId="2"/>
  </si>
  <si>
    <t>事業所の名称</t>
    <rPh sb="0" eb="3">
      <t>ジギョウショ</t>
    </rPh>
    <rPh sb="4" eb="6">
      <t>メイショウ</t>
    </rPh>
    <phoneticPr fontId="2"/>
  </si>
  <si>
    <t>燃料の使用に伴って発生する二酸化炭素の排出量</t>
    <rPh sb="0" eb="2">
      <t>ネンリョウ</t>
    </rPh>
    <rPh sb="3" eb="5">
      <t>シヨウ</t>
    </rPh>
    <rPh sb="6" eb="7">
      <t>トモナ</t>
    </rPh>
    <rPh sb="9" eb="11">
      <t>ハッセイ</t>
    </rPh>
    <rPh sb="13" eb="16">
      <t>ニサンカ</t>
    </rPh>
    <rPh sb="16" eb="18">
      <t>タンソ</t>
    </rPh>
    <rPh sb="19" eb="22">
      <t>ハイシュツリョウ</t>
    </rPh>
    <phoneticPr fontId="2"/>
  </si>
  <si>
    <t>他人から供給された電気の使用に伴って発生する二酸化炭素の排出量</t>
    <rPh sb="0" eb="2">
      <t>タニン</t>
    </rPh>
    <rPh sb="4" eb="6">
      <t>キョウキュウ</t>
    </rPh>
    <rPh sb="9" eb="11">
      <t>デンキ</t>
    </rPh>
    <rPh sb="12" eb="14">
      <t>シヨウ</t>
    </rPh>
    <rPh sb="15" eb="16">
      <t>トモナ</t>
    </rPh>
    <rPh sb="18" eb="20">
      <t>ハッセイ</t>
    </rPh>
    <rPh sb="22" eb="25">
      <t>ニサンカ</t>
    </rPh>
    <rPh sb="25" eb="27">
      <t>タンソ</t>
    </rPh>
    <rPh sb="28" eb="31">
      <t>ハイシュツリョウ</t>
    </rPh>
    <phoneticPr fontId="2"/>
  </si>
  <si>
    <t>他人から供給された熱の使用に伴って発生する二酸化炭素の排出量</t>
    <rPh sb="0" eb="2">
      <t>タニン</t>
    </rPh>
    <rPh sb="4" eb="6">
      <t>キョウキュウ</t>
    </rPh>
    <rPh sb="9" eb="10">
      <t>ネツ</t>
    </rPh>
    <rPh sb="11" eb="13">
      <t>シヨウ</t>
    </rPh>
    <rPh sb="14" eb="15">
      <t>トモナ</t>
    </rPh>
    <rPh sb="17" eb="19">
      <t>ハッセイ</t>
    </rPh>
    <rPh sb="21" eb="24">
      <t>ニサンカ</t>
    </rPh>
    <rPh sb="24" eb="26">
      <t>タンソ</t>
    </rPh>
    <rPh sb="27" eb="30">
      <t>ハイシュツリョウ</t>
    </rPh>
    <phoneticPr fontId="2"/>
  </si>
  <si>
    <t>エネルギーの使用に伴って発生する二酸化炭素の温室効果ガス算定排出量</t>
    <rPh sb="6" eb="8">
      <t>シヨウ</t>
    </rPh>
    <rPh sb="9" eb="10">
      <t>トモナ</t>
    </rPh>
    <rPh sb="12" eb="14">
      <t>ハッセイ</t>
    </rPh>
    <rPh sb="16" eb="19">
      <t>ニサンカ</t>
    </rPh>
    <rPh sb="19" eb="21">
      <t>タンソ</t>
    </rPh>
    <rPh sb="22" eb="24">
      <t>オンシツ</t>
    </rPh>
    <rPh sb="24" eb="26">
      <t>コウカ</t>
    </rPh>
    <rPh sb="28" eb="30">
      <t>サンテイ</t>
    </rPh>
    <rPh sb="30" eb="33">
      <t>ハイシュツリョウ</t>
    </rPh>
    <phoneticPr fontId="2"/>
  </si>
  <si>
    <t>熊本県知事　様</t>
    <rPh sb="0" eb="5">
      <t>クマモトケンチジ</t>
    </rPh>
    <rPh sb="6" eb="7">
      <t>サマ</t>
    </rPh>
    <phoneticPr fontId="2"/>
  </si>
  <si>
    <t>※受　付　欄</t>
    <rPh sb="1" eb="2">
      <t>ウケ</t>
    </rPh>
    <rPh sb="3" eb="4">
      <t>ヅケ</t>
    </rPh>
    <rPh sb="5" eb="6">
      <t>ラン</t>
    </rPh>
    <phoneticPr fontId="2"/>
  </si>
  <si>
    <t>※摘　　　　　　　　　要</t>
    <rPh sb="1" eb="2">
      <t>テキ</t>
    </rPh>
    <rPh sb="11" eb="12">
      <t>ヨウ</t>
    </rPh>
    <phoneticPr fontId="2"/>
  </si>
  <si>
    <t>所　在　地</t>
    <rPh sb="0" eb="1">
      <t>トコロ</t>
    </rPh>
    <rPh sb="2" eb="3">
      <t>ザイ</t>
    </rPh>
    <rPh sb="4" eb="5">
      <t>チ</t>
    </rPh>
    <phoneticPr fontId="2"/>
  </si>
  <si>
    <t>備考</t>
    <rPh sb="0" eb="2">
      <t>ビコウ</t>
    </rPh>
    <phoneticPr fontId="2"/>
  </si>
  <si>
    <t>□のある欄には、該当する□内に「レ印」を記入してください。</t>
    <rPh sb="4" eb="5">
      <t>ラン</t>
    </rPh>
    <rPh sb="8" eb="10">
      <t>ガイトウ</t>
    </rPh>
    <rPh sb="13" eb="14">
      <t>ナイ</t>
    </rPh>
    <rPh sb="17" eb="18">
      <t>シルシ</t>
    </rPh>
    <rPh sb="20" eb="22">
      <t>キニュウ</t>
    </rPh>
    <phoneticPr fontId="2"/>
  </si>
  <si>
    <t>原単位の考え方</t>
    <rPh sb="0" eb="3">
      <t>ゲンタンイ</t>
    </rPh>
    <rPh sb="4" eb="5">
      <t>カンガ</t>
    </rPh>
    <rPh sb="6" eb="7">
      <t>カタ</t>
    </rPh>
    <phoneticPr fontId="2"/>
  </si>
  <si>
    <r>
      <t xml:space="preserve">増減率
</t>
    </r>
    <r>
      <rPr>
        <sz val="8"/>
        <rFont val="ＭＳ Ｐ明朝"/>
        <family val="1"/>
        <charset val="128"/>
      </rPr>
      <t>(基準
年度比)</t>
    </r>
    <rPh sb="0" eb="3">
      <t>ゾウゲンリツ</t>
    </rPh>
    <rPh sb="5" eb="7">
      <t>キジュン</t>
    </rPh>
    <rPh sb="9" eb="10">
      <t>ド</t>
    </rPh>
    <phoneticPr fontId="2"/>
  </si>
  <si>
    <t>温室効果ガス算定排出量等</t>
    <rPh sb="0" eb="2">
      <t>オンシツ</t>
    </rPh>
    <rPh sb="2" eb="4">
      <t>コウカ</t>
    </rPh>
    <rPh sb="6" eb="8">
      <t>サンテイ</t>
    </rPh>
    <rPh sb="8" eb="10">
      <t>ハイシュツ</t>
    </rPh>
    <rPh sb="10" eb="11">
      <t>リョウ</t>
    </rPh>
    <rPh sb="11" eb="12">
      <t>トウ</t>
    </rPh>
    <phoneticPr fontId="2"/>
  </si>
  <si>
    <t>基準年度</t>
    <rPh sb="0" eb="2">
      <t>キジュン</t>
    </rPh>
    <rPh sb="2" eb="4">
      <t>ネンド</t>
    </rPh>
    <phoneticPr fontId="2"/>
  </si>
  <si>
    <t>前年度</t>
    <rPh sb="0" eb="1">
      <t>ゼン</t>
    </rPh>
    <rPh sb="1" eb="3">
      <t>ネンド</t>
    </rPh>
    <phoneticPr fontId="2"/>
  </si>
  <si>
    <t>目標年度</t>
    <rPh sb="0" eb="2">
      <t>モクヒョウ</t>
    </rPh>
    <rPh sb="2" eb="4">
      <t>ネンド</t>
    </rPh>
    <phoneticPr fontId="2"/>
  </si>
  <si>
    <t>特記事項</t>
    <rPh sb="0" eb="2">
      <t>トッキ</t>
    </rPh>
    <rPh sb="2" eb="4">
      <t>ジコウ</t>
    </rPh>
    <phoneticPr fontId="2"/>
  </si>
  <si>
    <t>計画の進捗又は達成の状況等</t>
    <rPh sb="0" eb="2">
      <t>ケイカク</t>
    </rPh>
    <rPh sb="3" eb="5">
      <t>シンチョク</t>
    </rPh>
    <rPh sb="5" eb="6">
      <t>マタ</t>
    </rPh>
    <rPh sb="7" eb="9">
      <t>タッセイ</t>
    </rPh>
    <rPh sb="10" eb="12">
      <t>ジョウキョウ</t>
    </rPh>
    <rPh sb="12" eb="13">
      <t>トウ</t>
    </rPh>
    <phoneticPr fontId="2"/>
  </si>
  <si>
    <t>１</t>
    <phoneticPr fontId="2"/>
  </si>
  <si>
    <t>２</t>
    <phoneticPr fontId="2"/>
  </si>
  <si>
    <t>３</t>
    <phoneticPr fontId="2"/>
  </si>
  <si>
    <t>担　当　者　名</t>
    <rPh sb="0" eb="1">
      <t>タン</t>
    </rPh>
    <rPh sb="2" eb="3">
      <t>トウ</t>
    </rPh>
    <rPh sb="4" eb="5">
      <t>シャ</t>
    </rPh>
    <rPh sb="6" eb="7">
      <t>メイ</t>
    </rPh>
    <phoneticPr fontId="2"/>
  </si>
  <si>
    <t>事　　業　　者　　合　　計</t>
    <rPh sb="0" eb="1">
      <t>コト</t>
    </rPh>
    <rPh sb="3" eb="4">
      <t>ギョウ</t>
    </rPh>
    <rPh sb="6" eb="7">
      <t>シャ</t>
    </rPh>
    <rPh sb="9" eb="10">
      <t>ゴウ</t>
    </rPh>
    <rPh sb="12" eb="13">
      <t>ケイ</t>
    </rPh>
    <phoneticPr fontId="2"/>
  </si>
  <si>
    <t>計　　画　　期　　間</t>
    <rPh sb="0" eb="1">
      <t>ケイ</t>
    </rPh>
    <rPh sb="3" eb="4">
      <t>ガ</t>
    </rPh>
    <rPh sb="6" eb="7">
      <t>キ</t>
    </rPh>
    <rPh sb="9" eb="10">
      <t>アイダ</t>
    </rPh>
    <phoneticPr fontId="2"/>
  </si>
  <si>
    <t>森林の整備及び
保全（t-CO2）</t>
    <rPh sb="0" eb="2">
      <t>シンリン</t>
    </rPh>
    <rPh sb="3" eb="5">
      <t>セイビ</t>
    </rPh>
    <rPh sb="5" eb="6">
      <t>オヨ</t>
    </rPh>
    <rPh sb="8" eb="10">
      <t>ホゼン</t>
    </rPh>
    <phoneticPr fontId="2"/>
  </si>
  <si>
    <t>排出量
t-CO2</t>
    <rPh sb="0" eb="3">
      <t>ハイシュツリョウ</t>
    </rPh>
    <phoneticPr fontId="2"/>
  </si>
  <si>
    <t>差引後排出量(t-CO2)</t>
    <rPh sb="0" eb="2">
      <t>サシヒキ</t>
    </rPh>
    <rPh sb="2" eb="3">
      <t>ゴ</t>
    </rPh>
    <rPh sb="3" eb="6">
      <t>ハイシュツリョウ</t>
    </rPh>
    <phoneticPr fontId="2"/>
  </si>
  <si>
    <t>増減率(基準年度比)</t>
    <rPh sb="0" eb="3">
      <t>ゾウゲンリツ</t>
    </rPh>
    <rPh sb="4" eb="6">
      <t>キジュン</t>
    </rPh>
    <rPh sb="6" eb="7">
      <t>トシ</t>
    </rPh>
    <rPh sb="7" eb="8">
      <t>ド</t>
    </rPh>
    <phoneticPr fontId="2"/>
  </si>
  <si>
    <t>差引後増減率(基準年度比)</t>
    <rPh sb="0" eb="2">
      <t>サシヒキ</t>
    </rPh>
    <rPh sb="2" eb="3">
      <t>ゴ</t>
    </rPh>
    <rPh sb="3" eb="6">
      <t>ゾウゲンリツ</t>
    </rPh>
    <rPh sb="7" eb="9">
      <t>キジュン</t>
    </rPh>
    <rPh sb="10" eb="11">
      <t>ド</t>
    </rPh>
    <phoneticPr fontId="2"/>
  </si>
  <si>
    <t>差引後増減率(基準年度比)</t>
    <rPh sb="0" eb="2">
      <t>サシヒキ</t>
    </rPh>
    <rPh sb="2" eb="3">
      <t>ゴ</t>
    </rPh>
    <rPh sb="3" eb="6">
      <t>ゾウゲンリツ</t>
    </rPh>
    <rPh sb="7" eb="9">
      <t>キジュン</t>
    </rPh>
    <rPh sb="9" eb="10">
      <t>トシ</t>
    </rPh>
    <rPh sb="10" eb="11">
      <t>ド</t>
    </rPh>
    <phoneticPr fontId="2"/>
  </si>
  <si>
    <t>別記第３号様式（第１１条関係）</t>
    <rPh sb="0" eb="2">
      <t>ベッキ</t>
    </rPh>
    <rPh sb="2" eb="3">
      <t>ダイ</t>
    </rPh>
    <rPh sb="4" eb="5">
      <t>ゴウ</t>
    </rPh>
    <rPh sb="8" eb="9">
      <t>ダイ</t>
    </rPh>
    <rPh sb="11" eb="12">
      <t>ジョウ</t>
    </rPh>
    <rPh sb="12" eb="14">
      <t>カンケイ</t>
    </rPh>
    <phoneticPr fontId="2"/>
  </si>
  <si>
    <t>補完的
手段
による
削減量</t>
    <rPh sb="0" eb="3">
      <t>ホカンテキ</t>
    </rPh>
    <rPh sb="4" eb="6">
      <t>シュダン</t>
    </rPh>
    <rPh sb="11" eb="14">
      <t>サクゲンリョウ</t>
    </rPh>
    <phoneticPr fontId="2"/>
  </si>
  <si>
    <t>温室効果ガスの排出の状況等</t>
    <rPh sb="0" eb="4">
      <t>オンシツコウカ</t>
    </rPh>
    <rPh sb="7" eb="9">
      <t>ハイシュツ</t>
    </rPh>
    <rPh sb="10" eb="12">
      <t>ジョウキョウ</t>
    </rPh>
    <rPh sb="12" eb="13">
      <t>トウ</t>
    </rPh>
    <phoneticPr fontId="2"/>
  </si>
  <si>
    <t>原単位算定排出量等</t>
    <rPh sb="0" eb="3">
      <t>ゲンタンイ</t>
    </rPh>
    <rPh sb="3" eb="5">
      <t>サンテイ</t>
    </rPh>
    <rPh sb="8" eb="9">
      <t>トウ</t>
    </rPh>
    <phoneticPr fontId="2"/>
  </si>
  <si>
    <t>熊本県地球温暖化の防止に関する条例施行規則第５条第１号該当特定事業者（大規模エネルギー使用事業者）</t>
    <rPh sb="0" eb="17">
      <t>クマ</t>
    </rPh>
    <rPh sb="17" eb="19">
      <t>セコウ</t>
    </rPh>
    <rPh sb="19" eb="21">
      <t>キソク</t>
    </rPh>
    <rPh sb="21" eb="22">
      <t>ダイ</t>
    </rPh>
    <rPh sb="23" eb="24">
      <t>ジョウ</t>
    </rPh>
    <rPh sb="24" eb="25">
      <t>ダイ</t>
    </rPh>
    <rPh sb="26" eb="27">
      <t>ゴウ</t>
    </rPh>
    <rPh sb="27" eb="29">
      <t>ガイトウ</t>
    </rPh>
    <rPh sb="29" eb="31">
      <t>トクテイ</t>
    </rPh>
    <rPh sb="31" eb="34">
      <t>ジギョウシャ</t>
    </rPh>
    <rPh sb="35" eb="38">
      <t>ダイキボ</t>
    </rPh>
    <rPh sb="43" eb="45">
      <t>シヨウ</t>
    </rPh>
    <rPh sb="45" eb="47">
      <t>ジギョウ</t>
    </rPh>
    <rPh sb="47" eb="48">
      <t>シャ</t>
    </rPh>
    <phoneticPr fontId="2"/>
  </si>
  <si>
    <t>熊本県地球温暖化の防止に関する条例施行規則第５条第２号該当特定事業者（自動車運送事業者）</t>
    <rPh sb="0" eb="17">
      <t>クマ</t>
    </rPh>
    <rPh sb="29" eb="31">
      <t>トクテイ</t>
    </rPh>
    <rPh sb="35" eb="38">
      <t>ジドウシャ</t>
    </rPh>
    <rPh sb="38" eb="40">
      <t>ウンソウ</t>
    </rPh>
    <rPh sb="40" eb="42">
      <t>ジギョウ</t>
    </rPh>
    <rPh sb="42" eb="43">
      <t>モノ</t>
    </rPh>
    <phoneticPr fontId="2"/>
  </si>
  <si>
    <t>グリーン電力証書又はグリ
ーン熱証書の購入(t-CO2)</t>
    <rPh sb="4" eb="6">
      <t>デンリョク</t>
    </rPh>
    <rPh sb="6" eb="8">
      <t>ショウショ</t>
    </rPh>
    <rPh sb="8" eb="9">
      <t>マタ</t>
    </rPh>
    <rPh sb="15" eb="16">
      <t>ネツ</t>
    </rPh>
    <rPh sb="16" eb="18">
      <t>ショウショ</t>
    </rPh>
    <rPh sb="19" eb="21">
      <t>コウニュウ</t>
    </rPh>
    <phoneticPr fontId="2"/>
  </si>
  <si>
    <t>事業活動温暖化対策計画の実施状況に関する事項</t>
    <rPh sb="0" eb="2">
      <t>ジギョウ</t>
    </rPh>
    <rPh sb="2" eb="4">
      <t>カツドウ</t>
    </rPh>
    <rPh sb="4" eb="7">
      <t>オンダンカ</t>
    </rPh>
    <rPh sb="7" eb="9">
      <t>タイサク</t>
    </rPh>
    <rPh sb="9" eb="11">
      <t>ケイカク</t>
    </rPh>
    <rPh sb="12" eb="14">
      <t>ジッシ</t>
    </rPh>
    <rPh sb="14" eb="16">
      <t>ジョウキョウ</t>
    </rPh>
    <rPh sb="17" eb="18">
      <t>カン</t>
    </rPh>
    <rPh sb="20" eb="22">
      <t>ジコウ</t>
    </rPh>
    <phoneticPr fontId="2"/>
  </si>
  <si>
    <t>住所</t>
    <rPh sb="0" eb="2">
      <t>ジュウショ</t>
    </rPh>
    <phoneticPr fontId="2"/>
  </si>
  <si>
    <t>氏名</t>
    <rPh sb="0" eb="2">
      <t>シメイ</t>
    </rPh>
    <phoneticPr fontId="2"/>
  </si>
  <si>
    <t>※欄は、記入しないでください。</t>
    <rPh sb="1" eb="2">
      <t>ラン</t>
    </rPh>
    <rPh sb="4" eb="6">
      <t>キニュウ</t>
    </rPh>
    <phoneticPr fontId="2"/>
  </si>
  <si>
    <t>報告者</t>
    <rPh sb="0" eb="2">
      <t>ホウコク</t>
    </rPh>
    <rPh sb="2" eb="3">
      <t>モノ</t>
    </rPh>
    <phoneticPr fontId="2"/>
  </si>
  <si>
    <t>「エネルギーの使用に伴って発生する二酸化炭素の温室効果ガス算定排出量」の欄には、次の(1)～(3)に掲げる量（他人への電気又は熱の供給に係るものを除く。）の合計量を記載してください。</t>
    <rPh sb="36" eb="37">
      <t>ラン</t>
    </rPh>
    <rPh sb="40" eb="41">
      <t>ツギ</t>
    </rPh>
    <rPh sb="50" eb="51">
      <t>カカ</t>
    </rPh>
    <rPh sb="53" eb="54">
      <t>リョウ</t>
    </rPh>
    <rPh sb="55" eb="57">
      <t>タニン</t>
    </rPh>
    <rPh sb="59" eb="61">
      <t>デンキ</t>
    </rPh>
    <rPh sb="61" eb="62">
      <t>マタ</t>
    </rPh>
    <rPh sb="63" eb="64">
      <t>ネツ</t>
    </rPh>
    <rPh sb="65" eb="67">
      <t>キョウキュウ</t>
    </rPh>
    <rPh sb="68" eb="69">
      <t>カカ</t>
    </rPh>
    <rPh sb="73" eb="74">
      <t>ノゾ</t>
    </rPh>
    <rPh sb="78" eb="81">
      <t>ゴウケイリョウ</t>
    </rPh>
    <rPh sb="82" eb="84">
      <t>キサイ</t>
    </rPh>
    <phoneticPr fontId="2"/>
  </si>
  <si>
    <t>　熊本県地球温暖化の防止に関する条例第１８条の規定により、次のとおり報告します。</t>
    <rPh sb="1" eb="18">
      <t>クマ</t>
    </rPh>
    <rPh sb="18" eb="19">
      <t>ダイ</t>
    </rPh>
    <rPh sb="21" eb="22">
      <t>ジョウ</t>
    </rPh>
    <rPh sb="23" eb="25">
      <t>キテイ</t>
    </rPh>
    <rPh sb="29" eb="30">
      <t>ツギ</t>
    </rPh>
    <rPh sb="34" eb="36">
      <t>ホウコク</t>
    </rPh>
    <phoneticPr fontId="2"/>
  </si>
  <si>
    <t>原油換算エネルギー使用量が1500kl未満である事業所については、まとめて記入してもかまいません。</t>
    <rPh sb="0" eb="2">
      <t>ゲンユ</t>
    </rPh>
    <rPh sb="2" eb="4">
      <t>カンサン</t>
    </rPh>
    <rPh sb="9" eb="12">
      <t>シヨウリョウ</t>
    </rPh>
    <rPh sb="19" eb="21">
      <t>ミマン</t>
    </rPh>
    <rPh sb="24" eb="27">
      <t>ジギョウショ</t>
    </rPh>
    <rPh sb="37" eb="39">
      <t>キニュウ</t>
    </rPh>
    <phoneticPr fontId="2"/>
  </si>
  <si>
    <t>ﾒｰﾙｱﾄﾞﾚｽ</t>
    <phoneticPr fontId="2"/>
  </si>
  <si>
    <t>(法人にあっては、主たる事務所の所在地)</t>
    <phoneticPr fontId="2"/>
  </si>
  <si>
    <t>（〒</t>
    <phoneticPr fontId="2"/>
  </si>
  <si>
    <t>）</t>
    <phoneticPr fontId="2"/>
  </si>
  <si>
    <t>No</t>
    <phoneticPr fontId="2"/>
  </si>
  <si>
    <t>（ｔ－ＣＯ２）</t>
    <phoneticPr fontId="2"/>
  </si>
  <si>
    <t>(2)</t>
    <phoneticPr fontId="2"/>
  </si>
  <si>
    <t>(3)</t>
    <phoneticPr fontId="2"/>
  </si>
  <si>
    <t>３</t>
    <phoneticPr fontId="2"/>
  </si>
  <si>
    <t>住所(法人にあっては、
主たる事務所の所在地)</t>
    <phoneticPr fontId="2"/>
  </si>
  <si>
    <t>事業活動温暖化対策計画書
に定めた措置の実施状況</t>
    <phoneticPr fontId="2"/>
  </si>
  <si>
    <t>(</t>
    <phoneticPr fontId="2"/>
  </si>
  <si>
    <t>①　-　②</t>
    <phoneticPr fontId="2"/>
  </si>
  <si>
    <t>「計画期間」並びに「基準年度」「前年度」「目標年度」及びそれらの排出量は、提出済の事業活動温暖化対策計画書に一致させてください。</t>
    <rPh sb="1" eb="3">
      <t>ケイカク</t>
    </rPh>
    <rPh sb="3" eb="5">
      <t>キカン</t>
    </rPh>
    <rPh sb="6" eb="7">
      <t>ナラ</t>
    </rPh>
    <rPh sb="37" eb="39">
      <t>テイシュツ</t>
    </rPh>
    <rPh sb="39" eb="40">
      <t>ズミ</t>
    </rPh>
    <rPh sb="54" eb="56">
      <t>イッチ</t>
    </rPh>
    <phoneticPr fontId="2"/>
  </si>
  <si>
    <t>エネルギーの使用に伴って
発生する二酸化炭素の
温室効果ガス算定排出量</t>
    <phoneticPr fontId="2"/>
  </si>
  <si>
    <t>２</t>
    <phoneticPr fontId="2"/>
  </si>
  <si>
    <t>(1)</t>
    <phoneticPr fontId="2"/>
  </si>
  <si>
    <t>氏名(法人にあっては、
名称及び代表者の氏名)</t>
    <phoneticPr fontId="2"/>
  </si>
  <si>
    <t>「計画の進捗又は達成の状況等」欄には、計画期間における排出量削減の進捗の状況及び計画終了時における事業活動温暖化対策計画書に掲げた温室効果ガスの排出の抑制の量に係る目標の達成又は未達成の理由等があれば、記入してください。</t>
    <rPh sb="15" eb="16">
      <t>ラン</t>
    </rPh>
    <rPh sb="19" eb="21">
      <t>ケイカク</t>
    </rPh>
    <rPh sb="21" eb="23">
      <t>キカン</t>
    </rPh>
    <rPh sb="27" eb="30">
      <t>ハイシュツリョウ</t>
    </rPh>
    <rPh sb="30" eb="32">
      <t>サクゲン</t>
    </rPh>
    <rPh sb="33" eb="35">
      <t>シンチョク</t>
    </rPh>
    <rPh sb="36" eb="38">
      <t>ジョウキョウ</t>
    </rPh>
    <rPh sb="38" eb="39">
      <t>オヨ</t>
    </rPh>
    <rPh sb="40" eb="42">
      <t>ケイカク</t>
    </rPh>
    <rPh sb="42" eb="45">
      <t>シュウリョウジ</t>
    </rPh>
    <rPh sb="49" eb="51">
      <t>ジギョウ</t>
    </rPh>
    <rPh sb="51" eb="53">
      <t>カツドウ</t>
    </rPh>
    <rPh sb="53" eb="56">
      <t>オンダンカ</t>
    </rPh>
    <rPh sb="56" eb="58">
      <t>タイサク</t>
    </rPh>
    <rPh sb="58" eb="61">
      <t>ケイカクショ</t>
    </rPh>
    <rPh sb="62" eb="63">
      <t>カカ</t>
    </rPh>
    <rPh sb="65" eb="67">
      <t>オンシツ</t>
    </rPh>
    <rPh sb="67" eb="69">
      <t>コウカ</t>
    </rPh>
    <rPh sb="72" eb="74">
      <t>ハイシュツ</t>
    </rPh>
    <rPh sb="75" eb="77">
      <t>ヨクセイ</t>
    </rPh>
    <rPh sb="78" eb="79">
      <t>リョウ</t>
    </rPh>
    <rPh sb="80" eb="81">
      <t>カカ</t>
    </rPh>
    <rPh sb="82" eb="84">
      <t>モクヒョウ</t>
    </rPh>
    <rPh sb="85" eb="87">
      <t>タッセイ</t>
    </rPh>
    <rPh sb="87" eb="88">
      <t>マタ</t>
    </rPh>
    <rPh sb="89" eb="92">
      <t>ミタッセイ</t>
    </rPh>
    <rPh sb="93" eb="95">
      <t>リユウ</t>
    </rPh>
    <rPh sb="95" eb="96">
      <t>トウ</t>
    </rPh>
    <phoneticPr fontId="2"/>
  </si>
  <si>
    <t>「特記事項」欄には、過去の温室効果ガス排出削減に係る実績や地球温暖化防止に寄与する技術又は商品の開発等の取組があれば、記入してください。</t>
    <rPh sb="1" eb="3">
      <t>トッキ</t>
    </rPh>
    <rPh sb="3" eb="5">
      <t>ジコウ</t>
    </rPh>
    <rPh sb="6" eb="7">
      <t>ラン</t>
    </rPh>
    <rPh sb="10" eb="12">
      <t>カコ</t>
    </rPh>
    <rPh sb="13" eb="15">
      <t>オンシツ</t>
    </rPh>
    <rPh sb="15" eb="17">
      <t>コウカ</t>
    </rPh>
    <rPh sb="19" eb="21">
      <t>ハイシュツ</t>
    </rPh>
    <rPh sb="21" eb="23">
      <t>サクゲン</t>
    </rPh>
    <rPh sb="24" eb="25">
      <t>カカ</t>
    </rPh>
    <rPh sb="26" eb="28">
      <t>ジッセキ</t>
    </rPh>
    <rPh sb="29" eb="31">
      <t>チキュウ</t>
    </rPh>
    <rPh sb="31" eb="34">
      <t>オンダンカ</t>
    </rPh>
    <rPh sb="34" eb="36">
      <t>ボウシ</t>
    </rPh>
    <rPh sb="37" eb="39">
      <t>キヨ</t>
    </rPh>
    <rPh sb="41" eb="43">
      <t>ギジュツ</t>
    </rPh>
    <rPh sb="43" eb="44">
      <t>マタ</t>
    </rPh>
    <rPh sb="45" eb="47">
      <t>ショウヒン</t>
    </rPh>
    <rPh sb="48" eb="50">
      <t>カイハツ</t>
    </rPh>
    <rPh sb="50" eb="51">
      <t>トウ</t>
    </rPh>
    <rPh sb="52" eb="54">
      <t>トリクミ</t>
    </rPh>
    <rPh sb="59" eb="61">
      <t>キニュウ</t>
    </rPh>
    <phoneticPr fontId="2"/>
  </si>
  <si>
    <t>事業所の所在地
（自動車運送事業者にあって
は、使用する自動車の
使用の本拠の位置）</t>
    <rPh sb="0" eb="3">
      <t>ジギョウショ</t>
    </rPh>
    <rPh sb="4" eb="7">
      <t>ショザイチ</t>
    </rPh>
    <rPh sb="24" eb="26">
      <t>シヨウ</t>
    </rPh>
    <rPh sb="28" eb="31">
      <t>ジドウシャ</t>
    </rPh>
    <phoneticPr fontId="2"/>
  </si>
  <si>
    <t>今回報告の対象となる年度における事業所ごとのエネルギーの使用に伴って発生する二酸化炭素の温室効果ガス算定排出量を地球温暖化対策の推進に関する法律施行令第３条に規定する方法により算定してください。</t>
    <rPh sb="0" eb="2">
      <t>コンカイ</t>
    </rPh>
    <rPh sb="2" eb="4">
      <t>ホウコク</t>
    </rPh>
    <rPh sb="5" eb="7">
      <t>タイショウ</t>
    </rPh>
    <rPh sb="10" eb="12">
      <t>ネンド</t>
    </rPh>
    <rPh sb="16" eb="19">
      <t>ジギョウショ</t>
    </rPh>
    <rPh sb="50" eb="52">
      <t>サンテイ</t>
    </rPh>
    <rPh sb="56" eb="58">
      <t>チキュウ</t>
    </rPh>
    <rPh sb="58" eb="61">
      <t>オンダンカ</t>
    </rPh>
    <rPh sb="61" eb="63">
      <t>タイサク</t>
    </rPh>
    <rPh sb="64" eb="66">
      <t>スイシン</t>
    </rPh>
    <rPh sb="67" eb="68">
      <t>カン</t>
    </rPh>
    <rPh sb="70" eb="72">
      <t>ホウリツ</t>
    </rPh>
    <rPh sb="72" eb="75">
      <t>セコウレイ</t>
    </rPh>
    <rPh sb="75" eb="76">
      <t>ダイ</t>
    </rPh>
    <rPh sb="77" eb="78">
      <t>ジョウ</t>
    </rPh>
    <rPh sb="79" eb="81">
      <t>キテイ</t>
    </rPh>
    <rPh sb="83" eb="85">
      <t>ホウホウ</t>
    </rPh>
    <rPh sb="88" eb="90">
      <t>サンテイ</t>
    </rPh>
    <phoneticPr fontId="2"/>
  </si>
  <si>
    <t>大分類</t>
    <rPh sb="0" eb="3">
      <t>ダイブンルイ</t>
    </rPh>
    <phoneticPr fontId="2"/>
  </si>
  <si>
    <t>農業_林業</t>
    <rPh sb="0" eb="2">
      <t>ノウギョウ</t>
    </rPh>
    <rPh sb="3" eb="5">
      <t>リンギョウ</t>
    </rPh>
    <phoneticPr fontId="2"/>
  </si>
  <si>
    <t>漁業</t>
    <rPh sb="0" eb="2">
      <t>ギョギョウ</t>
    </rPh>
    <phoneticPr fontId="2"/>
  </si>
  <si>
    <t>鉱業_採石業_砂利採取業</t>
    <rPh sb="0" eb="2">
      <t>コウギョウ</t>
    </rPh>
    <rPh sb="3" eb="5">
      <t>サイセキ</t>
    </rPh>
    <rPh sb="5" eb="6">
      <t>ギョウ</t>
    </rPh>
    <rPh sb="7" eb="9">
      <t>ジャリ</t>
    </rPh>
    <rPh sb="9" eb="12">
      <t>サイシュギョウ</t>
    </rPh>
    <phoneticPr fontId="2"/>
  </si>
  <si>
    <t>建設業</t>
    <rPh sb="0" eb="2">
      <t>ケンセツ</t>
    </rPh>
    <rPh sb="2" eb="3">
      <t>ギョウ</t>
    </rPh>
    <phoneticPr fontId="2"/>
  </si>
  <si>
    <t>製造業</t>
    <rPh sb="0" eb="3">
      <t>セイゾウギョウ</t>
    </rPh>
    <phoneticPr fontId="2"/>
  </si>
  <si>
    <t>電気・ガス・熱供給・水道業</t>
    <rPh sb="0" eb="2">
      <t>デンキ</t>
    </rPh>
    <rPh sb="6" eb="7">
      <t>ネツ</t>
    </rPh>
    <rPh sb="7" eb="9">
      <t>キョウキュウ</t>
    </rPh>
    <rPh sb="10" eb="13">
      <t>スイドウギョウ</t>
    </rPh>
    <phoneticPr fontId="2"/>
  </si>
  <si>
    <t>情報通信業</t>
    <rPh sb="0" eb="2">
      <t>ジョウホウ</t>
    </rPh>
    <rPh sb="2" eb="5">
      <t>ツウシンギョウ</t>
    </rPh>
    <phoneticPr fontId="2"/>
  </si>
  <si>
    <t>運輸業_郵便業</t>
    <rPh sb="0" eb="3">
      <t>ウンユギョウ</t>
    </rPh>
    <rPh sb="4" eb="6">
      <t>ユウビン</t>
    </rPh>
    <rPh sb="6" eb="7">
      <t>ギョウ</t>
    </rPh>
    <phoneticPr fontId="2"/>
  </si>
  <si>
    <t>卸売業_小売業</t>
    <rPh sb="0" eb="3">
      <t>オロシウリギョウ</t>
    </rPh>
    <rPh sb="4" eb="7">
      <t>コウリギョウ</t>
    </rPh>
    <phoneticPr fontId="2"/>
  </si>
  <si>
    <t>金融業_保険業</t>
    <rPh sb="0" eb="3">
      <t>キンユウギョウ</t>
    </rPh>
    <rPh sb="4" eb="7">
      <t>ホケンギョウ</t>
    </rPh>
    <phoneticPr fontId="2"/>
  </si>
  <si>
    <t>不動産業_物品賃貸業</t>
    <rPh sb="0" eb="3">
      <t>フドウサン</t>
    </rPh>
    <rPh sb="3" eb="4">
      <t>ギョウ</t>
    </rPh>
    <rPh sb="5" eb="7">
      <t>ブッピン</t>
    </rPh>
    <rPh sb="7" eb="10">
      <t>チンタイギョウ</t>
    </rPh>
    <phoneticPr fontId="2"/>
  </si>
  <si>
    <t>学術研究_専門・技術サービス業</t>
    <rPh sb="0" eb="2">
      <t>ガクジュツ</t>
    </rPh>
    <rPh sb="2" eb="4">
      <t>ケンキュウ</t>
    </rPh>
    <rPh sb="5" eb="7">
      <t>センモン</t>
    </rPh>
    <rPh sb="8" eb="10">
      <t>ギジュツ</t>
    </rPh>
    <rPh sb="14" eb="15">
      <t>ギョウ</t>
    </rPh>
    <phoneticPr fontId="2"/>
  </si>
  <si>
    <t>宿泊業_飲食サービス業</t>
    <rPh sb="0" eb="2">
      <t>シュクハク</t>
    </rPh>
    <rPh sb="2" eb="3">
      <t>ギョウ</t>
    </rPh>
    <rPh sb="4" eb="6">
      <t>インショク</t>
    </rPh>
    <rPh sb="10" eb="11">
      <t>ギョウ</t>
    </rPh>
    <phoneticPr fontId="2"/>
  </si>
  <si>
    <t>生活関連サービス業_娯楽業</t>
    <rPh sb="0" eb="2">
      <t>セイカツ</t>
    </rPh>
    <rPh sb="2" eb="4">
      <t>カンレン</t>
    </rPh>
    <rPh sb="8" eb="9">
      <t>ギョウ</t>
    </rPh>
    <rPh sb="10" eb="13">
      <t>ゴラクギョウ</t>
    </rPh>
    <phoneticPr fontId="2"/>
  </si>
  <si>
    <t>教育_学習支援業</t>
    <rPh sb="0" eb="2">
      <t>キョウイク</t>
    </rPh>
    <rPh sb="3" eb="5">
      <t>ガクシュウ</t>
    </rPh>
    <rPh sb="5" eb="7">
      <t>シエン</t>
    </rPh>
    <rPh sb="7" eb="8">
      <t>ギョウ</t>
    </rPh>
    <phoneticPr fontId="2"/>
  </si>
  <si>
    <t>医療_福祉</t>
    <rPh sb="0" eb="2">
      <t>イリョウ</t>
    </rPh>
    <rPh sb="3" eb="5">
      <t>フクシ</t>
    </rPh>
    <phoneticPr fontId="2"/>
  </si>
  <si>
    <t>複合サービス業</t>
    <rPh sb="0" eb="2">
      <t>フクゴウ</t>
    </rPh>
    <rPh sb="6" eb="7">
      <t>ギョウ</t>
    </rPh>
    <phoneticPr fontId="2"/>
  </si>
  <si>
    <t>サービス業</t>
    <rPh sb="4" eb="5">
      <t>ギョウ</t>
    </rPh>
    <phoneticPr fontId="2"/>
  </si>
  <si>
    <t>公務</t>
    <rPh sb="0" eb="2">
      <t>コウム</t>
    </rPh>
    <phoneticPr fontId="2"/>
  </si>
  <si>
    <t>分類不能の産業</t>
    <rPh sb="0" eb="2">
      <t>ブンルイ</t>
    </rPh>
    <rPh sb="2" eb="4">
      <t>フノウ</t>
    </rPh>
    <rPh sb="5" eb="7">
      <t>サンギョウ</t>
    </rPh>
    <phoneticPr fontId="2"/>
  </si>
  <si>
    <t>条例</t>
    <rPh sb="0" eb="2">
      <t>ジョウレイ</t>
    </rPh>
    <phoneticPr fontId="2"/>
  </si>
  <si>
    <t>農業</t>
    <rPh sb="0" eb="2">
      <t>ノウギョウ</t>
    </rPh>
    <phoneticPr fontId="2"/>
  </si>
  <si>
    <t>鉱業，採石業，砂利採取業</t>
    <phoneticPr fontId="2"/>
  </si>
  <si>
    <t>総合工事業</t>
    <phoneticPr fontId="2"/>
  </si>
  <si>
    <t>食料品製造業</t>
    <phoneticPr fontId="2"/>
  </si>
  <si>
    <t>電気業</t>
    <phoneticPr fontId="2"/>
  </si>
  <si>
    <t>通信業</t>
    <phoneticPr fontId="2"/>
  </si>
  <si>
    <t>鉄道業</t>
    <phoneticPr fontId="2"/>
  </si>
  <si>
    <t>各種商品卸売業</t>
    <phoneticPr fontId="2"/>
  </si>
  <si>
    <t>銀行業</t>
    <phoneticPr fontId="2"/>
  </si>
  <si>
    <t>不動産取引業</t>
    <phoneticPr fontId="2"/>
  </si>
  <si>
    <t>学術・開発研究機関</t>
    <phoneticPr fontId="2"/>
  </si>
  <si>
    <t>宿泊業</t>
    <phoneticPr fontId="2"/>
  </si>
  <si>
    <t>洗濯・理容・美容・浴場業</t>
    <phoneticPr fontId="2"/>
  </si>
  <si>
    <t>学校教育</t>
    <phoneticPr fontId="2"/>
  </si>
  <si>
    <t>医療業</t>
    <phoneticPr fontId="2"/>
  </si>
  <si>
    <t>郵便局</t>
    <phoneticPr fontId="2"/>
  </si>
  <si>
    <t>廃棄物処理業</t>
    <phoneticPr fontId="2"/>
  </si>
  <si>
    <t>国家公務</t>
    <phoneticPr fontId="2"/>
  </si>
  <si>
    <t>分類不能の産業</t>
    <phoneticPr fontId="2"/>
  </si>
  <si>
    <t>林業</t>
    <rPh sb="0" eb="2">
      <t>リンギョウ</t>
    </rPh>
    <phoneticPr fontId="2"/>
  </si>
  <si>
    <t>水産養殖業</t>
    <rPh sb="0" eb="2">
      <t>スイサン</t>
    </rPh>
    <rPh sb="2" eb="4">
      <t>ヨウショク</t>
    </rPh>
    <rPh sb="4" eb="5">
      <t>ギョウ</t>
    </rPh>
    <phoneticPr fontId="2"/>
  </si>
  <si>
    <t xml:space="preserve">職別工事業(設備工事業を除く) </t>
    <phoneticPr fontId="2"/>
  </si>
  <si>
    <t>飲料・たばこ・飼料製造業</t>
    <phoneticPr fontId="2"/>
  </si>
  <si>
    <t>ガス業</t>
    <phoneticPr fontId="2"/>
  </si>
  <si>
    <t>放送業</t>
    <phoneticPr fontId="2"/>
  </si>
  <si>
    <t>道路旅客運送業</t>
    <phoneticPr fontId="2"/>
  </si>
  <si>
    <t>繊維・衣服等卸売業</t>
    <phoneticPr fontId="2"/>
  </si>
  <si>
    <t>協同組織金融業</t>
    <phoneticPr fontId="2"/>
  </si>
  <si>
    <t>不動産賃貸業・管理業</t>
    <phoneticPr fontId="2"/>
  </si>
  <si>
    <t>専門サービス業</t>
    <phoneticPr fontId="2"/>
  </si>
  <si>
    <t>飲食店</t>
    <phoneticPr fontId="2"/>
  </si>
  <si>
    <t>その他の生活関連サービス業</t>
    <phoneticPr fontId="2"/>
  </si>
  <si>
    <t>その他の教育，学習支援業</t>
    <phoneticPr fontId="2"/>
  </si>
  <si>
    <t>保健衛生</t>
    <phoneticPr fontId="2"/>
  </si>
  <si>
    <t>協同組合（他に分類されないもの）</t>
    <phoneticPr fontId="2"/>
  </si>
  <si>
    <t>自動車整備業</t>
    <phoneticPr fontId="2"/>
  </si>
  <si>
    <t>地方公務</t>
    <phoneticPr fontId="2"/>
  </si>
  <si>
    <t>設備工事業</t>
    <phoneticPr fontId="2"/>
  </si>
  <si>
    <t>繊維工業</t>
    <phoneticPr fontId="2"/>
  </si>
  <si>
    <t>熱供給業</t>
    <phoneticPr fontId="2"/>
  </si>
  <si>
    <t>情報サービス業</t>
    <phoneticPr fontId="2"/>
  </si>
  <si>
    <t>道路貨物運送業</t>
    <phoneticPr fontId="2"/>
  </si>
  <si>
    <t>飲食料品卸売業</t>
    <phoneticPr fontId="2"/>
  </si>
  <si>
    <t>貸金業，クレジットカード業等非預金信用機関</t>
    <phoneticPr fontId="2"/>
  </si>
  <si>
    <t>物品賃貸業</t>
    <phoneticPr fontId="2"/>
  </si>
  <si>
    <t>広告業</t>
    <phoneticPr fontId="2"/>
  </si>
  <si>
    <t>持ち帰り・配達飲食サービス業</t>
    <phoneticPr fontId="2"/>
  </si>
  <si>
    <t>娯楽業</t>
    <phoneticPr fontId="2"/>
  </si>
  <si>
    <t>社会保険・社会福祉・介護事業</t>
    <phoneticPr fontId="2"/>
  </si>
  <si>
    <t>機械等修理業</t>
    <phoneticPr fontId="2"/>
  </si>
  <si>
    <t>木材・木製品製造業</t>
    <phoneticPr fontId="2"/>
  </si>
  <si>
    <t>水道業</t>
    <phoneticPr fontId="2"/>
  </si>
  <si>
    <t>インターネット附随サービス業</t>
    <phoneticPr fontId="2"/>
  </si>
  <si>
    <t>水運業</t>
    <phoneticPr fontId="2"/>
  </si>
  <si>
    <t>建築材料，鉱物・金属材料等卸売業</t>
    <phoneticPr fontId="2"/>
  </si>
  <si>
    <t>金融商品取引業，商品先物取引業</t>
    <phoneticPr fontId="2"/>
  </si>
  <si>
    <t>技術サービス業</t>
    <phoneticPr fontId="2"/>
  </si>
  <si>
    <t>職業紹介・労働者派遣業</t>
    <phoneticPr fontId="2"/>
  </si>
  <si>
    <t>家具・装備品製造業</t>
    <phoneticPr fontId="2"/>
  </si>
  <si>
    <t>映像・音声・文字情報制作業</t>
    <phoneticPr fontId="2"/>
  </si>
  <si>
    <t>航空運輸業</t>
    <phoneticPr fontId="2"/>
  </si>
  <si>
    <t>機械器具卸売業</t>
    <phoneticPr fontId="2"/>
  </si>
  <si>
    <t>補助的金融業等</t>
    <phoneticPr fontId="2"/>
  </si>
  <si>
    <t>その他の事業サービス業</t>
    <phoneticPr fontId="2"/>
  </si>
  <si>
    <t>パルプ・紙・紙加工品製造業</t>
    <phoneticPr fontId="2"/>
  </si>
  <si>
    <t>倉庫業</t>
    <phoneticPr fontId="2"/>
  </si>
  <si>
    <t>その他の卸売業</t>
    <phoneticPr fontId="2"/>
  </si>
  <si>
    <t>保険業</t>
    <phoneticPr fontId="2"/>
  </si>
  <si>
    <t>政治・経済・文化団体</t>
    <phoneticPr fontId="2"/>
  </si>
  <si>
    <t>印刷・同関連業</t>
    <phoneticPr fontId="2"/>
  </si>
  <si>
    <t>運輸に附帯するサービス業</t>
    <phoneticPr fontId="2"/>
  </si>
  <si>
    <t>各種商品小売業</t>
    <phoneticPr fontId="2"/>
  </si>
  <si>
    <t>宗教</t>
    <phoneticPr fontId="2"/>
  </si>
  <si>
    <t>化学工業</t>
    <phoneticPr fontId="2"/>
  </si>
  <si>
    <t>郵便業（信書便事業を含む）</t>
    <phoneticPr fontId="2"/>
  </si>
  <si>
    <t>織物・衣服・身の回り品小売業</t>
    <phoneticPr fontId="2"/>
  </si>
  <si>
    <t>その他のサービス業</t>
    <phoneticPr fontId="2"/>
  </si>
  <si>
    <t>石油製品・石炭製品製造業</t>
    <phoneticPr fontId="2"/>
  </si>
  <si>
    <t>飲食料品小売業</t>
    <phoneticPr fontId="2"/>
  </si>
  <si>
    <t>外国公務</t>
    <phoneticPr fontId="2"/>
  </si>
  <si>
    <t>プラスチック製品製造業</t>
    <phoneticPr fontId="2"/>
  </si>
  <si>
    <t>機械器具小売業</t>
    <phoneticPr fontId="2"/>
  </si>
  <si>
    <t>ゴム製品製造業</t>
    <phoneticPr fontId="2"/>
  </si>
  <si>
    <t>その他の小売業</t>
    <phoneticPr fontId="2"/>
  </si>
  <si>
    <t>なめし革・同製品・毛皮製造業</t>
    <phoneticPr fontId="2"/>
  </si>
  <si>
    <t>無店舗小売業</t>
    <phoneticPr fontId="2"/>
  </si>
  <si>
    <t>窯業・土石製品製造業</t>
    <phoneticPr fontId="2"/>
  </si>
  <si>
    <t>鉄鋼業</t>
    <phoneticPr fontId="2"/>
  </si>
  <si>
    <t>非鉄金属製造業</t>
    <phoneticPr fontId="2"/>
  </si>
  <si>
    <t>金属製品製造業</t>
    <phoneticPr fontId="2"/>
  </si>
  <si>
    <t>はん用機械器具製造業</t>
    <phoneticPr fontId="2"/>
  </si>
  <si>
    <t>生産用機械器具製造業</t>
    <phoneticPr fontId="2"/>
  </si>
  <si>
    <t>業務用機械器具製造業</t>
    <phoneticPr fontId="2"/>
  </si>
  <si>
    <t>電子部品・デバイス・電子回路製造業</t>
    <phoneticPr fontId="2"/>
  </si>
  <si>
    <t>電気機械器具製造業</t>
    <phoneticPr fontId="2"/>
  </si>
  <si>
    <t>情報通信機械器具製造業</t>
    <phoneticPr fontId="2"/>
  </si>
  <si>
    <t>輸送用機械器具製造業</t>
    <phoneticPr fontId="2"/>
  </si>
  <si>
    <t>その他の製造業</t>
    <phoneticPr fontId="2"/>
  </si>
  <si>
    <t>差引後排出量（t-CO2）</t>
    <phoneticPr fontId="2"/>
  </si>
  <si>
    <t>※事業所が２箇所以上ある場合、下の欄に続けて記入をお願いします。</t>
    <rPh sb="1" eb="4">
      <t>ジギョウショ</t>
    </rPh>
    <rPh sb="6" eb="8">
      <t>カショ</t>
    </rPh>
    <rPh sb="8" eb="10">
      <t>イジョウ</t>
    </rPh>
    <rPh sb="12" eb="14">
      <t>バアイ</t>
    </rPh>
    <rPh sb="15" eb="16">
      <t>シタ</t>
    </rPh>
    <rPh sb="17" eb="18">
      <t>ラン</t>
    </rPh>
    <rPh sb="19" eb="20">
      <t>ツヅ</t>
    </rPh>
    <rPh sb="22" eb="24">
      <t>キニュウ</t>
    </rPh>
    <rPh sb="26" eb="27">
      <t>ネガ</t>
    </rPh>
    <phoneticPr fontId="2"/>
  </si>
  <si>
    <t>①報告年度を入力</t>
    <rPh sb="1" eb="3">
      <t>ホウコク</t>
    </rPh>
    <rPh sb="3" eb="5">
      <t>ネンド</t>
    </rPh>
    <rPh sb="6" eb="8">
      <t>ニュウリョク</t>
    </rPh>
    <phoneticPr fontId="2"/>
  </si>
  <si>
    <t>②住所を入力</t>
    <rPh sb="1" eb="3">
      <t>ジュウショ</t>
    </rPh>
    <rPh sb="4" eb="6">
      <t>ニュウリョク</t>
    </rPh>
    <phoneticPr fontId="2"/>
  </si>
  <si>
    <t>③氏名を入力</t>
    <rPh sb="1" eb="3">
      <t>シメイ</t>
    </rPh>
    <rPh sb="4" eb="6">
      <t>ニュウリョク</t>
    </rPh>
    <phoneticPr fontId="2"/>
  </si>
  <si>
    <t>④事業概要を入力</t>
    <rPh sb="1" eb="3">
      <t>ジギョウ</t>
    </rPh>
    <rPh sb="3" eb="5">
      <t>ガイヨウ</t>
    </rPh>
    <rPh sb="6" eb="8">
      <t>ニュウリョク</t>
    </rPh>
    <phoneticPr fontId="2"/>
  </si>
  <si>
    <t>⑤該当する事業者要件を入力</t>
    <rPh sb="1" eb="3">
      <t>ガイトウ</t>
    </rPh>
    <rPh sb="5" eb="8">
      <t>ジギョウシャ</t>
    </rPh>
    <rPh sb="8" eb="10">
      <t>ヨウケン</t>
    </rPh>
    <rPh sb="11" eb="13">
      <t>ニュウリョク</t>
    </rPh>
    <phoneticPr fontId="2"/>
  </si>
  <si>
    <t>⑥計画期間を入力</t>
    <rPh sb="1" eb="3">
      <t>ケイカク</t>
    </rPh>
    <rPh sb="3" eb="5">
      <t>キカン</t>
    </rPh>
    <rPh sb="6" eb="8">
      <t>ニュウリョク</t>
    </rPh>
    <phoneticPr fontId="2"/>
  </si>
  <si>
    <t>青くなっている箇所を入力</t>
    <rPh sb="0" eb="1">
      <t>アオ</t>
    </rPh>
    <rPh sb="7" eb="9">
      <t>カショ</t>
    </rPh>
    <rPh sb="10" eb="12">
      <t>ニュウリョク</t>
    </rPh>
    <phoneticPr fontId="2"/>
  </si>
  <si>
    <t>⑧目標年度、排出量等を入力</t>
    <rPh sb="1" eb="3">
      <t>モクヒョウ</t>
    </rPh>
    <rPh sb="3" eb="5">
      <t>ネンド</t>
    </rPh>
    <rPh sb="6" eb="8">
      <t>ハイシュツ</t>
    </rPh>
    <rPh sb="8" eb="9">
      <t>リョウ</t>
    </rPh>
    <rPh sb="9" eb="10">
      <t>トウ</t>
    </rPh>
    <rPh sb="11" eb="13">
      <t>ニュウリョク</t>
    </rPh>
    <phoneticPr fontId="2"/>
  </si>
  <si>
    <t>⑦計画書に定めた措置の実施状況を入力</t>
    <rPh sb="1" eb="4">
      <t>ケイカクショ</t>
    </rPh>
    <rPh sb="5" eb="6">
      <t>サダ</t>
    </rPh>
    <rPh sb="8" eb="10">
      <t>ソチ</t>
    </rPh>
    <rPh sb="11" eb="13">
      <t>ジッシ</t>
    </rPh>
    <rPh sb="13" eb="15">
      <t>ジョウキョウ</t>
    </rPh>
    <rPh sb="16" eb="18">
      <t>ニュウリョク</t>
    </rPh>
    <phoneticPr fontId="2"/>
  </si>
  <si>
    <t>⑨（該当する場合）補完的手段による削減量を記入</t>
    <rPh sb="2" eb="4">
      <t>ガイトウ</t>
    </rPh>
    <rPh sb="6" eb="8">
      <t>バアイ</t>
    </rPh>
    <rPh sb="9" eb="12">
      <t>ホカンテキ</t>
    </rPh>
    <rPh sb="12" eb="14">
      <t>シュダン</t>
    </rPh>
    <rPh sb="17" eb="19">
      <t>サクゲン</t>
    </rPh>
    <rPh sb="19" eb="20">
      <t>リョウ</t>
    </rPh>
    <rPh sb="21" eb="23">
      <t>キニュウ</t>
    </rPh>
    <phoneticPr fontId="2"/>
  </si>
  <si>
    <t>⑩（該当する場合）原単位算定排出量を記入</t>
    <rPh sb="2" eb="4">
      <t>ガイトウ</t>
    </rPh>
    <rPh sb="6" eb="8">
      <t>バアイ</t>
    </rPh>
    <rPh sb="9" eb="12">
      <t>ゲンタンイ</t>
    </rPh>
    <rPh sb="12" eb="14">
      <t>サンテイ</t>
    </rPh>
    <rPh sb="14" eb="16">
      <t>ハイシュツ</t>
    </rPh>
    <rPh sb="16" eb="17">
      <t>リョウ</t>
    </rPh>
    <rPh sb="18" eb="20">
      <t>キニュウ</t>
    </rPh>
    <phoneticPr fontId="2"/>
  </si>
  <si>
    <t>⑪（該当する場合）原単位の考え方（及び単位）を記入</t>
    <rPh sb="2" eb="4">
      <t>ガイトウ</t>
    </rPh>
    <rPh sb="6" eb="8">
      <t>バアイ</t>
    </rPh>
    <rPh sb="9" eb="12">
      <t>ゲンタンイ</t>
    </rPh>
    <rPh sb="13" eb="14">
      <t>カンガ</t>
    </rPh>
    <rPh sb="15" eb="16">
      <t>カタ</t>
    </rPh>
    <rPh sb="17" eb="18">
      <t>オヨ</t>
    </rPh>
    <rPh sb="19" eb="21">
      <t>タンイ</t>
    </rPh>
    <rPh sb="23" eb="25">
      <t>キニュウ</t>
    </rPh>
    <phoneticPr fontId="2"/>
  </si>
  <si>
    <t>⑫進捗又は達成の状況を記入</t>
    <rPh sb="1" eb="3">
      <t>シンチョク</t>
    </rPh>
    <rPh sb="3" eb="4">
      <t>マタ</t>
    </rPh>
    <rPh sb="5" eb="7">
      <t>タッセイ</t>
    </rPh>
    <rPh sb="8" eb="10">
      <t>ジョウキョウ</t>
    </rPh>
    <rPh sb="11" eb="13">
      <t>キニュウ</t>
    </rPh>
    <phoneticPr fontId="2"/>
  </si>
  <si>
    <r>
      <t>※差引後増減率は、上の差引前排出量を記入していたら表示されるようにしたい</t>
    </r>
    <r>
      <rPr>
        <sz val="12"/>
        <color indexed="57"/>
        <rFont val="ＭＳ Ｐ明朝"/>
        <family val="1"/>
        <charset val="128"/>
      </rPr>
      <t>→対応済み</t>
    </r>
    <rPh sb="1" eb="3">
      <t>サシヒキ</t>
    </rPh>
    <rPh sb="3" eb="4">
      <t>ゴ</t>
    </rPh>
    <rPh sb="4" eb="6">
      <t>ゾウゲン</t>
    </rPh>
    <rPh sb="6" eb="7">
      <t>リツ</t>
    </rPh>
    <rPh sb="9" eb="10">
      <t>ウエ</t>
    </rPh>
    <rPh sb="11" eb="13">
      <t>サシヒキ</t>
    </rPh>
    <rPh sb="13" eb="14">
      <t>マエ</t>
    </rPh>
    <rPh sb="14" eb="16">
      <t>ハイシュツ</t>
    </rPh>
    <rPh sb="16" eb="17">
      <t>リョウ</t>
    </rPh>
    <rPh sb="18" eb="20">
      <t>キニュウ</t>
    </rPh>
    <rPh sb="25" eb="27">
      <t>ヒョウジ</t>
    </rPh>
    <phoneticPr fontId="2"/>
  </si>
  <si>
    <r>
      <t>※増減率が０の場合、表示されない</t>
    </r>
    <r>
      <rPr>
        <sz val="12"/>
        <color indexed="57"/>
        <rFont val="ＭＳ Ｐ明朝"/>
        <family val="1"/>
        <charset val="128"/>
      </rPr>
      <t>→対応済み</t>
    </r>
    <rPh sb="1" eb="3">
      <t>ゾウゲン</t>
    </rPh>
    <rPh sb="3" eb="4">
      <t>リツ</t>
    </rPh>
    <rPh sb="7" eb="9">
      <t>バアイ</t>
    </rPh>
    <rPh sb="10" eb="12">
      <t>ヒョウジ</t>
    </rPh>
    <rPh sb="17" eb="19">
      <t>タイオウ</t>
    </rPh>
    <rPh sb="19" eb="20">
      <t>ズ</t>
    </rPh>
    <phoneticPr fontId="2"/>
  </si>
  <si>
    <r>
      <t>※左から２番目の欄に数値を入力しても、背景が白くならない。</t>
    </r>
    <r>
      <rPr>
        <sz val="12"/>
        <color indexed="57"/>
        <rFont val="ＭＳ Ｐ明朝"/>
        <family val="1"/>
        <charset val="128"/>
      </rPr>
      <t>→ＯＫ</t>
    </r>
    <rPh sb="1" eb="2">
      <t>ヒダリ</t>
    </rPh>
    <rPh sb="5" eb="7">
      <t>バンメ</t>
    </rPh>
    <rPh sb="8" eb="9">
      <t>ラン</t>
    </rPh>
    <rPh sb="10" eb="12">
      <t>スウチ</t>
    </rPh>
    <rPh sb="13" eb="15">
      <t>ニュウリョク</t>
    </rPh>
    <rPh sb="19" eb="21">
      <t>ハイケイ</t>
    </rPh>
    <rPh sb="22" eb="23">
      <t>シロ</t>
    </rPh>
    <phoneticPr fontId="2"/>
  </si>
  <si>
    <r>
      <t>※終期が始期よりも小さい値だとエラーが出るようにしたい。</t>
    </r>
    <r>
      <rPr>
        <sz val="12"/>
        <color indexed="57"/>
        <rFont val="ＭＳ Ｐ明朝"/>
        <family val="1"/>
        <charset val="128"/>
      </rPr>
      <t>→対応済み</t>
    </r>
    <rPh sb="1" eb="3">
      <t>シュウキ</t>
    </rPh>
    <rPh sb="4" eb="6">
      <t>シキ</t>
    </rPh>
    <rPh sb="9" eb="10">
      <t>チイ</t>
    </rPh>
    <rPh sb="12" eb="13">
      <t>アタイ</t>
    </rPh>
    <rPh sb="19" eb="20">
      <t>デ</t>
    </rPh>
    <rPh sb="29" eb="31">
      <t>タイオウ</t>
    </rPh>
    <rPh sb="31" eb="32">
      <t>ズ</t>
    </rPh>
    <phoneticPr fontId="2"/>
  </si>
  <si>
    <r>
      <t>※補完的手段が入力してあると青く、してなかったら白くなるようにしたい</t>
    </r>
    <r>
      <rPr>
        <sz val="12"/>
        <color indexed="57"/>
        <rFont val="ＭＳ Ｐ明朝"/>
        <family val="1"/>
        <charset val="128"/>
      </rPr>
      <t>→対応済み</t>
    </r>
    <rPh sb="1" eb="4">
      <t>ホカンテキ</t>
    </rPh>
    <rPh sb="4" eb="6">
      <t>シュダン</t>
    </rPh>
    <rPh sb="7" eb="9">
      <t>ニュウリョク</t>
    </rPh>
    <rPh sb="14" eb="15">
      <t>アオ</t>
    </rPh>
    <rPh sb="24" eb="25">
      <t>シロ</t>
    </rPh>
    <phoneticPr fontId="2"/>
  </si>
  <si>
    <t xml:space="preserve">
</t>
    <phoneticPr fontId="2"/>
  </si>
  <si>
    <t>事業所の所在地</t>
    <rPh sb="0" eb="3">
      <t>ジギョウショ</t>
    </rPh>
    <rPh sb="4" eb="7">
      <t>ショザイチ</t>
    </rPh>
    <phoneticPr fontId="2"/>
  </si>
  <si>
    <t>計算方法</t>
    <rPh sb="0" eb="2">
      <t>ケイサン</t>
    </rPh>
    <rPh sb="2" eb="4">
      <t>ホウホウ</t>
    </rPh>
    <phoneticPr fontId="2"/>
  </si>
  <si>
    <t>（１）原油換算エネルギー使用量：①使用量※×②熱量換算係数×0.0258</t>
    <rPh sb="3" eb="5">
      <t>ゲンユ</t>
    </rPh>
    <rPh sb="5" eb="7">
      <t>カンサン</t>
    </rPh>
    <rPh sb="12" eb="15">
      <t>シヨウリョウ</t>
    </rPh>
    <phoneticPr fontId="2"/>
  </si>
  <si>
    <t>※燃料、他人から供給された電気、他人から供給された熱</t>
    <rPh sb="1" eb="3">
      <t>ネンリョウ</t>
    </rPh>
    <rPh sb="4" eb="6">
      <t>タニン</t>
    </rPh>
    <rPh sb="8" eb="10">
      <t>キョウキュウ</t>
    </rPh>
    <rPh sb="13" eb="15">
      <t>デンキ</t>
    </rPh>
    <rPh sb="16" eb="18">
      <t>タニン</t>
    </rPh>
    <rPh sb="20" eb="22">
      <t>キョウキュウ</t>
    </rPh>
    <rPh sb="25" eb="26">
      <t>ネツ</t>
    </rPh>
    <phoneticPr fontId="2"/>
  </si>
  <si>
    <t>（２）CO２排出量の算定方法＝下記ⅰ）～ⅲ）の合計</t>
    <rPh sb="6" eb="9">
      <t>ハイシュツリョウ</t>
    </rPh>
    <rPh sb="15" eb="17">
      <t>カキ</t>
    </rPh>
    <rPh sb="23" eb="25">
      <t>ゴウケイ</t>
    </rPh>
    <phoneticPr fontId="2"/>
  </si>
  <si>
    <t xml:space="preserve"> 　ⅰ）燃料の使用</t>
  </si>
  <si>
    <t>　　　　①（燃料の種類ごとに）燃料の使用量（ｔ、kl、1,000Nm3）×②単位発熱量（GJ/t、GJ /kl、</t>
    <phoneticPr fontId="2"/>
  </si>
  <si>
    <t xml:space="preserve">        GJ /1,000Nm3）×③単位発熱量あたり排出量（tC/GJ)×44/12</t>
    <phoneticPr fontId="2"/>
  </si>
  <si>
    <t xml:space="preserve"> 　ⅱ）他人から供給された電気の使用</t>
  </si>
  <si>
    <t>　　　　①電気の使用量（kWh）×③単位使用量当たり排出量（tCO2/kWh)</t>
    <phoneticPr fontId="2"/>
  </si>
  <si>
    <t xml:space="preserve"> 　ⅲ）他人から供給された熱の使用</t>
  </si>
  <si>
    <t>　　　　①（熱の種類ごとに）熱の使用量（ＧＪ）×③単位使用量当たり排出量（tCO2/ＧＪ)</t>
    <phoneticPr fontId="2"/>
  </si>
  <si>
    <t>エネルギーの種類</t>
    <rPh sb="6" eb="8">
      <t>シュルイ</t>
    </rPh>
    <phoneticPr fontId="2"/>
  </si>
  <si>
    <t>単位</t>
    <rPh sb="0" eb="2">
      <t>タンイ</t>
    </rPh>
    <phoneticPr fontId="2"/>
  </si>
  <si>
    <t>①使用量</t>
    <rPh sb="1" eb="4">
      <t>シヨウリョウ</t>
    </rPh>
    <phoneticPr fontId="2"/>
  </si>
  <si>
    <t>②熱量換算係数</t>
    <rPh sb="1" eb="3">
      <t>ネツリョウ</t>
    </rPh>
    <rPh sb="3" eb="5">
      <t>カンザン</t>
    </rPh>
    <rPh sb="5" eb="7">
      <t>ケイスウ</t>
    </rPh>
    <phoneticPr fontId="2"/>
  </si>
  <si>
    <t>熱量
GJ</t>
    <rPh sb="0" eb="2">
      <t>ネツリョウ</t>
    </rPh>
    <phoneticPr fontId="2"/>
  </si>
  <si>
    <t>排出係数</t>
    <rPh sb="0" eb="2">
      <t>ハイシュツ</t>
    </rPh>
    <rPh sb="2" eb="4">
      <t>ケイスウ</t>
    </rPh>
    <phoneticPr fontId="2"/>
  </si>
  <si>
    <t>CO2量
t-CO2</t>
    <rPh sb="3" eb="4">
      <t>リョウ</t>
    </rPh>
    <phoneticPr fontId="2"/>
  </si>
  <si>
    <r>
      <t></t>
    </r>
    <r>
      <rPr>
        <sz val="11"/>
        <rFont val="ＭＳ Ｐゴシック"/>
        <family val="3"/>
        <charset val="128"/>
      </rPr>
      <t>燃料・熱</t>
    </r>
    <rPh sb="1" eb="3">
      <t>ネンリョウ</t>
    </rPh>
    <rPh sb="4" eb="5">
      <t>ネツ</t>
    </rPh>
    <phoneticPr fontId="2"/>
  </si>
  <si>
    <t>原油(コンデンセートを除く)</t>
    <rPh sb="0" eb="2">
      <t>ゲンユ</t>
    </rPh>
    <rPh sb="11" eb="12">
      <t>ノゾ</t>
    </rPh>
    <phoneticPr fontId="2"/>
  </si>
  <si>
    <t>ＫＬ</t>
    <phoneticPr fontId="2"/>
  </si>
  <si>
    <t>ＮＧＬ(コンデンセート)</t>
    <phoneticPr fontId="2"/>
  </si>
  <si>
    <t>揮発油(ガソリン)</t>
    <rPh sb="0" eb="3">
      <t>キハツユ</t>
    </rPh>
    <phoneticPr fontId="2"/>
  </si>
  <si>
    <t>ナフサ</t>
    <phoneticPr fontId="2"/>
  </si>
  <si>
    <t>灯油</t>
    <rPh sb="0" eb="2">
      <t>トウユ</t>
    </rPh>
    <phoneticPr fontId="2"/>
  </si>
  <si>
    <t>軽油</t>
    <rPh sb="0" eb="2">
      <t>ケイユ</t>
    </rPh>
    <phoneticPr fontId="2"/>
  </si>
  <si>
    <t>Ａ重油</t>
    <rPh sb="1" eb="3">
      <t>ジュウユ</t>
    </rPh>
    <phoneticPr fontId="2"/>
  </si>
  <si>
    <t>Ｂ・Ｃ重油</t>
    <rPh sb="3" eb="5">
      <t>ジュウユ</t>
    </rPh>
    <phoneticPr fontId="2"/>
  </si>
  <si>
    <t>石油アスファルト</t>
    <rPh sb="0" eb="2">
      <t>セキユ</t>
    </rPh>
    <phoneticPr fontId="2"/>
  </si>
  <si>
    <t>ｔ</t>
    <phoneticPr fontId="2"/>
  </si>
  <si>
    <t>石油コークス</t>
    <rPh sb="0" eb="2">
      <t>セキユ</t>
    </rPh>
    <phoneticPr fontId="2"/>
  </si>
  <si>
    <r>
      <t>石油</t>
    </r>
    <r>
      <rPr>
        <sz val="11"/>
        <rFont val="ＭＳ Ｐゴシック"/>
        <family val="3"/>
        <charset val="128"/>
      </rPr>
      <t>ガス　ＬＰＧ</t>
    </r>
    <rPh sb="0" eb="2">
      <t>セキユ</t>
    </rPh>
    <phoneticPr fontId="2"/>
  </si>
  <si>
    <t>石油系炭化水素</t>
    <rPh sb="0" eb="2">
      <t>セキユ</t>
    </rPh>
    <rPh sb="2" eb="3">
      <t>ケイ</t>
    </rPh>
    <rPh sb="3" eb="5">
      <t>タンカ</t>
    </rPh>
    <rPh sb="5" eb="7">
      <t>スイソ</t>
    </rPh>
    <phoneticPr fontId="2"/>
  </si>
  <si>
    <t>千ｍ３</t>
    <rPh sb="0" eb="1">
      <t>セン</t>
    </rPh>
    <phoneticPr fontId="2"/>
  </si>
  <si>
    <t>液化天然ガス　ＬＮＧ</t>
    <rPh sb="0" eb="2">
      <t>エキカ</t>
    </rPh>
    <rPh sb="2" eb="4">
      <t>テンネン</t>
    </rPh>
    <phoneticPr fontId="2"/>
  </si>
  <si>
    <t>その他天然ガス</t>
    <rPh sb="2" eb="3">
      <t>ホカ</t>
    </rPh>
    <rPh sb="3" eb="5">
      <t>テンネン</t>
    </rPh>
    <phoneticPr fontId="2"/>
  </si>
  <si>
    <t>原料炭</t>
    <rPh sb="0" eb="2">
      <t>ゲンリョウ</t>
    </rPh>
    <rPh sb="2" eb="3">
      <t>タン</t>
    </rPh>
    <phoneticPr fontId="2"/>
  </si>
  <si>
    <t>一般炭</t>
    <rPh sb="0" eb="2">
      <t>イッパン</t>
    </rPh>
    <rPh sb="2" eb="3">
      <t>タン</t>
    </rPh>
    <phoneticPr fontId="2"/>
  </si>
  <si>
    <t>無煙炭</t>
    <rPh sb="0" eb="3">
      <t>ムエンタン</t>
    </rPh>
    <phoneticPr fontId="2"/>
  </si>
  <si>
    <t>石炭コークス</t>
    <rPh sb="0" eb="2">
      <t>セキタン</t>
    </rPh>
    <phoneticPr fontId="2"/>
  </si>
  <si>
    <t>コールタール</t>
    <phoneticPr fontId="2"/>
  </si>
  <si>
    <t>コークス炉ガス</t>
    <rPh sb="4" eb="5">
      <t>ロ</t>
    </rPh>
    <phoneticPr fontId="2"/>
  </si>
  <si>
    <t>高炉ガス</t>
    <rPh sb="0" eb="2">
      <t>コウロ</t>
    </rPh>
    <phoneticPr fontId="2"/>
  </si>
  <si>
    <t>転炉ガス</t>
    <rPh sb="0" eb="2">
      <t>テンロ</t>
    </rPh>
    <phoneticPr fontId="2"/>
  </si>
  <si>
    <t>その他燃料　都市ガス</t>
    <rPh sb="2" eb="3">
      <t>ホカ</t>
    </rPh>
    <rPh sb="3" eb="5">
      <t>ネンリョウ</t>
    </rPh>
    <rPh sb="6" eb="8">
      <t>トシ</t>
    </rPh>
    <phoneticPr fontId="2"/>
  </si>
  <si>
    <t>Ｇｊ</t>
    <phoneticPr fontId="2"/>
  </si>
  <si>
    <t>産業用蒸気</t>
    <rPh sb="0" eb="3">
      <t>サンギョウヨウ</t>
    </rPh>
    <rPh sb="3" eb="5">
      <t>ジョウキ</t>
    </rPh>
    <phoneticPr fontId="2"/>
  </si>
  <si>
    <t>産業以外の蒸気</t>
    <rPh sb="0" eb="2">
      <t>サンギョウ</t>
    </rPh>
    <rPh sb="2" eb="4">
      <t>イガイ</t>
    </rPh>
    <rPh sb="5" eb="7">
      <t>ジョウキ</t>
    </rPh>
    <phoneticPr fontId="2"/>
  </si>
  <si>
    <t>温水</t>
    <rPh sb="0" eb="2">
      <t>オンスイ</t>
    </rPh>
    <phoneticPr fontId="2"/>
  </si>
  <si>
    <t>冷水</t>
    <rPh sb="0" eb="2">
      <t>レイスイ</t>
    </rPh>
    <phoneticPr fontId="2"/>
  </si>
  <si>
    <r>
      <t></t>
    </r>
    <r>
      <rPr>
        <b/>
        <sz val="11"/>
        <rFont val="ＭＳ Ｐゴシック"/>
        <family val="3"/>
        <charset val="128"/>
      </rPr>
      <t>燃料・熱</t>
    </r>
    <rPh sb="1" eb="3">
      <t>ネンリョウ</t>
    </rPh>
    <rPh sb="4" eb="5">
      <t>ネツ</t>
    </rPh>
    <phoneticPr fontId="2"/>
  </si>
  <si>
    <t>熱量小計（GJ）</t>
    <phoneticPr fontId="2"/>
  </si>
  <si>
    <t>CO2量小計</t>
    <rPh sb="3" eb="4">
      <t>リョウ</t>
    </rPh>
    <rPh sb="4" eb="6">
      <t>ショウケイ</t>
    </rPh>
    <phoneticPr fontId="2"/>
  </si>
  <si>
    <r>
      <t></t>
    </r>
    <r>
      <rPr>
        <sz val="11"/>
        <rFont val="ＭＳ Ｐゴシック"/>
        <family val="3"/>
        <charset val="128"/>
      </rPr>
      <t>電気</t>
    </r>
    <rPh sb="1" eb="3">
      <t>デンキ</t>
    </rPh>
    <phoneticPr fontId="2"/>
  </si>
  <si>
    <t>一般電気事業者からの昼間買電</t>
    <rPh sb="0" eb="2">
      <t>イッパン</t>
    </rPh>
    <rPh sb="2" eb="4">
      <t>デンキ</t>
    </rPh>
    <rPh sb="4" eb="7">
      <t>ジギョウシャ</t>
    </rPh>
    <rPh sb="10" eb="12">
      <t>ヒルマ</t>
    </rPh>
    <rPh sb="12" eb="14">
      <t>バイデン</t>
    </rPh>
    <phoneticPr fontId="2"/>
  </si>
  <si>
    <t>千kwh</t>
    <rPh sb="0" eb="1">
      <t>セン</t>
    </rPh>
    <phoneticPr fontId="2"/>
  </si>
  <si>
    <t>一般電気事業者からの夜間買電</t>
    <rPh sb="0" eb="2">
      <t>イッパン</t>
    </rPh>
    <rPh sb="2" eb="4">
      <t>デンキ</t>
    </rPh>
    <rPh sb="4" eb="7">
      <t>ジギョウシャ</t>
    </rPh>
    <rPh sb="10" eb="12">
      <t>ヤカン</t>
    </rPh>
    <rPh sb="12" eb="14">
      <t>バイデン</t>
    </rPh>
    <phoneticPr fontId="2"/>
  </si>
  <si>
    <t>上記以外の買電気</t>
    <rPh sb="0" eb="2">
      <t>ジョウキ</t>
    </rPh>
    <rPh sb="2" eb="4">
      <t>イガイ</t>
    </rPh>
    <rPh sb="5" eb="6">
      <t>バイ</t>
    </rPh>
    <rPh sb="6" eb="8">
      <t>デンキ</t>
    </rPh>
    <phoneticPr fontId="2"/>
  </si>
  <si>
    <r>
      <t></t>
    </r>
    <r>
      <rPr>
        <b/>
        <sz val="11"/>
        <rFont val="ＭＳ Ｐゴシック"/>
        <family val="3"/>
        <charset val="128"/>
      </rPr>
      <t>電気</t>
    </r>
    <rPh sb="1" eb="3">
      <t>デンキ</t>
    </rPh>
    <phoneticPr fontId="2"/>
  </si>
  <si>
    <r>
      <t></t>
    </r>
    <r>
      <rPr>
        <b/>
        <sz val="11"/>
        <rFont val="ＭＳ Ｐゴシック"/>
        <family val="3"/>
        <charset val="128"/>
      </rPr>
      <t>燃料・熱＋</t>
    </r>
    <r>
      <rPr>
        <b/>
        <sz val="11"/>
        <rFont val="JustWabunMarkG"/>
        <charset val="2"/>
      </rPr>
      <t></t>
    </r>
    <r>
      <rPr>
        <b/>
        <sz val="11"/>
        <rFont val="ＭＳ Ｐゴシック"/>
        <family val="3"/>
        <charset val="128"/>
      </rPr>
      <t>電気</t>
    </r>
    <phoneticPr fontId="2"/>
  </si>
  <si>
    <t>熱量合計（GJ）</t>
    <phoneticPr fontId="2"/>
  </si>
  <si>
    <t>CO2量合計</t>
    <rPh sb="3" eb="4">
      <t>リョウ</t>
    </rPh>
    <rPh sb="4" eb="6">
      <t>ゴウケイ</t>
    </rPh>
    <phoneticPr fontId="2"/>
  </si>
  <si>
    <t>原油換算係数</t>
    <rPh sb="0" eb="2">
      <t>ゲンユ</t>
    </rPh>
    <rPh sb="2" eb="4">
      <t>カンサン</t>
    </rPh>
    <rPh sb="4" eb="6">
      <t>ケイスウ</t>
    </rPh>
    <phoneticPr fontId="2"/>
  </si>
  <si>
    <t>原油換算エネルギー
使用量（ｋｌ）</t>
    <rPh sb="0" eb="2">
      <t>ゲンユ</t>
    </rPh>
    <rPh sb="2" eb="4">
      <t>カンサン</t>
    </rPh>
    <rPh sb="10" eb="13">
      <t>シヨウリョウ</t>
    </rPh>
    <phoneticPr fontId="2"/>
  </si>
  <si>
    <t>備考１</t>
    <rPh sb="0" eb="2">
      <t>ビコウ</t>
    </rPh>
    <phoneticPr fontId="2"/>
  </si>
  <si>
    <t>県内に所在する事業所（本社、工場、支店、営業所、店舗等）で使用した燃料、熱、電気の年間（4/1～3/31）使用量を事業所ごとに入力してください。</t>
    <rPh sb="0" eb="2">
      <t>ケンナイ</t>
    </rPh>
    <rPh sb="3" eb="5">
      <t>ショザイ</t>
    </rPh>
    <rPh sb="7" eb="10">
      <t>ジギョウショ</t>
    </rPh>
    <rPh sb="11" eb="13">
      <t>ホンシャ</t>
    </rPh>
    <rPh sb="14" eb="16">
      <t>コウジョウ</t>
    </rPh>
    <rPh sb="17" eb="19">
      <t>シテン</t>
    </rPh>
    <rPh sb="20" eb="23">
      <t>エイギョウショ</t>
    </rPh>
    <rPh sb="24" eb="26">
      <t>テンポ</t>
    </rPh>
    <rPh sb="26" eb="27">
      <t>トウ</t>
    </rPh>
    <rPh sb="29" eb="31">
      <t>シヨウ</t>
    </rPh>
    <rPh sb="33" eb="35">
      <t>ネンリョウ</t>
    </rPh>
    <rPh sb="36" eb="37">
      <t>ネツ</t>
    </rPh>
    <rPh sb="38" eb="40">
      <t>デンキ</t>
    </rPh>
    <rPh sb="41" eb="43">
      <t>ネンカン</t>
    </rPh>
    <rPh sb="53" eb="56">
      <t>シヨウリョウ</t>
    </rPh>
    <rPh sb="57" eb="60">
      <t>ジギョウショ</t>
    </rPh>
    <rPh sb="63" eb="65">
      <t>ニュウリョク</t>
    </rPh>
    <phoneticPr fontId="2"/>
  </si>
  <si>
    <r>
      <t>（ガス供給事業者からの使用量がm3で表示されている場合、ｔに換算する必要があります。換算係数は、ガス会社により異なるので、ガス会社に確認の上、換算します。不明の場合はプロパン：</t>
    </r>
    <r>
      <rPr>
        <sz val="11"/>
        <rFont val="ＭＳ Ｐゴシック"/>
        <family val="3"/>
        <charset val="128"/>
      </rPr>
      <t>1m3=1/502t、ブタン：1m3=1/355t、プロパン・ブタン混合：1m3=1/458tとします。）</t>
    </r>
    <rPh sb="11" eb="13">
      <t>シヨウ</t>
    </rPh>
    <rPh sb="42" eb="44">
      <t>カンサン</t>
    </rPh>
    <rPh sb="44" eb="46">
      <t>ケイスウ</t>
    </rPh>
    <rPh sb="50" eb="52">
      <t>ガイシャ</t>
    </rPh>
    <rPh sb="55" eb="56">
      <t>コト</t>
    </rPh>
    <rPh sb="63" eb="65">
      <t>ガイシャ</t>
    </rPh>
    <rPh sb="66" eb="68">
      <t>カクニン</t>
    </rPh>
    <rPh sb="69" eb="70">
      <t>ウエ</t>
    </rPh>
    <rPh sb="71" eb="73">
      <t>カンサン</t>
    </rPh>
    <rPh sb="77" eb="79">
      <t>フメイ</t>
    </rPh>
    <rPh sb="80" eb="82">
      <t>バアイ</t>
    </rPh>
    <rPh sb="122" eb="124">
      <t>コンゴウ</t>
    </rPh>
    <phoneticPr fontId="2"/>
  </si>
  <si>
    <t>備考２</t>
    <rPh sb="0" eb="2">
      <t>ビコウ</t>
    </rPh>
    <phoneticPr fontId="2"/>
  </si>
  <si>
    <t>電気の排出係数は、地球温暖化対策の推進に関する法律に基づいて電気事業者ごとに公表された排出係数（実排出係数、実測に基づく係数又は代替値）を確認する必要があります。</t>
    <rPh sb="0" eb="2">
      <t>デンキ</t>
    </rPh>
    <rPh sb="3" eb="7">
      <t>ハイシュツケイスウ</t>
    </rPh>
    <rPh sb="48" eb="49">
      <t>ジツ</t>
    </rPh>
    <rPh sb="49" eb="51">
      <t>ハイシュツ</t>
    </rPh>
    <rPh sb="51" eb="53">
      <t>ケイスウ</t>
    </rPh>
    <rPh sb="54" eb="56">
      <t>ジッソク</t>
    </rPh>
    <rPh sb="57" eb="58">
      <t>モト</t>
    </rPh>
    <rPh sb="60" eb="62">
      <t>ケイスウ</t>
    </rPh>
    <rPh sb="62" eb="63">
      <t>マタ</t>
    </rPh>
    <rPh sb="64" eb="66">
      <t>ダイタイ</t>
    </rPh>
    <rPh sb="66" eb="67">
      <t>アタイ</t>
    </rPh>
    <rPh sb="69" eb="71">
      <t>カクニン</t>
    </rPh>
    <rPh sb="73" eb="75">
      <t>ヒツヨウ</t>
    </rPh>
    <phoneticPr fontId="2"/>
  </si>
  <si>
    <t>備考３</t>
    <rPh sb="0" eb="2">
      <t>ビコウ</t>
    </rPh>
    <phoneticPr fontId="2"/>
  </si>
  <si>
    <t>原油換算エネルギー使用量が1500kl以上となれば、条例の対象となります。</t>
    <rPh sb="0" eb="2">
      <t>ゲンユ</t>
    </rPh>
    <rPh sb="2" eb="4">
      <t>カンサン</t>
    </rPh>
    <rPh sb="9" eb="12">
      <t>シヨウリョウ</t>
    </rPh>
    <rPh sb="19" eb="21">
      <t>イジョウ</t>
    </rPh>
    <rPh sb="26" eb="28">
      <t>ジョウレイ</t>
    </rPh>
    <rPh sb="29" eb="31">
      <t>タイショウ</t>
    </rPh>
    <phoneticPr fontId="2"/>
  </si>
  <si>
    <t>排出量が一致しません</t>
    <phoneticPr fontId="2"/>
  </si>
  <si>
    <t>～</t>
    <phoneticPr fontId="2"/>
  </si>
  <si>
    <t>　　　　①（燃料の種類ごとに）燃料の使用量（ｔ、kl、1,000Nm3）×②単位発熱量（GJ/t、GJ /kl、</t>
    <phoneticPr fontId="2"/>
  </si>
  <si>
    <t xml:space="preserve">        GJ /1,000Nm3）×③単位発熱量あたり排出量（tC/GJ)×44/12</t>
    <phoneticPr fontId="2"/>
  </si>
  <si>
    <t>　　　　①電気の使用量（kWh）×③単位使用量当たり排出量（tCO2/kWh)</t>
    <phoneticPr fontId="2"/>
  </si>
  <si>
    <t>　　　　①（熱の種類ごとに）熱の使用量（ＧＪ）×③単位使用量当たり排出量（tCO2/ＧＪ)</t>
    <phoneticPr fontId="2"/>
  </si>
  <si>
    <t>ＫＬ</t>
    <phoneticPr fontId="2"/>
  </si>
  <si>
    <t>ＫＬ</t>
    <phoneticPr fontId="2"/>
  </si>
  <si>
    <t>ＫＬ</t>
    <phoneticPr fontId="2"/>
  </si>
  <si>
    <t>ＫＬ</t>
    <phoneticPr fontId="2"/>
  </si>
  <si>
    <t>ｔ</t>
    <phoneticPr fontId="2"/>
  </si>
  <si>
    <t>コールタール</t>
    <phoneticPr fontId="2"/>
  </si>
  <si>
    <t>熱量（GＪ/ｍ3）</t>
    <rPh sb="0" eb="2">
      <t>ネツリョウ</t>
    </rPh>
    <phoneticPr fontId="2"/>
  </si>
  <si>
    <t>西部ガス</t>
    <rPh sb="0" eb="2">
      <t>サイブ</t>
    </rPh>
    <phoneticPr fontId="2"/>
  </si>
  <si>
    <t>その他燃料　（　　　　　　　　　　　　　　）</t>
    <rPh sb="2" eb="3">
      <t>ホカ</t>
    </rPh>
    <rPh sb="3" eb="5">
      <t>ネンリョウ</t>
    </rPh>
    <phoneticPr fontId="2"/>
  </si>
  <si>
    <t>九州ガス</t>
    <rPh sb="0" eb="2">
      <t>キュウシュウ</t>
    </rPh>
    <phoneticPr fontId="2"/>
  </si>
  <si>
    <t>天草ガス</t>
    <rPh sb="0" eb="2">
      <t>アマクサ</t>
    </rPh>
    <phoneticPr fontId="2"/>
  </si>
  <si>
    <t>Ｇｊ</t>
    <phoneticPr fontId="2"/>
  </si>
  <si>
    <t>山鹿都市ガス</t>
    <phoneticPr fontId="2"/>
  </si>
  <si>
    <t>山鹿都市ガス</t>
    <phoneticPr fontId="2"/>
  </si>
  <si>
    <t>熱量小計（GJ）</t>
    <phoneticPr fontId="2"/>
  </si>
  <si>
    <t>上記以外の買電気　（　　　　　　　　　　　　　　）</t>
    <phoneticPr fontId="2"/>
  </si>
  <si>
    <t>上記以外の買電気　（　　　　　　　　　　　　　　）</t>
    <phoneticPr fontId="2"/>
  </si>
  <si>
    <r>
      <t></t>
    </r>
    <r>
      <rPr>
        <b/>
        <sz val="11"/>
        <rFont val="ＭＳ Ｐゴシック"/>
        <family val="3"/>
        <charset val="128"/>
      </rPr>
      <t>燃料・熱＋</t>
    </r>
    <r>
      <rPr>
        <b/>
        <sz val="11"/>
        <rFont val="JustWabunMarkG"/>
        <charset val="2"/>
      </rPr>
      <t></t>
    </r>
    <r>
      <rPr>
        <b/>
        <sz val="11"/>
        <rFont val="ＭＳ Ｐゴシック"/>
        <family val="3"/>
        <charset val="128"/>
      </rPr>
      <t>電気</t>
    </r>
    <phoneticPr fontId="2"/>
  </si>
  <si>
    <t>熱量合計（GJ）</t>
    <phoneticPr fontId="2"/>
  </si>
  <si>
    <t>網掛け部分は、その他燃料の名称、単位、熱量換算係数、排出係数を入力する必要があります。</t>
    <rPh sb="0" eb="2">
      <t>アミカ</t>
    </rPh>
    <rPh sb="3" eb="5">
      <t>ブブン</t>
    </rPh>
    <rPh sb="9" eb="10">
      <t>タ</t>
    </rPh>
    <rPh sb="10" eb="12">
      <t>ネンリョウ</t>
    </rPh>
    <rPh sb="13" eb="15">
      <t>メイショウ</t>
    </rPh>
    <rPh sb="16" eb="18">
      <t>タンイ</t>
    </rPh>
    <rPh sb="19" eb="21">
      <t>ネツリョウ</t>
    </rPh>
    <rPh sb="21" eb="23">
      <t>カンサン</t>
    </rPh>
    <rPh sb="23" eb="25">
      <t>ケイスウ</t>
    </rPh>
    <rPh sb="26" eb="28">
      <t>ハイシュツ</t>
    </rPh>
    <rPh sb="28" eb="30">
      <t>ケイスウ</t>
    </rPh>
    <rPh sb="31" eb="33">
      <t>ニュウリョク</t>
    </rPh>
    <rPh sb="35" eb="37">
      <t>ヒツヨウ</t>
    </rPh>
    <phoneticPr fontId="2"/>
  </si>
  <si>
    <t>ＮＧＬ(コンデンセート)</t>
    <phoneticPr fontId="2"/>
  </si>
  <si>
    <t>ナフサ</t>
    <phoneticPr fontId="2"/>
  </si>
  <si>
    <t>ＫＬ</t>
    <phoneticPr fontId="2"/>
  </si>
  <si>
    <t>ｔ</t>
    <phoneticPr fontId="2"/>
  </si>
  <si>
    <t>コールタール</t>
    <phoneticPr fontId="2"/>
  </si>
  <si>
    <t>Ｇｊ</t>
    <phoneticPr fontId="2"/>
  </si>
  <si>
    <t>Ｇｊ</t>
    <phoneticPr fontId="2"/>
  </si>
  <si>
    <t>熱量小計（GJ）</t>
    <phoneticPr fontId="2"/>
  </si>
  <si>
    <t>上記以外の買電気　（　　　　　　　　　　　　　　）</t>
    <phoneticPr fontId="2"/>
  </si>
  <si>
    <t>ＮＧＬ(コンデンセート)</t>
    <phoneticPr fontId="2"/>
  </si>
  <si>
    <t>ナフサ</t>
    <phoneticPr fontId="2"/>
  </si>
  <si>
    <t>熱量小計（GJ）</t>
    <phoneticPr fontId="2"/>
  </si>
  <si>
    <t>上記以外の買電気　（　　　　　　　　　　　　　　）</t>
    <phoneticPr fontId="2"/>
  </si>
  <si>
    <r>
      <t></t>
    </r>
    <r>
      <rPr>
        <b/>
        <sz val="11"/>
        <rFont val="ＭＳ Ｐゴシック"/>
        <family val="3"/>
        <charset val="128"/>
      </rPr>
      <t>燃料・熱＋</t>
    </r>
    <r>
      <rPr>
        <b/>
        <sz val="11"/>
        <rFont val="JustWabunMarkG"/>
        <charset val="2"/>
      </rPr>
      <t></t>
    </r>
    <r>
      <rPr>
        <b/>
        <sz val="11"/>
        <rFont val="ＭＳ Ｐゴシック"/>
        <family val="3"/>
        <charset val="128"/>
      </rPr>
      <t>電気</t>
    </r>
    <phoneticPr fontId="2"/>
  </si>
  <si>
    <t>熱量合計（GJ）</t>
    <phoneticPr fontId="2"/>
  </si>
  <si>
    <t>　　　　①（燃料の種類ごとに）燃料の使用量（ｔ、kl、1,000Nm3）×②単位発熱量（GJ/t、GJ /kl、</t>
    <phoneticPr fontId="2"/>
  </si>
  <si>
    <t xml:space="preserve">        GJ /1,000Nm3）×③単位発熱量あたり排出量（tC/GJ)×44/12</t>
    <phoneticPr fontId="2"/>
  </si>
  <si>
    <t>　　　　①電気の使用量（kWh）×③単位使用量当たり排出量（tCO2/kWh)</t>
    <phoneticPr fontId="2"/>
  </si>
  <si>
    <t>　　　　①（熱の種類ごとに）熱の使用量（ＧＪ）×③単位使用量当たり排出量（tCO2/ＧＪ)</t>
    <phoneticPr fontId="2"/>
  </si>
  <si>
    <t>ＫＬ</t>
    <phoneticPr fontId="2"/>
  </si>
  <si>
    <t>ｔ</t>
    <phoneticPr fontId="2"/>
  </si>
  <si>
    <t>コールタール</t>
    <phoneticPr fontId="2"/>
  </si>
  <si>
    <t>Ｇｊ</t>
    <phoneticPr fontId="2"/>
  </si>
  <si>
    <t>熱量小計（GJ）</t>
    <phoneticPr fontId="2"/>
  </si>
  <si>
    <r>
      <t></t>
    </r>
    <r>
      <rPr>
        <b/>
        <sz val="11"/>
        <rFont val="ＭＳ Ｐゴシック"/>
        <family val="3"/>
        <charset val="128"/>
      </rPr>
      <t>燃料・熱＋</t>
    </r>
    <r>
      <rPr>
        <b/>
        <sz val="11"/>
        <rFont val="JustWabunMarkG"/>
        <charset val="2"/>
      </rPr>
      <t></t>
    </r>
    <r>
      <rPr>
        <b/>
        <sz val="11"/>
        <rFont val="ＭＳ Ｐゴシック"/>
        <family val="3"/>
        <charset val="128"/>
      </rPr>
      <t>電気</t>
    </r>
    <phoneticPr fontId="2"/>
  </si>
  <si>
    <t>熱量合計（GJ）</t>
    <phoneticPr fontId="2"/>
  </si>
  <si>
    <t>ＮＧＬ(コンデンセート)</t>
    <phoneticPr fontId="2"/>
  </si>
  <si>
    <t>ナフサ</t>
    <phoneticPr fontId="2"/>
  </si>
  <si>
    <t>ＫＬ</t>
    <phoneticPr fontId="2"/>
  </si>
  <si>
    <t>ｔ</t>
    <phoneticPr fontId="2"/>
  </si>
  <si>
    <t>ｔ</t>
    <phoneticPr fontId="2"/>
  </si>
  <si>
    <t>熱量小計（GJ）</t>
    <phoneticPr fontId="2"/>
  </si>
  <si>
    <t>ナフサ</t>
    <phoneticPr fontId="2"/>
  </si>
  <si>
    <t>ＫＬ</t>
    <phoneticPr fontId="2"/>
  </si>
  <si>
    <t>コールタール</t>
    <phoneticPr fontId="2"/>
  </si>
  <si>
    <t>Ｇｊ</t>
    <phoneticPr fontId="2"/>
  </si>
  <si>
    <t>熱量小計（GJ）</t>
    <phoneticPr fontId="2"/>
  </si>
  <si>
    <r>
      <t></t>
    </r>
    <r>
      <rPr>
        <b/>
        <sz val="11"/>
        <rFont val="ＭＳ Ｐゴシック"/>
        <family val="3"/>
        <charset val="128"/>
      </rPr>
      <t>燃料・熱＋</t>
    </r>
    <r>
      <rPr>
        <b/>
        <sz val="11"/>
        <rFont val="JustWabunMarkG"/>
        <charset val="2"/>
      </rPr>
      <t></t>
    </r>
    <r>
      <rPr>
        <b/>
        <sz val="11"/>
        <rFont val="ＭＳ Ｐゴシック"/>
        <family val="3"/>
        <charset val="128"/>
      </rPr>
      <t>電気</t>
    </r>
    <phoneticPr fontId="2"/>
  </si>
  <si>
    <t>熱量合計（GJ）</t>
    <phoneticPr fontId="2"/>
  </si>
  <si>
    <t>　　　　①（燃料の種類ごとに）燃料の使用量（ｔ、kl、1,000Nm3）×②単位発熱量（GJ/t、GJ /kl、</t>
    <phoneticPr fontId="2"/>
  </si>
  <si>
    <t xml:space="preserve">        GJ /1,000Nm3）×③単位発熱量あたり排出量（tC/GJ)×44/12</t>
    <phoneticPr fontId="2"/>
  </si>
  <si>
    <t>　　　　①電気の使用量（kWh）×③単位使用量当たり排出量（tCO2/kWh)</t>
    <phoneticPr fontId="2"/>
  </si>
  <si>
    <t>　　　　①（熱の種類ごとに）熱の使用量（ＧＪ）×③単位使用量当たり排出量（tCO2/ＧＪ)</t>
    <phoneticPr fontId="2"/>
  </si>
  <si>
    <t>ＮＧＬ(コンデンセート)</t>
    <phoneticPr fontId="2"/>
  </si>
  <si>
    <t>ＫＬ</t>
    <phoneticPr fontId="2"/>
  </si>
  <si>
    <t>ナフサ</t>
    <phoneticPr fontId="2"/>
  </si>
  <si>
    <t>ｔ</t>
    <phoneticPr fontId="2"/>
  </si>
  <si>
    <t>コールタール</t>
    <phoneticPr fontId="2"/>
  </si>
  <si>
    <t>Ｇｊ</t>
    <phoneticPr fontId="2"/>
  </si>
  <si>
    <t>Ｇｊ</t>
    <phoneticPr fontId="2"/>
  </si>
  <si>
    <t>熱量小計（GJ）</t>
    <phoneticPr fontId="2"/>
  </si>
  <si>
    <t>上記以外の買電気　（　　　　　　　　　　　　　　）</t>
    <phoneticPr fontId="2"/>
  </si>
  <si>
    <r>
      <t></t>
    </r>
    <r>
      <rPr>
        <b/>
        <sz val="11"/>
        <rFont val="ＭＳ Ｐゴシック"/>
        <family val="3"/>
        <charset val="128"/>
      </rPr>
      <t>燃料・熱＋</t>
    </r>
    <r>
      <rPr>
        <b/>
        <sz val="11"/>
        <rFont val="JustWabunMarkG"/>
        <charset val="2"/>
      </rPr>
      <t></t>
    </r>
    <r>
      <rPr>
        <b/>
        <sz val="11"/>
        <rFont val="ＭＳ Ｐゴシック"/>
        <family val="3"/>
        <charset val="128"/>
      </rPr>
      <t>電気</t>
    </r>
    <phoneticPr fontId="2"/>
  </si>
  <si>
    <t>熱量合計（GJ）</t>
    <phoneticPr fontId="2"/>
  </si>
  <si>
    <t>　　　　①（燃料の種類ごとに）燃料の使用量（ｔ、kl、1,000Nm3）×②単位発熱量（GJ/t、GJ /kl、</t>
    <phoneticPr fontId="2"/>
  </si>
  <si>
    <t xml:space="preserve">        GJ /1,000Nm3）×③単位発熱量あたり排出量（tC/GJ)×44/12</t>
    <phoneticPr fontId="2"/>
  </si>
  <si>
    <t>　　　　①電気の使用量（kWh）×③単位使用量当たり排出量（tCO2/kWh)</t>
    <phoneticPr fontId="2"/>
  </si>
  <si>
    <t>　　　　①（熱の種類ごとに）熱の使用量（ＧＪ）×③単位使用量当たり排出量（tCO2/ＧＪ)</t>
    <phoneticPr fontId="2"/>
  </si>
  <si>
    <t>ＮＧＬ(コンデンセート)</t>
    <phoneticPr fontId="2"/>
  </si>
  <si>
    <t>ＫＬ</t>
    <phoneticPr fontId="2"/>
  </si>
  <si>
    <t>ＫＬ</t>
    <phoneticPr fontId="2"/>
  </si>
  <si>
    <t>ナフサ</t>
    <phoneticPr fontId="2"/>
  </si>
  <si>
    <t>ｔ</t>
    <phoneticPr fontId="2"/>
  </si>
  <si>
    <t>ｔ</t>
    <phoneticPr fontId="2"/>
  </si>
  <si>
    <t>コールタール</t>
    <phoneticPr fontId="2"/>
  </si>
  <si>
    <t>Ｇｊ</t>
    <phoneticPr fontId="2"/>
  </si>
  <si>
    <t>山鹿都市ガス</t>
    <phoneticPr fontId="2"/>
  </si>
  <si>
    <t>熱量小計（GJ）</t>
    <phoneticPr fontId="2"/>
  </si>
  <si>
    <t>上記以外の買電気　（　　　　　　　　　　　　　　）</t>
    <phoneticPr fontId="2"/>
  </si>
  <si>
    <r>
      <t></t>
    </r>
    <r>
      <rPr>
        <b/>
        <sz val="11"/>
        <rFont val="ＭＳ Ｐゴシック"/>
        <family val="3"/>
        <charset val="128"/>
      </rPr>
      <t>燃料・熱＋</t>
    </r>
    <r>
      <rPr>
        <b/>
        <sz val="11"/>
        <rFont val="JustWabunMarkG"/>
        <charset val="2"/>
      </rPr>
      <t></t>
    </r>
    <r>
      <rPr>
        <b/>
        <sz val="11"/>
        <rFont val="ＭＳ Ｐゴシック"/>
        <family val="3"/>
        <charset val="128"/>
      </rPr>
      <t>電気</t>
    </r>
    <phoneticPr fontId="2"/>
  </si>
  <si>
    <t>熱量合計（GJ）</t>
    <phoneticPr fontId="2"/>
  </si>
  <si>
    <t>① 熱量換算係数、排出係数は温対法等を確認し、適宜、修正する。（黄色セル）</t>
    <rPh sb="2" eb="4">
      <t>ネツリョウ</t>
    </rPh>
    <rPh sb="4" eb="6">
      <t>カンザン</t>
    </rPh>
    <rPh sb="6" eb="8">
      <t>ケイスウ</t>
    </rPh>
    <rPh sb="9" eb="11">
      <t>ハイシュツ</t>
    </rPh>
    <rPh sb="11" eb="13">
      <t>ケイスウ</t>
    </rPh>
    <rPh sb="14" eb="17">
      <t>オンタイホウ</t>
    </rPh>
    <rPh sb="17" eb="18">
      <t>トウ</t>
    </rPh>
    <rPh sb="19" eb="21">
      <t>カクニン</t>
    </rPh>
    <rPh sb="23" eb="25">
      <t>テキギ</t>
    </rPh>
    <rPh sb="26" eb="28">
      <t>シュウセイ</t>
    </rPh>
    <rPh sb="32" eb="34">
      <t>キイロ</t>
    </rPh>
    <phoneticPr fontId="2"/>
  </si>
  <si>
    <t>② 一般電気事業者からの買電（昼間・夜間）の排出係数は、計画開始年度、基準年度に応じて九州電力の排出係数を自動選択。（H28年度計画開始：電気使用量はH27年度実績。係数はH26年度の実排出係数。）</t>
    <rPh sb="15" eb="17">
      <t>ヒルマ</t>
    </rPh>
    <rPh sb="18" eb="20">
      <t>ヤカン</t>
    </rPh>
    <rPh sb="22" eb="24">
      <t>ハイシュツ</t>
    </rPh>
    <rPh sb="24" eb="26">
      <t>ケイスウ</t>
    </rPh>
    <rPh sb="28" eb="30">
      <t>ケイカク</t>
    </rPh>
    <rPh sb="30" eb="32">
      <t>カイシ</t>
    </rPh>
    <rPh sb="32" eb="34">
      <t>ネンド</t>
    </rPh>
    <rPh sb="35" eb="37">
      <t>キジュン</t>
    </rPh>
    <rPh sb="37" eb="39">
      <t>ネンド</t>
    </rPh>
    <rPh sb="40" eb="41">
      <t>オウ</t>
    </rPh>
    <rPh sb="43" eb="45">
      <t>キュウシュウ</t>
    </rPh>
    <rPh sb="45" eb="47">
      <t>デンリョク</t>
    </rPh>
    <rPh sb="48" eb="50">
      <t>ハイシュツ</t>
    </rPh>
    <rPh sb="50" eb="52">
      <t>ケイスウ</t>
    </rPh>
    <rPh sb="53" eb="55">
      <t>ジドウ</t>
    </rPh>
    <rPh sb="55" eb="57">
      <t>センタク</t>
    </rPh>
    <rPh sb="62" eb="64">
      <t>ネンド</t>
    </rPh>
    <rPh sb="64" eb="66">
      <t>ケイカク</t>
    </rPh>
    <rPh sb="66" eb="68">
      <t>カイシ</t>
    </rPh>
    <rPh sb="69" eb="71">
      <t>デンキ</t>
    </rPh>
    <rPh sb="71" eb="74">
      <t>シヨウリョウ</t>
    </rPh>
    <rPh sb="78" eb="80">
      <t>ネンド</t>
    </rPh>
    <rPh sb="80" eb="82">
      <t>ジッセキ</t>
    </rPh>
    <rPh sb="83" eb="85">
      <t>ケイスウ</t>
    </rPh>
    <rPh sb="89" eb="91">
      <t>ネンド</t>
    </rPh>
    <rPh sb="92" eb="93">
      <t>ジツ</t>
    </rPh>
    <rPh sb="93" eb="95">
      <t>ハイシュツ</t>
    </rPh>
    <rPh sb="95" eb="97">
      <t>ケイスウ</t>
    </rPh>
    <phoneticPr fontId="2"/>
  </si>
  <si>
    <t>　  ※別途、九州電力の排出係数一覧を更新する必要あり。（黄色セル）</t>
    <rPh sb="4" eb="6">
      <t>ベット</t>
    </rPh>
    <rPh sb="7" eb="9">
      <t>キュウシュウ</t>
    </rPh>
    <rPh sb="9" eb="11">
      <t>デンリョク</t>
    </rPh>
    <rPh sb="12" eb="14">
      <t>ハイシュツ</t>
    </rPh>
    <rPh sb="14" eb="16">
      <t>ケイスウ</t>
    </rPh>
    <rPh sb="16" eb="18">
      <t>イチラン</t>
    </rPh>
    <rPh sb="19" eb="21">
      <t>コウシン</t>
    </rPh>
    <rPh sb="23" eb="25">
      <t>ヒツヨウ</t>
    </rPh>
    <phoneticPr fontId="2"/>
  </si>
  <si>
    <t>使用量
単位</t>
    <rPh sb="0" eb="3">
      <t>シヨウリョウ</t>
    </rPh>
    <rPh sb="4" eb="6">
      <t>タンイ</t>
    </rPh>
    <phoneticPr fontId="2"/>
  </si>
  <si>
    <t>熱量換算係数</t>
    <rPh sb="0" eb="2">
      <t>ネツリョウ</t>
    </rPh>
    <rPh sb="2" eb="4">
      <t>カンザン</t>
    </rPh>
    <rPh sb="4" eb="6">
      <t>ケイスウ</t>
    </rPh>
    <phoneticPr fontId="2"/>
  </si>
  <si>
    <t>九州電力 実排出係数</t>
    <rPh sb="0" eb="2">
      <t>キュウシュウ</t>
    </rPh>
    <rPh sb="2" eb="4">
      <t>デンリョク</t>
    </rPh>
    <rPh sb="5" eb="6">
      <t>ジツ</t>
    </rPh>
    <rPh sb="6" eb="8">
      <t>ハイシュツ</t>
    </rPh>
    <rPh sb="8" eb="10">
      <t>ケイスウ</t>
    </rPh>
    <phoneticPr fontId="2"/>
  </si>
  <si>
    <t>都市ガス 熱量換算係数</t>
    <rPh sb="0" eb="2">
      <t>トシ</t>
    </rPh>
    <rPh sb="5" eb="7">
      <t>ネツリョウ</t>
    </rPh>
    <rPh sb="7" eb="9">
      <t>カンザン</t>
    </rPh>
    <phoneticPr fontId="2"/>
  </si>
  <si>
    <t>数値</t>
    <rPh sb="0" eb="2">
      <t>スウチ</t>
    </rPh>
    <phoneticPr fontId="2"/>
  </si>
  <si>
    <t>t-CO2/千kWh</t>
    <phoneticPr fontId="2"/>
  </si>
  <si>
    <t>供給事業者</t>
    <rPh sb="0" eb="2">
      <t>キョウキュウ</t>
    </rPh>
    <rPh sb="2" eb="5">
      <t>ジギョウシャ</t>
    </rPh>
    <phoneticPr fontId="2"/>
  </si>
  <si>
    <t>ＫＬ</t>
    <phoneticPr fontId="2"/>
  </si>
  <si>
    <t>GJ/kl</t>
  </si>
  <si>
    <t>tC/GJ</t>
    <phoneticPr fontId="2"/>
  </si>
  <si>
    <t>tC/GJ</t>
    <phoneticPr fontId="2"/>
  </si>
  <si>
    <t>tC/GJ</t>
    <phoneticPr fontId="2"/>
  </si>
  <si>
    <t>GJ/ｔ</t>
  </si>
  <si>
    <t>GJ/千m3</t>
  </si>
  <si>
    <t>GJ/GJ</t>
  </si>
  <si>
    <t>tCO2/GJ</t>
    <phoneticPr fontId="2"/>
  </si>
  <si>
    <t>GJ/千kWh</t>
  </si>
  <si>
    <t>t-CO2/千kWh</t>
    <rPh sb="6" eb="7">
      <t>セン</t>
    </rPh>
    <phoneticPr fontId="2"/>
  </si>
  <si>
    <t>簡易計算シート：事業所1</t>
    <rPh sb="0" eb="2">
      <t>カンイ</t>
    </rPh>
    <rPh sb="2" eb="4">
      <t>ケイサン</t>
    </rPh>
    <rPh sb="8" eb="11">
      <t>ジギョウショ</t>
    </rPh>
    <phoneticPr fontId="2"/>
  </si>
  <si>
    <t>簡易計算シート：事業所2</t>
    <rPh sb="0" eb="2">
      <t>カンイ</t>
    </rPh>
    <rPh sb="2" eb="4">
      <t>ケイサン</t>
    </rPh>
    <rPh sb="8" eb="11">
      <t>ジギョウショ</t>
    </rPh>
    <phoneticPr fontId="2"/>
  </si>
  <si>
    <t>簡易計算シート：事業所3</t>
    <rPh sb="0" eb="2">
      <t>カンイ</t>
    </rPh>
    <rPh sb="2" eb="4">
      <t>ケイサン</t>
    </rPh>
    <rPh sb="8" eb="11">
      <t>ジギョウショ</t>
    </rPh>
    <phoneticPr fontId="2"/>
  </si>
  <si>
    <t>簡易計算シート：事業所4</t>
    <rPh sb="0" eb="2">
      <t>カンイ</t>
    </rPh>
    <rPh sb="2" eb="4">
      <t>ケイサン</t>
    </rPh>
    <rPh sb="8" eb="11">
      <t>ジギョウショ</t>
    </rPh>
    <phoneticPr fontId="2"/>
  </si>
  <si>
    <t>簡易計算シート：事業所5</t>
    <rPh sb="0" eb="2">
      <t>カンイ</t>
    </rPh>
    <rPh sb="2" eb="4">
      <t>ケイサン</t>
    </rPh>
    <rPh sb="8" eb="11">
      <t>ジギョウショ</t>
    </rPh>
    <phoneticPr fontId="2"/>
  </si>
  <si>
    <t>簡易計算シート：事業所6</t>
    <rPh sb="0" eb="2">
      <t>カンイ</t>
    </rPh>
    <rPh sb="2" eb="4">
      <t>ケイサン</t>
    </rPh>
    <rPh sb="8" eb="11">
      <t>ジギョウショ</t>
    </rPh>
    <phoneticPr fontId="2"/>
  </si>
  <si>
    <t>簡易計算シート：事業所7</t>
    <rPh sb="0" eb="2">
      <t>カンイ</t>
    </rPh>
    <rPh sb="2" eb="4">
      <t>ケイサン</t>
    </rPh>
    <rPh sb="8" eb="11">
      <t>ジギョウショ</t>
    </rPh>
    <phoneticPr fontId="2"/>
  </si>
  <si>
    <t>簡易計算シート：事業所8</t>
    <rPh sb="0" eb="2">
      <t>カンイ</t>
    </rPh>
    <rPh sb="2" eb="4">
      <t>ケイサン</t>
    </rPh>
    <rPh sb="8" eb="11">
      <t>ジギョウショ</t>
    </rPh>
    <phoneticPr fontId="2"/>
  </si>
  <si>
    <t>簡易計算シート：事業所9</t>
    <rPh sb="0" eb="2">
      <t>カンイ</t>
    </rPh>
    <rPh sb="2" eb="4">
      <t>ケイサン</t>
    </rPh>
    <rPh sb="8" eb="11">
      <t>ジギョウショ</t>
    </rPh>
    <phoneticPr fontId="2"/>
  </si>
  <si>
    <t>簡易計算シート：事業所10</t>
    <rPh sb="0" eb="2">
      <t>カンイ</t>
    </rPh>
    <rPh sb="2" eb="4">
      <t>ケイサン</t>
    </rPh>
    <rPh sb="8" eb="11">
      <t>ジギョウショ</t>
    </rPh>
    <phoneticPr fontId="2"/>
  </si>
  <si>
    <t>簡易計算シート：事業所11</t>
    <rPh sb="0" eb="2">
      <t>カンイ</t>
    </rPh>
    <rPh sb="2" eb="4">
      <t>ケイサン</t>
    </rPh>
    <rPh sb="8" eb="11">
      <t>ジギョウショ</t>
    </rPh>
    <phoneticPr fontId="2"/>
  </si>
  <si>
    <t>簡易計算シート：事業所12</t>
    <rPh sb="0" eb="2">
      <t>カンイ</t>
    </rPh>
    <rPh sb="2" eb="4">
      <t>ケイサン</t>
    </rPh>
    <rPh sb="8" eb="11">
      <t>ジギョウショ</t>
    </rPh>
    <phoneticPr fontId="2"/>
  </si>
  <si>
    <t>簡易計算シート：事業所13</t>
    <rPh sb="0" eb="2">
      <t>カンイ</t>
    </rPh>
    <rPh sb="2" eb="4">
      <t>ケイサン</t>
    </rPh>
    <rPh sb="8" eb="11">
      <t>ジギョウショ</t>
    </rPh>
    <phoneticPr fontId="2"/>
  </si>
  <si>
    <t>簡易計算シート：事業所14</t>
    <rPh sb="0" eb="2">
      <t>カンイ</t>
    </rPh>
    <rPh sb="2" eb="4">
      <t>ケイサン</t>
    </rPh>
    <rPh sb="8" eb="11">
      <t>ジギョウショ</t>
    </rPh>
    <phoneticPr fontId="2"/>
  </si>
  <si>
    <t>簡易計算シート：事業所15</t>
    <rPh sb="0" eb="2">
      <t>カンイ</t>
    </rPh>
    <rPh sb="2" eb="4">
      <t>ケイサン</t>
    </rPh>
    <rPh sb="8" eb="11">
      <t>ジギョウショ</t>
    </rPh>
    <phoneticPr fontId="2"/>
  </si>
  <si>
    <t>←排出係数参照年度</t>
    <rPh sb="1" eb="3">
      <t>ハイシュツ</t>
    </rPh>
    <rPh sb="3" eb="5">
      <t>ケイスウ</t>
    </rPh>
    <rPh sb="5" eb="7">
      <t>サンショウ</t>
    </rPh>
    <rPh sb="7" eb="9">
      <t>ネンド</t>
    </rPh>
    <phoneticPr fontId="2"/>
  </si>
  <si>
    <t>報告年度</t>
    <rPh sb="0" eb="2">
      <t>ホウコク</t>
    </rPh>
    <rPh sb="2" eb="4">
      <t>ネンド</t>
    </rPh>
    <phoneticPr fontId="2"/>
  </si>
  <si>
    <t>電気事業者（九州電力）からの昼間買電</t>
    <rPh sb="0" eb="2">
      <t>デンキ</t>
    </rPh>
    <rPh sb="2" eb="5">
      <t>ジギョウシャ</t>
    </rPh>
    <rPh sb="6" eb="8">
      <t>キュウシュウ</t>
    </rPh>
    <rPh sb="8" eb="10">
      <t>デンリョク</t>
    </rPh>
    <rPh sb="14" eb="16">
      <t>ヒルマ</t>
    </rPh>
    <rPh sb="16" eb="18">
      <t>バイデン</t>
    </rPh>
    <phoneticPr fontId="2"/>
  </si>
  <si>
    <t>電気事業者（九州電力）からの夜間買電</t>
    <rPh sb="0" eb="2">
      <t>デンキ</t>
    </rPh>
    <rPh sb="2" eb="5">
      <t>ジギョウシャ</t>
    </rPh>
    <rPh sb="6" eb="8">
      <t>キュウシュウ</t>
    </rPh>
    <rPh sb="8" eb="10">
      <t>デンリョク</t>
    </rPh>
    <rPh sb="14" eb="16">
      <t>ヤカン</t>
    </rPh>
    <rPh sb="16" eb="18">
      <t>バイデン</t>
    </rPh>
    <phoneticPr fontId="2"/>
  </si>
  <si>
    <t>都市ガスの熱量換算係数については、西部ガス、九州ガス、天草ガス、山鹿都市ガスの場合はプルダウンで選択できます。その他の場合はガス会社に確認し、入力する必要があります。</t>
    <rPh sb="0" eb="2">
      <t>トシ</t>
    </rPh>
    <rPh sb="5" eb="7">
      <t>ネツリョウ</t>
    </rPh>
    <rPh sb="7" eb="9">
      <t>カンザン</t>
    </rPh>
    <rPh sb="9" eb="11">
      <t>ケイスウ</t>
    </rPh>
    <rPh sb="17" eb="19">
      <t>サイブ</t>
    </rPh>
    <rPh sb="22" eb="24">
      <t>キュウシュウ</t>
    </rPh>
    <rPh sb="27" eb="29">
      <t>アマクサ</t>
    </rPh>
    <rPh sb="32" eb="34">
      <t>ヤマガ</t>
    </rPh>
    <rPh sb="34" eb="36">
      <t>トシ</t>
    </rPh>
    <rPh sb="39" eb="41">
      <t>バアイ</t>
    </rPh>
    <rPh sb="48" eb="50">
      <t>センタク</t>
    </rPh>
    <rPh sb="57" eb="58">
      <t>タ</t>
    </rPh>
    <rPh sb="59" eb="61">
      <t>バアイ</t>
    </rPh>
    <rPh sb="64" eb="66">
      <t>ガイシャ</t>
    </rPh>
    <rPh sb="67" eb="69">
      <t>カクニン</t>
    </rPh>
    <rPh sb="71" eb="73">
      <t>ニュウリョク</t>
    </rPh>
    <rPh sb="75" eb="77">
      <t>ヒツヨウ</t>
    </rPh>
    <phoneticPr fontId="2"/>
  </si>
  <si>
    <t>・冷暖房設定温度（夏季28℃、冬季20℃）そのほかエコオフィスの徹底（全事業所）
・LED照明設備の導入（本社、令和６年度中）
・太陽光発電設備の導入（A支店、令和５年度中）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</si>
</sst>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0;&quot;△ &quot;0.0"/>
    <numFmt numFmtId="177" formatCode="0.000"/>
    <numFmt numFmtId="178" formatCode="0.0000"/>
    <numFmt numFmtId="179" formatCode="0.0"/>
    <numFmt numFmtId="180" formatCode="#,##0.0;[Red]\-#,##0.0"/>
    <numFmt numFmtId="181" formatCode="0_);[Red]\(0\)"/>
    <numFmt numFmtId="182" formatCode="#,##0_);[Red]\(#,##0\)"/>
    <numFmt numFmtId="183" formatCode="0.000_);[Red]\(0.000\)"/>
    <numFmt numFmtId="184" formatCode="000\-0000"/>
    <numFmt numFmtId="185" formatCode="#,##0.0_);[Red]\(#,##0.0\)"/>
    <numFmt numFmtId="186" formatCode="#,##0_ "/>
    <numFmt numFmtId="187" formatCode="#,##0.0_ "/>
    <numFmt numFmtId="188" formatCode="#,##0.0"/>
    <numFmt numFmtId="189" formatCode="#,##0.000"/>
    <numFmt numFmtId="190" formatCode="0.000_ "/>
  </numFmts>
  <fonts count="24">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9"/>
      <name val="ＭＳ Ｐ明朝"/>
      <family val="1"/>
      <charset val="128"/>
    </font>
    <font>
      <sz val="10"/>
      <name val="ＭＳ Ｐ明朝"/>
      <family val="1"/>
      <charset val="128"/>
    </font>
    <font>
      <sz val="12"/>
      <name val="ＭＳ Ｐ明朝"/>
      <family val="1"/>
      <charset val="128"/>
    </font>
    <font>
      <sz val="8"/>
      <name val="ＭＳ Ｐ明朝"/>
      <family val="1"/>
      <charset val="128"/>
    </font>
    <font>
      <sz val="11"/>
      <name val="ＭＳ Ｐゴシック"/>
      <family val="3"/>
      <charset val="128"/>
    </font>
    <font>
      <sz val="12"/>
      <color indexed="57"/>
      <name val="ＭＳ Ｐ明朝"/>
      <family val="1"/>
      <charset val="128"/>
    </font>
    <font>
      <b/>
      <sz val="9"/>
      <color indexed="81"/>
      <name val="ＭＳ Ｐゴシック"/>
      <family val="3"/>
      <charset val="128"/>
    </font>
    <font>
      <b/>
      <sz val="20"/>
      <name val="ＭＳ Ｐゴシック"/>
      <family val="3"/>
      <charset val="128"/>
    </font>
    <font>
      <b/>
      <sz val="16"/>
      <name val="ＭＳ Ｐゴシック"/>
      <family val="3"/>
      <charset val="128"/>
    </font>
    <font>
      <sz val="9"/>
      <name val="ＭＳ Ｐゴシック"/>
      <family val="3"/>
      <charset val="128"/>
    </font>
    <font>
      <sz val="10"/>
      <name val="ＭＳ Ｐゴシック"/>
      <family val="3"/>
      <charset val="128"/>
    </font>
    <font>
      <sz val="11"/>
      <name val="JustWabunMarkG"/>
      <charset val="2"/>
    </font>
    <font>
      <b/>
      <sz val="11"/>
      <name val="ＭＳ Ｐゴシック"/>
      <family val="3"/>
      <charset val="128"/>
    </font>
    <font>
      <b/>
      <sz val="11"/>
      <name val="JustWabunMarkG"/>
      <charset val="2"/>
    </font>
    <font>
      <sz val="12"/>
      <name val="ＭＳ Ｐゴシック"/>
      <family val="3"/>
      <charset val="128"/>
    </font>
    <font>
      <sz val="10.5"/>
      <name val="ＭＳ Ｐ明朝"/>
      <family val="1"/>
      <charset val="128"/>
    </font>
    <font>
      <sz val="9"/>
      <color indexed="81"/>
      <name val="ＭＳ Ｐゴシック"/>
      <family val="3"/>
      <charset val="128"/>
    </font>
    <font>
      <u/>
      <sz val="11"/>
      <color theme="10"/>
      <name val="ＭＳ Ｐゴシック"/>
      <family val="3"/>
      <charset val="128"/>
    </font>
    <font>
      <sz val="12"/>
      <color rgb="FFFF0000"/>
      <name val="ＭＳ Ｐ明朝"/>
      <family val="1"/>
      <charset val="128"/>
    </font>
  </fonts>
  <fills count="9">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5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rgb="FFFF0000"/>
      </left>
      <right style="medium">
        <color rgb="FFFF0000"/>
      </right>
      <top style="medium">
        <color rgb="FFFF0000"/>
      </top>
      <bottom style="medium">
        <color rgb="FFFF0000"/>
      </bottom>
      <diagonal/>
    </border>
  </borders>
  <cellStyleXfs count="4">
    <xf numFmtId="0" fontId="0" fillId="0" borderId="0">
      <alignment vertical="center"/>
    </xf>
    <xf numFmtId="0" fontId="22" fillId="0" borderId="0" applyNumberForma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3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0" xfId="0" applyFont="1" applyBorder="1" applyAlignment="1">
      <alignment vertical="center" wrapText="1"/>
    </xf>
    <xf numFmtId="0" fontId="5" fillId="0" borderId="0" xfId="0" applyFont="1" applyBorder="1" applyAlignment="1">
      <alignment vertical="center"/>
    </xf>
    <xf numFmtId="0" fontId="7" fillId="0" borderId="1" xfId="0" applyFont="1" applyBorder="1">
      <alignment vertical="center"/>
    </xf>
    <xf numFmtId="0" fontId="7" fillId="0" borderId="0" xfId="0" applyFont="1" applyBorder="1">
      <alignment vertical="center"/>
    </xf>
    <xf numFmtId="0" fontId="7" fillId="0" borderId="0" xfId="0" applyFont="1">
      <alignment vertical="center"/>
    </xf>
    <xf numFmtId="0" fontId="7" fillId="0" borderId="2" xfId="0" applyFont="1" applyBorder="1">
      <alignment vertical="center"/>
    </xf>
    <xf numFmtId="0" fontId="7" fillId="0" borderId="2" xfId="0" quotePrefix="1" applyFont="1" applyBorder="1">
      <alignment vertical="center"/>
    </xf>
    <xf numFmtId="0" fontId="7" fillId="0" borderId="3" xfId="0" applyFont="1" applyBorder="1">
      <alignment vertical="center"/>
    </xf>
    <xf numFmtId="0" fontId="7" fillId="0" borderId="0" xfId="0" applyFont="1" applyAlignment="1">
      <alignment vertical="center" wrapText="1"/>
    </xf>
    <xf numFmtId="0" fontId="7" fillId="0" borderId="0" xfId="0" applyFont="1" applyBorder="1" applyAlignment="1">
      <alignment vertical="center"/>
    </xf>
    <xf numFmtId="0" fontId="7" fillId="0" borderId="4" xfId="0" applyFont="1" applyBorder="1" applyAlignment="1">
      <alignment horizontal="center" vertical="center"/>
    </xf>
    <xf numFmtId="0" fontId="7" fillId="0" borderId="5" xfId="0" applyFont="1" applyBorder="1">
      <alignment vertical="center"/>
    </xf>
    <xf numFmtId="0" fontId="7" fillId="0" borderId="0" xfId="0" applyFont="1" applyAlignment="1">
      <alignment vertical="center"/>
    </xf>
    <xf numFmtId="0" fontId="7" fillId="0" borderId="0" xfId="0" quotePrefix="1" applyFont="1" applyBorder="1" applyAlignment="1">
      <alignment vertical="center"/>
    </xf>
    <xf numFmtId="0" fontId="6" fillId="0" borderId="0" xfId="0" applyFont="1">
      <alignment vertical="center"/>
    </xf>
    <xf numFmtId="0" fontId="3" fillId="0" borderId="0" xfId="0" applyFont="1" applyBorder="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textRotation="255"/>
    </xf>
    <xf numFmtId="0" fontId="3" fillId="0" borderId="6" xfId="0" applyFont="1" applyBorder="1">
      <alignment vertical="center"/>
    </xf>
    <xf numFmtId="0" fontId="3" fillId="0" borderId="7" xfId="0" applyFont="1" applyBorder="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8" xfId="0" applyFont="1" applyBorder="1">
      <alignment vertical="center"/>
    </xf>
    <xf numFmtId="0" fontId="3" fillId="0" borderId="4" xfId="0" applyFont="1" applyBorder="1">
      <alignment vertical="center"/>
    </xf>
    <xf numFmtId="0" fontId="3" fillId="0" borderId="9" xfId="0" applyFont="1" applyBorder="1">
      <alignment vertical="center"/>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7" fillId="0" borderId="10" xfId="0" applyFont="1" applyBorder="1">
      <alignment vertical="center"/>
    </xf>
    <xf numFmtId="0" fontId="6" fillId="0" borderId="0" xfId="0" applyFont="1" applyAlignment="1">
      <alignment vertical="center" wrapText="1" shrinkToFit="1"/>
    </xf>
    <xf numFmtId="0" fontId="6" fillId="0" borderId="0" xfId="0" quotePrefix="1" applyFont="1" applyAlignment="1">
      <alignment vertical="center" wrapText="1"/>
    </xf>
    <xf numFmtId="0" fontId="6" fillId="0" borderId="0" xfId="0" quotePrefix="1" applyFont="1" applyBorder="1">
      <alignment vertical="center"/>
    </xf>
    <xf numFmtId="0" fontId="3" fillId="0" borderId="0" xfId="0" applyFont="1" applyAlignment="1">
      <alignment vertical="center" wrapText="1" shrinkToFit="1"/>
    </xf>
    <xf numFmtId="0" fontId="7" fillId="0" borderId="0" xfId="0" quotePrefix="1" applyFont="1" applyAlignment="1">
      <alignment horizontal="left" vertical="center"/>
    </xf>
    <xf numFmtId="0" fontId="7" fillId="0" borderId="0" xfId="0" quotePrefix="1" applyFont="1" applyBorder="1" applyAlignment="1">
      <alignment horizontal="left" vertical="center" wrapText="1"/>
    </xf>
    <xf numFmtId="0" fontId="7" fillId="0" borderId="0" xfId="0" applyFont="1" applyBorder="1" applyAlignment="1">
      <alignment horizontal="left" vertical="center" wrapText="1"/>
    </xf>
    <xf numFmtId="0" fontId="7" fillId="0" borderId="0" xfId="0" quotePrefix="1" applyFont="1" applyBorder="1" applyAlignment="1">
      <alignment horizontal="left" vertical="center"/>
    </xf>
    <xf numFmtId="0" fontId="7" fillId="0" borderId="0" xfId="0" quotePrefix="1" applyFont="1" applyAlignment="1">
      <alignment horizontal="left" vertical="center" wrapText="1"/>
    </xf>
    <xf numFmtId="0" fontId="6" fillId="0" borderId="0" xfId="0" quotePrefix="1" applyFont="1">
      <alignment vertical="center"/>
    </xf>
    <xf numFmtId="0" fontId="6" fillId="0" borderId="0" xfId="0" quotePrefix="1" applyFont="1" applyAlignment="1">
      <alignment horizontal="center" vertical="center"/>
    </xf>
    <xf numFmtId="0" fontId="6" fillId="0" borderId="0" xfId="0" applyFont="1" applyAlignment="1">
      <alignment horizontal="center" vertical="center"/>
    </xf>
    <xf numFmtId="0" fontId="6" fillId="0" borderId="0" xfId="0" quotePrefix="1" applyFont="1" applyAlignment="1">
      <alignment vertical="center" wrapText="1" shrinkToFit="1"/>
    </xf>
    <xf numFmtId="181" fontId="7" fillId="0" borderId="0" xfId="0" applyNumberFormat="1" applyFont="1" applyAlignment="1" applyProtection="1">
      <alignment vertical="center"/>
      <protection locked="0"/>
    </xf>
    <xf numFmtId="0" fontId="0" fillId="5" borderId="0" xfId="0" applyFill="1">
      <alignment vertical="center"/>
    </xf>
    <xf numFmtId="0" fontId="3" fillId="5" borderId="0" xfId="0" applyFont="1" applyFill="1">
      <alignment vertical="center"/>
    </xf>
    <xf numFmtId="0" fontId="23" fillId="0" borderId="0" xfId="0" applyFont="1">
      <alignment vertical="center"/>
    </xf>
    <xf numFmtId="0" fontId="23" fillId="0" borderId="0" xfId="0" applyFont="1">
      <alignment vertical="center"/>
    </xf>
    <xf numFmtId="0" fontId="23" fillId="0" borderId="0" xfId="0" applyFont="1">
      <alignment vertical="center"/>
    </xf>
    <xf numFmtId="0" fontId="23" fillId="0" borderId="0" xfId="0" applyFont="1">
      <alignment vertical="center"/>
    </xf>
    <xf numFmtId="0" fontId="7" fillId="0" borderId="0" xfId="0" applyFont="1" applyAlignment="1">
      <alignment horizontal="distributed" vertical="center"/>
    </xf>
    <xf numFmtId="38" fontId="7" fillId="0" borderId="0" xfId="2" applyFont="1">
      <alignment vertical="center"/>
    </xf>
    <xf numFmtId="0" fontId="7" fillId="0" borderId="0" xfId="0" applyFont="1" applyProtection="1">
      <alignment vertical="center"/>
    </xf>
    <xf numFmtId="0" fontId="7" fillId="0" borderId="0" xfId="0" applyFont="1" applyProtection="1">
      <alignment vertical="center"/>
      <protection locked="0"/>
    </xf>
    <xf numFmtId="0" fontId="7" fillId="6" borderId="11" xfId="0" applyFont="1" applyFill="1" applyBorder="1" applyAlignment="1" applyProtection="1">
      <alignment horizontal="center" vertical="center"/>
      <protection locked="0"/>
    </xf>
    <xf numFmtId="0" fontId="1" fillId="0" borderId="12" xfId="0" applyFont="1" applyBorder="1" applyAlignment="1">
      <alignment horizontal="center" vertical="center" shrinkToFit="1"/>
    </xf>
    <xf numFmtId="0" fontId="15" fillId="0" borderId="0" xfId="0" applyFont="1">
      <alignment vertical="center"/>
    </xf>
    <xf numFmtId="0" fontId="1" fillId="0" borderId="12" xfId="0" applyFont="1" applyFill="1" applyBorder="1" applyAlignment="1">
      <alignment vertical="center" shrinkToFit="1"/>
    </xf>
    <xf numFmtId="0" fontId="17" fillId="0" borderId="12" xfId="0" applyFont="1" applyBorder="1" applyAlignment="1">
      <alignment horizontal="right" vertical="center" shrinkToFit="1"/>
    </xf>
    <xf numFmtId="180" fontId="1" fillId="3" borderId="12" xfId="2" applyNumberFormat="1" applyFont="1" applyFill="1" applyBorder="1" applyAlignment="1" applyProtection="1">
      <alignment vertical="center" shrinkToFit="1"/>
      <protection locked="0"/>
    </xf>
    <xf numFmtId="0" fontId="17" fillId="2" borderId="12" xfId="0" applyFont="1" applyFill="1" applyBorder="1" applyAlignment="1" applyProtection="1">
      <alignment vertical="center" shrinkToFit="1"/>
      <protection locked="0"/>
    </xf>
    <xf numFmtId="0" fontId="7" fillId="0" borderId="0" xfId="0" applyFont="1" applyAlignment="1">
      <alignment horizontal="right" vertical="center"/>
    </xf>
    <xf numFmtId="181" fontId="7" fillId="0" borderId="5" xfId="0" applyNumberFormat="1" applyFont="1" applyFill="1" applyBorder="1" applyAlignment="1" applyProtection="1">
      <alignment vertical="center"/>
      <protection locked="0"/>
    </xf>
    <xf numFmtId="180" fontId="17" fillId="0" borderId="10" xfId="2" applyNumberFormat="1" applyFont="1" applyBorder="1" applyAlignment="1">
      <alignment horizontal="center" vertical="center" shrinkToFit="1"/>
    </xf>
    <xf numFmtId="0" fontId="0" fillId="0" borderId="6" xfId="0" applyBorder="1" applyProtection="1">
      <alignment vertical="center"/>
    </xf>
    <xf numFmtId="0" fontId="13" fillId="0" borderId="0" xfId="0" applyFont="1" applyBorder="1" applyAlignment="1" applyProtection="1">
      <alignment horizontal="center" vertical="center"/>
    </xf>
    <xf numFmtId="0" fontId="13" fillId="0" borderId="7" xfId="0" applyFont="1" applyBorder="1" applyAlignment="1" applyProtection="1">
      <alignment horizontal="center" vertical="center"/>
    </xf>
    <xf numFmtId="0" fontId="1" fillId="0" borderId="0" xfId="0" applyFont="1" applyBorder="1" applyAlignment="1" applyProtection="1">
      <alignment horizontal="left" vertical="center" indent="1"/>
    </xf>
    <xf numFmtId="0" fontId="0" fillId="0" borderId="8" xfId="0" applyBorder="1" applyProtection="1">
      <alignment vertical="center"/>
    </xf>
    <xf numFmtId="0" fontId="13" fillId="0" borderId="4" xfId="0" applyFont="1" applyBorder="1" applyAlignment="1" applyProtection="1">
      <alignment horizontal="center" vertical="center"/>
    </xf>
    <xf numFmtId="0" fontId="13" fillId="0" borderId="9" xfId="0" applyFont="1" applyBorder="1" applyAlignment="1" applyProtection="1">
      <alignment horizontal="center" vertical="center"/>
    </xf>
    <xf numFmtId="0" fontId="0" fillId="0" borderId="0" xfId="0" applyProtection="1">
      <alignment vertical="center"/>
    </xf>
    <xf numFmtId="0" fontId="1" fillId="0" borderId="12" xfId="0" applyFont="1" applyBorder="1" applyAlignment="1" applyProtection="1">
      <alignment horizontal="center" vertical="center" shrinkToFit="1"/>
    </xf>
    <xf numFmtId="0" fontId="0" fillId="0" borderId="12" xfId="0" applyFont="1" applyBorder="1" applyAlignment="1" applyProtection="1">
      <alignment vertical="center" shrinkToFit="1"/>
    </xf>
    <xf numFmtId="0" fontId="1" fillId="0" borderId="12" xfId="0" applyFont="1" applyBorder="1" applyAlignment="1" applyProtection="1">
      <alignment vertical="center" shrinkToFit="1"/>
    </xf>
    <xf numFmtId="188" fontId="1" fillId="0" borderId="12" xfId="0" applyNumberFormat="1" applyFont="1" applyBorder="1" applyAlignment="1" applyProtection="1">
      <alignment vertical="center" shrinkToFit="1"/>
    </xf>
    <xf numFmtId="180" fontId="1" fillId="0" borderId="12" xfId="2" applyNumberFormat="1" applyFont="1" applyBorder="1" applyAlignment="1" applyProtection="1">
      <alignment vertical="center" shrinkToFit="1"/>
    </xf>
    <xf numFmtId="179" fontId="1" fillId="0" borderId="12" xfId="0" applyNumberFormat="1" applyFont="1" applyBorder="1" applyAlignment="1" applyProtection="1">
      <alignment vertical="center" shrinkToFit="1"/>
    </xf>
    <xf numFmtId="0" fontId="0" fillId="0" borderId="12" xfId="0" applyFont="1" applyBorder="1" applyAlignment="1" applyProtection="1">
      <alignment horizontal="center" vertical="center" shrinkToFit="1"/>
    </xf>
    <xf numFmtId="179" fontId="0" fillId="0" borderId="12" xfId="0" applyNumberFormat="1" applyFont="1" applyBorder="1" applyAlignment="1" applyProtection="1">
      <alignment vertical="center" shrinkToFit="1"/>
    </xf>
    <xf numFmtId="188" fontId="0" fillId="0" borderId="12" xfId="0" applyNumberFormat="1" applyFont="1" applyBorder="1" applyAlignment="1" applyProtection="1">
      <alignment vertical="center" shrinkToFit="1"/>
    </xf>
    <xf numFmtId="178" fontId="0" fillId="0" borderId="12" xfId="0" applyNumberFormat="1" applyFont="1" applyBorder="1" applyAlignment="1" applyProtection="1">
      <alignment vertical="center" shrinkToFit="1"/>
    </xf>
    <xf numFmtId="2" fontId="0" fillId="0" borderId="12" xfId="0" applyNumberFormat="1" applyFont="1" applyBorder="1" applyAlignment="1" applyProtection="1">
      <alignment vertical="center" shrinkToFit="1"/>
    </xf>
    <xf numFmtId="0" fontId="0" fillId="4" borderId="12" xfId="0" applyFont="1" applyFill="1" applyBorder="1" applyAlignment="1" applyProtection="1">
      <alignment vertical="center" shrinkToFit="1"/>
    </xf>
    <xf numFmtId="188" fontId="0" fillId="0" borderId="12" xfId="0" applyNumberFormat="1" applyFont="1" applyFill="1" applyBorder="1" applyAlignment="1" applyProtection="1">
      <alignment vertical="center" shrinkToFit="1"/>
    </xf>
    <xf numFmtId="0" fontId="0" fillId="2" borderId="12" xfId="0" applyFont="1" applyFill="1" applyBorder="1" applyAlignment="1" applyProtection="1">
      <alignment vertical="center" shrinkToFit="1"/>
      <protection locked="0"/>
    </xf>
    <xf numFmtId="177" fontId="0" fillId="0" borderId="12" xfId="0" applyNumberFormat="1" applyFont="1" applyBorder="1" applyAlignment="1" applyProtection="1">
      <alignment vertical="center" shrinkToFit="1"/>
    </xf>
    <xf numFmtId="180" fontId="17" fillId="0" borderId="12" xfId="0" applyNumberFormat="1" applyFont="1" applyBorder="1" applyAlignment="1" applyProtection="1">
      <alignment horizontal="right" vertical="center" shrinkToFit="1"/>
    </xf>
    <xf numFmtId="0" fontId="17" fillId="0" borderId="12" xfId="0" applyFont="1" applyBorder="1" applyAlignment="1" applyProtection="1">
      <alignment horizontal="right" vertical="center" shrinkToFit="1"/>
    </xf>
    <xf numFmtId="2" fontId="1" fillId="0" borderId="12" xfId="0" applyNumberFormat="1" applyFont="1" applyBorder="1" applyAlignment="1" applyProtection="1">
      <alignment vertical="center" shrinkToFit="1"/>
    </xf>
    <xf numFmtId="177" fontId="1" fillId="0" borderId="12" xfId="0" applyNumberFormat="1" applyFont="1" applyBorder="1" applyAlignment="1" applyProtection="1">
      <alignment vertical="center" shrinkToFit="1"/>
    </xf>
    <xf numFmtId="180" fontId="17" fillId="0" borderId="12" xfId="2" applyNumberFormat="1" applyFont="1" applyBorder="1" applyAlignment="1" applyProtection="1">
      <alignment vertical="center" shrinkToFit="1"/>
    </xf>
    <xf numFmtId="0" fontId="17" fillId="0" borderId="11" xfId="0" applyFont="1" applyBorder="1" applyAlignment="1" applyProtection="1">
      <alignment horizontal="right" vertical="center" shrinkToFit="1"/>
    </xf>
    <xf numFmtId="180" fontId="17" fillId="0" borderId="11" xfId="2" applyNumberFormat="1" applyFont="1" applyBorder="1" applyAlignment="1" applyProtection="1">
      <alignment vertical="center" shrinkToFit="1"/>
    </xf>
    <xf numFmtId="180" fontId="17" fillId="0" borderId="13" xfId="2" applyNumberFormat="1" applyFont="1" applyFill="1" applyBorder="1" applyAlignment="1" applyProtection="1">
      <alignment vertical="center" shrinkToFit="1"/>
    </xf>
    <xf numFmtId="0" fontId="17" fillId="0" borderId="1" xfId="0" applyFont="1" applyBorder="1" applyAlignment="1" applyProtection="1">
      <alignment vertical="center" shrinkToFit="1"/>
    </xf>
    <xf numFmtId="0" fontId="1" fillId="0" borderId="0" xfId="0" applyFont="1" applyFill="1" applyProtection="1">
      <alignment vertical="center"/>
    </xf>
    <xf numFmtId="0" fontId="1" fillId="0" borderId="0" xfId="0" applyFont="1" applyProtection="1">
      <alignment vertical="center"/>
    </xf>
    <xf numFmtId="0" fontId="0" fillId="0" borderId="0" xfId="0" applyFont="1" applyFill="1" applyAlignment="1" applyProtection="1">
      <alignment horizontal="left" vertical="center" indent="1"/>
    </xf>
    <xf numFmtId="0" fontId="0" fillId="0" borderId="0" xfId="0" applyAlignment="1" applyProtection="1">
      <alignment horizontal="left" vertical="center" indent="1"/>
    </xf>
    <xf numFmtId="0" fontId="0" fillId="0" borderId="8" xfId="0" applyFont="1" applyBorder="1" applyAlignment="1">
      <alignment horizontal="center" vertical="center" shrinkToFit="1"/>
    </xf>
    <xf numFmtId="0" fontId="0" fillId="0" borderId="9" xfId="0"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12" xfId="0" applyFont="1" applyFill="1" applyBorder="1" applyAlignment="1">
      <alignment horizontal="center" vertical="center" shrinkToFit="1"/>
    </xf>
    <xf numFmtId="0" fontId="15" fillId="0" borderId="12" xfId="0" applyFont="1" applyBorder="1">
      <alignment vertical="center"/>
    </xf>
    <xf numFmtId="0" fontId="15" fillId="0" borderId="12" xfId="0" applyFont="1" applyBorder="1" applyAlignment="1">
      <alignment horizontal="center" vertical="center"/>
    </xf>
    <xf numFmtId="0" fontId="0" fillId="0" borderId="12" xfId="0" applyFont="1" applyFill="1" applyBorder="1" applyAlignment="1">
      <alignment vertical="center" shrinkToFit="1"/>
    </xf>
    <xf numFmtId="0" fontId="1" fillId="0" borderId="12" xfId="0" applyFont="1" applyFill="1" applyBorder="1" applyAlignment="1">
      <alignment horizontal="center" vertical="center" shrinkToFit="1"/>
    </xf>
    <xf numFmtId="0" fontId="1" fillId="7" borderId="12" xfId="0" applyFont="1" applyFill="1" applyBorder="1" applyAlignment="1">
      <alignment vertical="center" shrinkToFit="1"/>
    </xf>
    <xf numFmtId="0" fontId="0" fillId="0" borderId="12" xfId="0" applyBorder="1" applyAlignment="1">
      <alignment horizontal="center" vertical="center"/>
    </xf>
    <xf numFmtId="0" fontId="0" fillId="0" borderId="12" xfId="0" applyBorder="1">
      <alignment vertical="center"/>
    </xf>
    <xf numFmtId="0" fontId="0" fillId="7" borderId="12" xfId="0" applyFill="1" applyBorder="1">
      <alignment vertical="center"/>
    </xf>
    <xf numFmtId="0" fontId="15" fillId="7" borderId="12" xfId="0" applyFont="1" applyFill="1" applyBorder="1">
      <alignment vertical="center"/>
    </xf>
    <xf numFmtId="177" fontId="0" fillId="7" borderId="12" xfId="0" applyNumberFormat="1" applyFill="1" applyBorder="1">
      <alignment vertical="center"/>
    </xf>
    <xf numFmtId="190" fontId="0" fillId="0" borderId="0" xfId="0" applyNumberFormat="1">
      <alignment vertical="center"/>
    </xf>
    <xf numFmtId="178" fontId="1" fillId="7" borderId="12" xfId="0" applyNumberFormat="1" applyFont="1" applyFill="1" applyBorder="1" applyAlignment="1">
      <alignment vertical="center" shrinkToFit="1"/>
    </xf>
    <xf numFmtId="40" fontId="1" fillId="3" borderId="12" xfId="2" applyNumberFormat="1" applyFont="1" applyFill="1" applyBorder="1" applyAlignment="1" applyProtection="1">
      <alignment vertical="center" shrinkToFit="1"/>
      <protection locked="0"/>
    </xf>
    <xf numFmtId="180" fontId="0" fillId="0" borderId="12" xfId="0" applyNumberFormat="1" applyFont="1" applyFill="1" applyBorder="1" applyAlignment="1" applyProtection="1">
      <alignment vertical="center" shrinkToFit="1"/>
      <protection locked="0"/>
    </xf>
    <xf numFmtId="0" fontId="0" fillId="0" borderId="12" xfId="0" applyFont="1" applyFill="1" applyBorder="1" applyAlignment="1" applyProtection="1">
      <alignment vertical="center" shrinkToFit="1"/>
      <protection locked="0"/>
    </xf>
    <xf numFmtId="180" fontId="1" fillId="0" borderId="12" xfId="2" applyNumberFormat="1" applyFont="1" applyFill="1" applyBorder="1" applyAlignment="1" applyProtection="1">
      <alignment vertical="center" shrinkToFit="1"/>
      <protection locked="0"/>
    </xf>
    <xf numFmtId="0" fontId="1" fillId="0" borderId="12" xfId="0" applyFont="1" applyFill="1" applyBorder="1" applyAlignment="1" applyProtection="1">
      <alignment vertical="center" shrinkToFit="1"/>
      <protection locked="0"/>
    </xf>
    <xf numFmtId="189" fontId="1" fillId="7" borderId="12" xfId="0" applyNumberFormat="1" applyFont="1" applyFill="1" applyBorder="1" applyAlignment="1">
      <alignment vertical="center" shrinkToFit="1"/>
    </xf>
    <xf numFmtId="180" fontId="18" fillId="0" borderId="13" xfId="2" applyNumberFormat="1" applyFont="1" applyFill="1" applyBorder="1" applyAlignment="1">
      <alignment vertical="center" shrinkToFit="1"/>
    </xf>
    <xf numFmtId="180" fontId="17" fillId="0" borderId="10" xfId="2" applyNumberFormat="1" applyFont="1" applyFill="1" applyBorder="1" applyAlignment="1">
      <alignment vertical="center" shrinkToFit="1"/>
    </xf>
    <xf numFmtId="180" fontId="17" fillId="0" borderId="13" xfId="2" applyNumberFormat="1" applyFont="1" applyBorder="1" applyAlignment="1">
      <alignment vertical="center" shrinkToFit="1"/>
    </xf>
    <xf numFmtId="0" fontId="0" fillId="0" borderId="30" xfId="0" applyBorder="1">
      <alignment vertical="center"/>
    </xf>
    <xf numFmtId="0" fontId="1" fillId="0" borderId="14" xfId="0" applyFont="1" applyFill="1" applyBorder="1" applyAlignment="1">
      <alignment horizontal="center" vertical="center" shrinkToFit="1"/>
    </xf>
    <xf numFmtId="0" fontId="17" fillId="8" borderId="12" xfId="0" applyFont="1" applyFill="1" applyBorder="1" applyAlignment="1" applyProtection="1">
      <alignment vertical="center" shrinkToFit="1"/>
      <protection locked="0"/>
    </xf>
    <xf numFmtId="180" fontId="17" fillId="0" borderId="10" xfId="2" applyNumberFormat="1" applyFont="1" applyBorder="1" applyAlignment="1">
      <alignment vertical="center" shrinkToFit="1"/>
    </xf>
    <xf numFmtId="0" fontId="20" fillId="0" borderId="7" xfId="0" applyFont="1" applyBorder="1">
      <alignment vertical="center"/>
    </xf>
    <xf numFmtId="0" fontId="20" fillId="0" borderId="10" xfId="0" applyFont="1" applyBorder="1">
      <alignment vertical="center"/>
    </xf>
    <xf numFmtId="0" fontId="20" fillId="0" borderId="3" xfId="0" applyFont="1" applyBorder="1">
      <alignment vertical="center"/>
    </xf>
    <xf numFmtId="187" fontId="7" fillId="0" borderId="0" xfId="0" applyNumberFormat="1" applyFont="1">
      <alignment vertical="center"/>
    </xf>
    <xf numFmtId="180" fontId="7" fillId="0" borderId="0" xfId="2" applyNumberFormat="1" applyFont="1">
      <alignment vertical="center"/>
    </xf>
    <xf numFmtId="185" fontId="7" fillId="0" borderId="0" xfId="0" applyNumberFormat="1" applyFont="1">
      <alignment vertical="center"/>
    </xf>
    <xf numFmtId="0" fontId="7" fillId="0" borderId="0" xfId="0" applyFont="1" applyAlignment="1" applyProtection="1">
      <alignment vertical="center" shrinkToFit="1"/>
      <protection locked="0"/>
    </xf>
    <xf numFmtId="0" fontId="6" fillId="0" borderId="0" xfId="0" applyFont="1" applyAlignment="1" applyProtection="1">
      <alignment vertical="center"/>
      <protection locked="0"/>
    </xf>
    <xf numFmtId="0" fontId="6" fillId="0" borderId="0" xfId="0" applyNumberFormat="1" applyFont="1" applyBorder="1" applyProtection="1">
      <alignment vertical="center"/>
      <protection locked="0"/>
    </xf>
    <xf numFmtId="0" fontId="6" fillId="0" borderId="0" xfId="0" applyNumberFormat="1" applyFont="1" applyFill="1" applyBorder="1" applyProtection="1">
      <alignment vertical="center"/>
    </xf>
    <xf numFmtId="0" fontId="6" fillId="0" borderId="0" xfId="0" applyNumberFormat="1" applyFont="1" applyBorder="1">
      <alignment vertical="center"/>
    </xf>
    <xf numFmtId="182" fontId="7" fillId="0" borderId="12" xfId="0" applyNumberFormat="1" applyFont="1" applyBorder="1" applyProtection="1">
      <alignment vertical="center"/>
      <protection locked="0"/>
    </xf>
    <xf numFmtId="176" fontId="20" fillId="0" borderId="13" xfId="0" applyNumberFormat="1" applyFont="1" applyBorder="1">
      <alignment vertical="center"/>
    </xf>
    <xf numFmtId="176" fontId="20" fillId="0" borderId="5" xfId="0" applyNumberFormat="1" applyFont="1" applyBorder="1">
      <alignment vertical="center"/>
    </xf>
    <xf numFmtId="181" fontId="7" fillId="0" borderId="0" xfId="0" applyNumberFormat="1" applyFont="1" applyAlignment="1" applyProtection="1">
      <alignment horizontal="left" vertical="center" shrinkToFit="1"/>
      <protection locked="0"/>
    </xf>
    <xf numFmtId="181" fontId="7" fillId="8" borderId="0" xfId="0" applyNumberFormat="1" applyFont="1" applyFill="1" applyAlignment="1" applyProtection="1">
      <alignment horizontal="left" vertical="center" shrinkToFit="1"/>
      <protection locked="0"/>
    </xf>
    <xf numFmtId="0" fontId="7" fillId="0" borderId="13" xfId="0" applyFont="1" applyBorder="1" applyAlignment="1">
      <alignment horizontal="center" vertical="center"/>
    </xf>
    <xf numFmtId="0" fontId="7" fillId="0" borderId="5" xfId="0" applyFont="1" applyBorder="1" applyAlignment="1">
      <alignment horizontal="center" vertical="center"/>
    </xf>
    <xf numFmtId="0" fontId="7" fillId="0" borderId="10" xfId="0" applyFont="1" applyBorder="1" applyAlignment="1">
      <alignment horizontal="center" vertical="center"/>
    </xf>
    <xf numFmtId="0" fontId="7" fillId="0" borderId="13"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5" xfId="0" applyFont="1" applyFill="1" applyBorder="1" applyAlignment="1" applyProtection="1">
      <alignment horizontal="center" vertical="center"/>
    </xf>
    <xf numFmtId="0" fontId="7" fillId="0" borderId="12" xfId="0" applyFont="1" applyBorder="1" applyAlignment="1">
      <alignment horizontal="distributed" vertical="center"/>
    </xf>
    <xf numFmtId="0" fontId="7" fillId="0" borderId="13" xfId="0" applyFont="1" applyBorder="1" applyAlignment="1">
      <alignment horizontal="distributed" vertical="center"/>
    </xf>
    <xf numFmtId="0" fontId="6" fillId="0" borderId="11" xfId="0" applyFont="1" applyBorder="1" applyAlignment="1">
      <alignment horizontal="distributed" vertical="center"/>
    </xf>
    <xf numFmtId="0" fontId="7" fillId="0" borderId="5" xfId="0" applyFont="1" applyBorder="1" applyAlignment="1">
      <alignment horizontal="distributed" vertical="center"/>
    </xf>
    <xf numFmtId="0" fontId="7" fillId="0" borderId="10" xfId="0" applyFont="1" applyBorder="1" applyAlignment="1">
      <alignment horizontal="distributed" vertical="center"/>
    </xf>
    <xf numFmtId="0" fontId="6" fillId="0" borderId="1" xfId="0" applyFont="1" applyBorder="1" applyAlignment="1">
      <alignment horizontal="distributed" vertical="center"/>
    </xf>
    <xf numFmtId="0" fontId="6" fillId="0" borderId="2" xfId="0" applyFont="1" applyBorder="1" applyAlignment="1">
      <alignment horizontal="distributed" vertical="center"/>
    </xf>
    <xf numFmtId="0" fontId="6" fillId="0" borderId="3" xfId="0" applyFont="1" applyBorder="1" applyAlignment="1">
      <alignment horizontal="distributed" vertical="center"/>
    </xf>
    <xf numFmtId="0" fontId="7" fillId="0" borderId="5" xfId="0" applyFont="1" applyFill="1" applyBorder="1" applyAlignment="1" applyProtection="1">
      <alignment horizontal="center" vertical="center"/>
      <protection locked="0"/>
    </xf>
    <xf numFmtId="0" fontId="3" fillId="0" borderId="13" xfId="0" applyFont="1" applyBorder="1" applyAlignment="1" applyProtection="1">
      <alignment vertical="center" wrapText="1"/>
      <protection locked="0"/>
    </xf>
    <xf numFmtId="0" fontId="3" fillId="0" borderId="5"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181" fontId="7" fillId="0" borderId="13" xfId="0" applyNumberFormat="1" applyFont="1" applyFill="1" applyBorder="1" applyAlignment="1" applyProtection="1">
      <alignment horizontal="left" vertical="center"/>
      <protection locked="0"/>
    </xf>
    <xf numFmtId="0" fontId="0" fillId="0" borderId="5" xfId="0" applyFill="1" applyBorder="1" applyAlignment="1">
      <alignment vertical="center"/>
    </xf>
    <xf numFmtId="181" fontId="7" fillId="0" borderId="5" xfId="0" applyNumberFormat="1" applyFont="1" applyFill="1" applyBorder="1" applyAlignment="1" applyProtection="1">
      <alignment horizontal="left" vertical="center"/>
      <protection locked="0"/>
    </xf>
    <xf numFmtId="0" fontId="7" fillId="0" borderId="13" xfId="0" applyFont="1" applyBorder="1" applyAlignment="1">
      <alignment horizontal="distributed" vertical="center" wrapText="1"/>
    </xf>
    <xf numFmtId="0" fontId="7" fillId="0" borderId="5" xfId="0" applyFont="1" applyBorder="1" applyAlignment="1">
      <alignment horizontal="distributed" vertical="center" wrapText="1"/>
    </xf>
    <xf numFmtId="0" fontId="7" fillId="0" borderId="10" xfId="0" applyFont="1" applyBorder="1" applyAlignment="1">
      <alignment horizontal="distributed" vertical="center" wrapText="1"/>
    </xf>
    <xf numFmtId="0" fontId="6" fillId="0" borderId="0" xfId="0" applyFont="1" applyAlignment="1">
      <alignment vertical="center" wrapText="1"/>
    </xf>
    <xf numFmtId="0" fontId="7" fillId="0" borderId="15" xfId="0" applyFont="1" applyBorder="1">
      <alignment vertical="center"/>
    </xf>
    <xf numFmtId="0" fontId="7" fillId="0" borderId="16" xfId="0" applyFont="1" applyBorder="1">
      <alignment vertical="center"/>
    </xf>
    <xf numFmtId="0" fontId="7" fillId="0" borderId="17" xfId="0" applyFont="1" applyBorder="1">
      <alignment vertical="center"/>
    </xf>
    <xf numFmtId="0" fontId="7" fillId="0" borderId="18" xfId="0" applyFont="1" applyBorder="1">
      <alignment vertical="center"/>
    </xf>
    <xf numFmtId="0" fontId="7" fillId="0" borderId="19" xfId="0" applyFont="1" applyBorder="1">
      <alignment vertical="center"/>
    </xf>
    <xf numFmtId="0" fontId="7" fillId="0" borderId="20" xfId="0" applyFont="1" applyBorder="1">
      <alignment vertical="center"/>
    </xf>
    <xf numFmtId="182" fontId="7" fillId="0" borderId="12" xfId="0" applyNumberFormat="1" applyFont="1" applyBorder="1">
      <alignment vertical="center"/>
    </xf>
    <xf numFmtId="183" fontId="7" fillId="0" borderId="12" xfId="0" applyNumberFormat="1" applyFont="1" applyBorder="1" applyProtection="1">
      <alignment vertical="center"/>
      <protection locked="0"/>
    </xf>
    <xf numFmtId="183" fontId="7" fillId="0" borderId="13" xfId="0" applyNumberFormat="1" applyFont="1" applyBorder="1" applyProtection="1">
      <alignment vertical="center"/>
      <protection locked="0"/>
    </xf>
    <xf numFmtId="183" fontId="7" fillId="0" borderId="5" xfId="0" applyNumberFormat="1" applyFont="1" applyBorder="1" applyProtection="1">
      <alignment vertical="center"/>
      <protection locked="0"/>
    </xf>
    <xf numFmtId="183" fontId="7" fillId="0" borderId="10" xfId="0" applyNumberFormat="1" applyFont="1" applyBorder="1" applyProtection="1">
      <alignment vertical="center"/>
      <protection locked="0"/>
    </xf>
    <xf numFmtId="0" fontId="3" fillId="0" borderId="1" xfId="0" applyFont="1" applyBorder="1" applyAlignment="1">
      <alignment horizontal="distributed" vertical="center" wrapText="1"/>
    </xf>
    <xf numFmtId="0" fontId="3" fillId="0" borderId="2" xfId="0" applyFont="1" applyBorder="1" applyAlignment="1">
      <alignment horizontal="distributed" vertical="center" wrapText="1"/>
    </xf>
    <xf numFmtId="0" fontId="3" fillId="0" borderId="3" xfId="0" applyFont="1" applyBorder="1" applyAlignment="1">
      <alignment horizontal="distributed" vertical="center" wrapText="1"/>
    </xf>
    <xf numFmtId="0" fontId="6" fillId="0" borderId="1" xfId="0" applyFont="1" applyBorder="1" applyAlignment="1">
      <alignment horizontal="distributed" vertical="center" wrapText="1"/>
    </xf>
    <xf numFmtId="0" fontId="6" fillId="0" borderId="2" xfId="0" applyFont="1" applyBorder="1" applyAlignment="1">
      <alignment horizontal="distributed" vertical="center" wrapText="1"/>
    </xf>
    <xf numFmtId="0" fontId="6" fillId="0" borderId="3" xfId="0" applyFont="1" applyBorder="1" applyAlignment="1">
      <alignment horizontal="distributed" vertical="center" wrapText="1"/>
    </xf>
    <xf numFmtId="0" fontId="7" fillId="0" borderId="1" xfId="0" applyFont="1" applyBorder="1" applyAlignment="1">
      <alignment horizontal="distributed" vertical="center" wrapText="1"/>
    </xf>
    <xf numFmtId="0" fontId="7" fillId="0" borderId="2" xfId="0" applyFont="1" applyBorder="1" applyAlignment="1">
      <alignment horizontal="distributed" vertical="center" wrapText="1"/>
    </xf>
    <xf numFmtId="0" fontId="7" fillId="0" borderId="3" xfId="0" applyFont="1" applyBorder="1" applyAlignment="1">
      <alignment horizontal="distributed" vertical="center" wrapText="1"/>
    </xf>
    <xf numFmtId="0" fontId="7" fillId="0" borderId="6" xfId="0" applyFont="1" applyBorder="1" applyAlignment="1">
      <alignment horizontal="distributed" vertical="center" wrapText="1"/>
    </xf>
    <xf numFmtId="0" fontId="7" fillId="0" borderId="0" xfId="0" applyFont="1" applyBorder="1" applyAlignment="1">
      <alignment horizontal="distributed" vertical="center" wrapText="1"/>
    </xf>
    <xf numFmtId="0" fontId="7" fillId="0" borderId="8" xfId="0" applyFont="1" applyBorder="1" applyAlignment="1">
      <alignment horizontal="center" vertical="center" wrapText="1"/>
    </xf>
    <xf numFmtId="0" fontId="7" fillId="0" borderId="4"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distributed" vertical="center"/>
    </xf>
    <xf numFmtId="0" fontId="7" fillId="0" borderId="3" xfId="0" applyFont="1" applyBorder="1" applyAlignment="1">
      <alignment horizontal="distributed" vertical="center"/>
    </xf>
    <xf numFmtId="0" fontId="7" fillId="0" borderId="8" xfId="0" applyFont="1" applyBorder="1" applyAlignment="1">
      <alignment horizontal="distributed" vertical="center"/>
    </xf>
    <xf numFmtId="0" fontId="7" fillId="0" borderId="4" xfId="0" applyFont="1" applyBorder="1" applyAlignment="1">
      <alignment horizontal="distributed" vertical="center"/>
    </xf>
    <xf numFmtId="0" fontId="7" fillId="0" borderId="9" xfId="0" applyFont="1" applyBorder="1" applyAlignment="1">
      <alignment horizontal="distributed" vertical="center"/>
    </xf>
    <xf numFmtId="186" fontId="7" fillId="0" borderId="13" xfId="0" applyNumberFormat="1" applyFont="1" applyBorder="1" applyAlignment="1">
      <alignment horizontal="right" vertical="center"/>
    </xf>
    <xf numFmtId="186" fontId="7" fillId="0" borderId="5" xfId="0" applyNumberFormat="1" applyFont="1" applyBorder="1" applyAlignment="1">
      <alignment horizontal="right" vertical="center"/>
    </xf>
    <xf numFmtId="186" fontId="7" fillId="0" borderId="10" xfId="0" applyNumberFormat="1" applyFont="1" applyBorder="1" applyAlignment="1">
      <alignment horizontal="right" vertical="center"/>
    </xf>
    <xf numFmtId="0" fontId="7" fillId="0" borderId="12" xfId="0" applyFont="1" applyBorder="1" applyAlignment="1">
      <alignment horizontal="center" vertical="center"/>
    </xf>
    <xf numFmtId="0" fontId="7" fillId="0" borderId="1" xfId="0" applyFont="1" applyBorder="1">
      <alignment vertical="center"/>
    </xf>
    <xf numFmtId="0" fontId="7" fillId="0" borderId="3" xfId="0" applyFont="1" applyBorder="1">
      <alignment vertical="center"/>
    </xf>
    <xf numFmtId="0" fontId="7" fillId="0" borderId="0" xfId="0" applyFont="1" applyBorder="1" applyAlignment="1">
      <alignment vertical="center" wrapText="1"/>
    </xf>
    <xf numFmtId="0" fontId="7" fillId="0" borderId="13" xfId="0" applyFont="1" applyBorder="1" applyAlignment="1" applyProtection="1">
      <alignment vertical="center" wrapText="1"/>
    </xf>
    <xf numFmtId="0" fontId="7" fillId="0" borderId="5" xfId="0" applyFont="1" applyBorder="1" applyAlignment="1" applyProtection="1">
      <alignment vertical="center" wrapText="1"/>
    </xf>
    <xf numFmtId="0" fontId="7" fillId="0" borderId="10" xfId="0" applyFont="1" applyBorder="1" applyAlignment="1" applyProtection="1">
      <alignment vertical="center" wrapText="1"/>
    </xf>
    <xf numFmtId="186" fontId="7" fillId="0" borderId="13" xfId="0" applyNumberFormat="1" applyFont="1" applyBorder="1" applyProtection="1">
      <alignment vertical="center"/>
    </xf>
    <xf numFmtId="186" fontId="7" fillId="0" borderId="5" xfId="0" applyNumberFormat="1" applyFont="1" applyBorder="1" applyProtection="1">
      <alignment vertical="center"/>
    </xf>
    <xf numFmtId="186" fontId="7" fillId="0" borderId="10" xfId="0" applyNumberFormat="1" applyFont="1" applyBorder="1" applyProtection="1">
      <alignment vertical="center"/>
    </xf>
    <xf numFmtId="0" fontId="7" fillId="0" borderId="1" xfId="0" applyFont="1" applyBorder="1" applyAlignment="1" applyProtection="1">
      <alignment vertical="center" wrapText="1"/>
    </xf>
    <xf numFmtId="0" fontId="7" fillId="0" borderId="2" xfId="0" applyFont="1" applyBorder="1" applyAlignment="1" applyProtection="1">
      <alignment vertical="center" wrapText="1"/>
    </xf>
    <xf numFmtId="0" fontId="7" fillId="0" borderId="3" xfId="0" applyFont="1" applyBorder="1" applyAlignment="1" applyProtection="1">
      <alignment vertical="center" wrapText="1"/>
    </xf>
    <xf numFmtId="0" fontId="6" fillId="0" borderId="0" xfId="0" applyFont="1" applyAlignment="1">
      <alignment vertical="center" wrapText="1" shrinkToFi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1" xfId="0" applyFont="1" applyBorder="1" applyAlignment="1">
      <alignment horizontal="center" vertical="center" textRotation="255" wrapText="1"/>
    </xf>
    <xf numFmtId="0" fontId="3" fillId="0" borderId="21" xfId="0" applyFont="1" applyBorder="1" applyAlignment="1">
      <alignment horizontal="center" vertical="center" textRotation="255" wrapText="1"/>
    </xf>
    <xf numFmtId="0" fontId="3" fillId="0" borderId="14" xfId="0" applyFont="1" applyBorder="1" applyAlignment="1">
      <alignment horizontal="center" vertical="center" textRotation="255" wrapText="1"/>
    </xf>
    <xf numFmtId="0" fontId="7" fillId="0" borderId="13"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176" fontId="20" fillId="0" borderId="13" xfId="0" applyNumberFormat="1" applyFont="1" applyFill="1" applyBorder="1">
      <alignment vertical="center"/>
    </xf>
    <xf numFmtId="176" fontId="20" fillId="0" borderId="5" xfId="0" applyNumberFormat="1" applyFont="1" applyFill="1" applyBorder="1">
      <alignment vertical="center"/>
    </xf>
    <xf numFmtId="0" fontId="7" fillId="0" borderId="11" xfId="0" applyFont="1" applyBorder="1" applyAlignment="1">
      <alignment horizontal="center" vertical="center" textRotation="255" wrapText="1"/>
    </xf>
    <xf numFmtId="0" fontId="7" fillId="0" borderId="21" xfId="0" applyFont="1" applyBorder="1" applyAlignment="1">
      <alignment horizontal="center" vertical="center" textRotation="255" wrapText="1"/>
    </xf>
    <xf numFmtId="0" fontId="7" fillId="0" borderId="14" xfId="0" applyFont="1" applyBorder="1" applyAlignment="1">
      <alignment horizontal="center" vertical="center" textRotation="255" wrapText="1"/>
    </xf>
    <xf numFmtId="0" fontId="7" fillId="0" borderId="0" xfId="0" applyFont="1" applyAlignment="1">
      <alignment vertical="center" wrapText="1"/>
    </xf>
    <xf numFmtId="0" fontId="7" fillId="0" borderId="0" xfId="0" quotePrefix="1" applyFont="1" applyBorder="1" applyAlignment="1">
      <alignment horizontal="center" vertical="center"/>
    </xf>
    <xf numFmtId="0" fontId="7" fillId="0" borderId="1" xfId="0" applyFont="1" applyBorder="1" applyAlignment="1">
      <alignment horizontal="distributed" vertical="center"/>
    </xf>
    <xf numFmtId="0" fontId="7" fillId="0" borderId="5" xfId="0" applyFont="1" applyBorder="1" applyAlignment="1">
      <alignment vertical="center"/>
    </xf>
    <xf numFmtId="0" fontId="3" fillId="0" borderId="11" xfId="0" applyFont="1" applyBorder="1" applyAlignment="1">
      <alignment horizontal="distributed" vertical="center" wrapText="1"/>
    </xf>
    <xf numFmtId="0" fontId="4" fillId="0" borderId="0" xfId="0" applyFont="1" applyAlignment="1">
      <alignment horizontal="center" vertical="center"/>
    </xf>
    <xf numFmtId="0" fontId="7" fillId="0" borderId="6" xfId="0" applyFont="1" applyBorder="1" applyAlignment="1">
      <alignment horizontal="distributed" vertical="center"/>
    </xf>
    <xf numFmtId="0" fontId="7" fillId="0" borderId="0" xfId="0" applyFont="1" applyBorder="1" applyAlignment="1">
      <alignment horizontal="distributed" vertical="center"/>
    </xf>
    <xf numFmtId="0" fontId="7" fillId="0" borderId="7" xfId="0" applyFont="1" applyBorder="1" applyAlignment="1">
      <alignment horizontal="distributed" vertical="center"/>
    </xf>
    <xf numFmtId="181" fontId="7" fillId="0" borderId="0" xfId="0" applyNumberFormat="1" applyFont="1" applyAlignment="1" applyProtection="1">
      <alignment horizontal="right" vertical="center"/>
      <protection locked="0"/>
    </xf>
    <xf numFmtId="184" fontId="7" fillId="8" borderId="2" xfId="0" applyNumberFormat="1" applyFont="1" applyFill="1" applyBorder="1" applyAlignment="1" applyProtection="1">
      <alignment horizontal="left" vertical="center"/>
      <protection locked="0"/>
    </xf>
    <xf numFmtId="181" fontId="7" fillId="0" borderId="12" xfId="0" applyNumberFormat="1" applyFont="1" applyBorder="1" applyProtection="1">
      <alignment vertical="center"/>
      <protection locked="0"/>
    </xf>
    <xf numFmtId="0" fontId="7" fillId="0" borderId="2"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3" fillId="0" borderId="8" xfId="0" applyFont="1" applyBorder="1" applyAlignment="1">
      <alignment horizontal="distributed" vertical="center" wrapText="1"/>
    </xf>
    <xf numFmtId="0" fontId="3" fillId="0" borderId="4" xfId="0" applyFont="1" applyBorder="1" applyAlignment="1">
      <alignment horizontal="distributed" vertical="center" wrapText="1"/>
    </xf>
    <xf numFmtId="0" fontId="3" fillId="0" borderId="9" xfId="0" applyFont="1" applyBorder="1" applyAlignment="1">
      <alignment horizontal="distributed" vertical="center" wrapText="1"/>
    </xf>
    <xf numFmtId="0" fontId="7" fillId="0" borderId="0" xfId="0" applyFont="1" applyBorder="1" applyAlignment="1">
      <alignment horizontal="center" vertical="center"/>
    </xf>
    <xf numFmtId="0" fontId="6" fillId="0" borderId="0" xfId="0" applyFont="1" applyBorder="1" applyAlignment="1">
      <alignment vertical="center" wrapText="1"/>
    </xf>
    <xf numFmtId="182" fontId="7" fillId="0" borderId="12" xfId="0" applyNumberFormat="1" applyFont="1" applyFill="1" applyBorder="1" applyProtection="1">
      <alignment vertical="center"/>
      <protection locked="0"/>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5" fillId="0" borderId="1" xfId="0" applyFont="1" applyBorder="1" applyAlignment="1">
      <alignment horizontal="distributed" vertical="center" wrapText="1"/>
    </xf>
    <xf numFmtId="0" fontId="5" fillId="0" borderId="2" xfId="0" applyFont="1" applyBorder="1" applyAlignment="1">
      <alignment horizontal="distributed" vertical="center" wrapText="1"/>
    </xf>
    <xf numFmtId="0" fontId="5" fillId="0" borderId="3" xfId="0" applyFont="1" applyBorder="1" applyAlignment="1">
      <alignment horizontal="distributed" vertical="center" wrapText="1"/>
    </xf>
    <xf numFmtId="181" fontId="7" fillId="8" borderId="8" xfId="0" applyNumberFormat="1" applyFont="1" applyFill="1" applyBorder="1" applyAlignment="1" applyProtection="1">
      <alignment vertical="center" wrapText="1"/>
      <protection locked="0"/>
    </xf>
    <xf numFmtId="181" fontId="7" fillId="8" borderId="4" xfId="0" applyNumberFormat="1" applyFont="1" applyFill="1" applyBorder="1" applyAlignment="1" applyProtection="1">
      <alignment vertical="center" wrapText="1"/>
      <protection locked="0"/>
    </xf>
    <xf numFmtId="181" fontId="7" fillId="8" borderId="9" xfId="0" applyNumberFormat="1" applyFont="1" applyFill="1" applyBorder="1" applyAlignment="1" applyProtection="1">
      <alignment vertical="center" wrapText="1"/>
      <protection locked="0"/>
    </xf>
    <xf numFmtId="0" fontId="7" fillId="0" borderId="13" xfId="0" applyFont="1" applyBorder="1" applyAlignment="1" applyProtection="1">
      <alignment vertical="center" wrapText="1"/>
      <protection locked="0"/>
    </xf>
    <xf numFmtId="0" fontId="7" fillId="0" borderId="5" xfId="0" applyFont="1" applyBorder="1" applyAlignment="1" applyProtection="1">
      <alignment vertical="center" wrapText="1"/>
      <protection locked="0"/>
    </xf>
    <xf numFmtId="0" fontId="7" fillId="0" borderId="10" xfId="0" applyFont="1" applyBorder="1" applyAlignment="1" applyProtection="1">
      <alignment vertical="center" wrapText="1"/>
      <protection locked="0"/>
    </xf>
    <xf numFmtId="0" fontId="7" fillId="0" borderId="5" xfId="0" applyFont="1" applyBorder="1" applyProtection="1">
      <alignment vertical="center"/>
      <protection locked="0"/>
    </xf>
    <xf numFmtId="0" fontId="3" fillId="0" borderId="13" xfId="0" applyFont="1" applyBorder="1" applyAlignment="1" applyProtection="1">
      <alignment horizontal="center" vertical="center" textRotation="255"/>
      <protection locked="0"/>
    </xf>
    <xf numFmtId="0" fontId="3" fillId="0" borderId="5" xfId="0" applyFont="1" applyBorder="1" applyAlignment="1" applyProtection="1">
      <alignment horizontal="center" vertical="center" textRotation="255"/>
      <protection locked="0"/>
    </xf>
    <xf numFmtId="0" fontId="3" fillId="0" borderId="10" xfId="0" applyFont="1" applyBorder="1" applyAlignment="1" applyProtection="1">
      <alignment horizontal="center" vertical="center" textRotation="255"/>
      <protection locked="0"/>
    </xf>
    <xf numFmtId="0" fontId="3" fillId="0" borderId="12" xfId="0" applyFont="1" applyBorder="1" applyProtection="1">
      <alignment vertical="center"/>
      <protection locked="0"/>
    </xf>
    <xf numFmtId="0" fontId="0" fillId="0" borderId="13" xfId="1" applyFont="1" applyBorder="1" applyAlignment="1" applyProtection="1">
      <alignment horizontal="left" vertical="center" wrapText="1"/>
      <protection locked="0"/>
    </xf>
    <xf numFmtId="0" fontId="1" fillId="0" borderId="5" xfId="1" applyFont="1" applyBorder="1" applyAlignment="1" applyProtection="1">
      <alignment horizontal="left" vertical="center" wrapText="1"/>
      <protection locked="0"/>
    </xf>
    <xf numFmtId="0" fontId="1" fillId="0" borderId="10" xfId="1" applyFont="1" applyBorder="1" applyAlignment="1" applyProtection="1">
      <alignment horizontal="left" vertical="center" wrapText="1"/>
      <protection locked="0"/>
    </xf>
    <xf numFmtId="181" fontId="7" fillId="8" borderId="13" xfId="0" applyNumberFormat="1" applyFont="1" applyFill="1" applyBorder="1" applyAlignment="1" applyProtection="1">
      <alignment vertical="center" wrapText="1"/>
      <protection locked="0"/>
    </xf>
    <xf numFmtId="181" fontId="7" fillId="8" borderId="5" xfId="0" applyNumberFormat="1" applyFont="1" applyFill="1" applyBorder="1" applyAlignment="1" applyProtection="1">
      <alignment vertical="center" wrapText="1"/>
      <protection locked="0"/>
    </xf>
    <xf numFmtId="181" fontId="7" fillId="8" borderId="10" xfId="0" applyNumberFormat="1" applyFont="1" applyFill="1" applyBorder="1" applyAlignment="1" applyProtection="1">
      <alignment vertical="center" wrapText="1"/>
      <protection locked="0"/>
    </xf>
    <xf numFmtId="0" fontId="7" fillId="0" borderId="1" xfId="0" applyFont="1" applyBorder="1" applyAlignment="1" applyProtection="1">
      <alignment vertical="center" shrinkToFit="1"/>
      <protection locked="0"/>
    </xf>
    <xf numFmtId="0" fontId="7" fillId="0" borderId="2" xfId="0" applyFont="1" applyBorder="1" applyAlignment="1" applyProtection="1">
      <alignment vertical="center" shrinkToFit="1"/>
      <protection locked="0"/>
    </xf>
    <xf numFmtId="0" fontId="7" fillId="0" borderId="3" xfId="0" applyFont="1" applyBorder="1" applyAlignment="1" applyProtection="1">
      <alignment vertical="center" shrinkToFit="1"/>
      <protection locked="0"/>
    </xf>
    <xf numFmtId="0" fontId="7" fillId="0" borderId="13" xfId="0" applyFont="1" applyFill="1" applyBorder="1" applyAlignment="1">
      <alignment horizontal="right" vertical="center"/>
    </xf>
    <xf numFmtId="0" fontId="7" fillId="0" borderId="5" xfId="0" applyFont="1" applyFill="1" applyBorder="1" applyAlignment="1">
      <alignment horizontal="right" vertical="center"/>
    </xf>
    <xf numFmtId="0" fontId="7" fillId="0" borderId="8" xfId="0" applyFont="1" applyBorder="1" applyAlignment="1" applyProtection="1">
      <alignment vertical="center" shrinkToFit="1"/>
      <protection locked="0"/>
    </xf>
    <xf numFmtId="0" fontId="7" fillId="0" borderId="4" xfId="0" applyFont="1" applyBorder="1" applyAlignment="1" applyProtection="1">
      <alignment vertical="center" shrinkToFit="1"/>
      <protection locked="0"/>
    </xf>
    <xf numFmtId="0" fontId="7" fillId="0" borderId="9" xfId="0" applyFont="1" applyBorder="1" applyAlignment="1" applyProtection="1">
      <alignment vertical="center" shrinkToFit="1"/>
      <protection locked="0"/>
    </xf>
    <xf numFmtId="0" fontId="7" fillId="0" borderId="12" xfId="0" applyFont="1" applyBorder="1" applyAlignment="1">
      <alignment horizontal="distributed" vertical="center" wrapText="1"/>
    </xf>
    <xf numFmtId="0" fontId="7" fillId="0" borderId="8" xfId="0" applyFont="1" applyBorder="1" applyAlignment="1">
      <alignment horizontal="distributed" vertical="center" wrapText="1"/>
    </xf>
    <xf numFmtId="0" fontId="7" fillId="0" borderId="4" xfId="0" applyFont="1" applyBorder="1" applyAlignment="1">
      <alignment horizontal="distributed" vertical="center" wrapText="1"/>
    </xf>
    <xf numFmtId="0" fontId="7" fillId="0" borderId="9" xfId="0" applyFont="1" applyBorder="1" applyAlignment="1">
      <alignment horizontal="distributed"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5" xfId="0" applyFont="1" applyBorder="1" applyAlignment="1">
      <alignment vertical="center" wrapText="1"/>
    </xf>
    <xf numFmtId="0" fontId="7" fillId="0" borderId="10" xfId="0" applyFont="1" applyBorder="1" applyAlignment="1">
      <alignment vertical="center" wrapText="1"/>
    </xf>
    <xf numFmtId="0" fontId="7" fillId="0" borderId="4" xfId="0" applyFont="1" applyBorder="1">
      <alignment vertical="center"/>
    </xf>
    <xf numFmtId="0" fontId="7" fillId="0" borderId="9" xfId="0" applyFont="1" applyBorder="1">
      <alignment vertical="center"/>
    </xf>
    <xf numFmtId="0" fontId="6" fillId="0" borderId="8" xfId="0" applyFont="1" applyBorder="1" applyAlignment="1">
      <alignment horizontal="distributed" vertical="center" wrapText="1"/>
    </xf>
    <xf numFmtId="0" fontId="6" fillId="0" borderId="4" xfId="0" applyFont="1" applyBorder="1" applyAlignment="1">
      <alignment horizontal="distributed" vertical="center" wrapText="1"/>
    </xf>
    <xf numFmtId="0" fontId="6" fillId="0" borderId="9" xfId="0" applyFont="1" applyBorder="1" applyAlignment="1">
      <alignment horizontal="distributed" vertical="center" wrapText="1"/>
    </xf>
    <xf numFmtId="0" fontId="0" fillId="0" borderId="0" xfId="0" applyFont="1" applyFill="1" applyBorder="1" applyAlignment="1" applyProtection="1">
      <alignment horizontal="left" vertical="center" wrapText="1" indent="1" shrinkToFit="1"/>
    </xf>
    <xf numFmtId="0" fontId="1" fillId="0" borderId="0" xfId="0" applyFont="1" applyFill="1" applyBorder="1" applyAlignment="1" applyProtection="1">
      <alignment horizontal="left" vertical="center" wrapText="1" indent="1" shrinkToFit="1"/>
    </xf>
    <xf numFmtId="0" fontId="0" fillId="0" borderId="0" xfId="0" applyFont="1" applyFill="1" applyAlignment="1" applyProtection="1">
      <alignment horizontal="left" vertical="center" wrapText="1" indent="1"/>
    </xf>
    <xf numFmtId="0" fontId="1" fillId="0" borderId="0" xfId="0" applyFont="1" applyFill="1" applyAlignment="1" applyProtection="1">
      <alignment horizontal="left" vertical="center" wrapText="1" indent="1"/>
    </xf>
    <xf numFmtId="0" fontId="1" fillId="0" borderId="0" xfId="0" applyFont="1" applyFill="1" applyBorder="1" applyAlignment="1" applyProtection="1">
      <alignment horizontal="left" vertical="center" wrapText="1" indent="1"/>
    </xf>
    <xf numFmtId="0" fontId="19" fillId="0" borderId="12" xfId="0" applyFont="1" applyBorder="1" applyAlignment="1" applyProtection="1">
      <alignment horizontal="center" vertical="center"/>
    </xf>
    <xf numFmtId="0" fontId="19" fillId="0" borderId="5" xfId="0" applyFont="1" applyBorder="1" applyAlignment="1" applyProtection="1">
      <alignment horizontal="center" vertical="center"/>
      <protection locked="0"/>
    </xf>
    <xf numFmtId="0" fontId="19" fillId="0" borderId="10" xfId="0" applyFont="1" applyBorder="1" applyAlignment="1" applyProtection="1">
      <alignment horizontal="center" vertical="center"/>
      <protection locked="0"/>
    </xf>
    <xf numFmtId="0" fontId="0" fillId="0" borderId="13" xfId="0" applyBorder="1" applyAlignment="1" applyProtection="1">
      <alignment horizontal="center" vertical="center"/>
    </xf>
    <xf numFmtId="0" fontId="0" fillId="0" borderId="5" xfId="0" applyBorder="1" applyAlignment="1" applyProtection="1">
      <alignment horizontal="center" vertical="center"/>
    </xf>
    <xf numFmtId="0" fontId="0" fillId="0" borderId="10" xfId="0" applyBorder="1" applyAlignment="1" applyProtection="1">
      <alignment horizontal="center" vertical="center"/>
    </xf>
    <xf numFmtId="0" fontId="1" fillId="0" borderId="12" xfId="0" applyFont="1" applyBorder="1" applyAlignment="1" applyProtection="1">
      <alignment horizontal="center" vertical="center" shrinkToFit="1"/>
    </xf>
    <xf numFmtId="0" fontId="1" fillId="0" borderId="11" xfId="0" applyFont="1" applyBorder="1" applyAlignment="1" applyProtection="1">
      <alignment horizontal="center" vertical="center" shrinkToFit="1"/>
    </xf>
    <xf numFmtId="0" fontId="1" fillId="0" borderId="14" xfId="0" applyFont="1" applyBorder="1" applyAlignment="1" applyProtection="1">
      <alignment horizontal="center" vertical="center" shrinkToFit="1"/>
    </xf>
    <xf numFmtId="0" fontId="14" fillId="0" borderId="11" xfId="0" applyFont="1" applyBorder="1" applyAlignment="1" applyProtection="1">
      <alignment horizontal="center" vertical="center" wrapText="1" shrinkToFit="1"/>
    </xf>
    <xf numFmtId="0" fontId="14" fillId="0" borderId="14" xfId="0" applyFont="1" applyBorder="1" applyAlignment="1" applyProtection="1">
      <alignment horizontal="center" vertical="center" wrapText="1" shrinkToFit="1"/>
    </xf>
    <xf numFmtId="0" fontId="1" fillId="0" borderId="11" xfId="0" applyFont="1" applyBorder="1" applyAlignment="1" applyProtection="1">
      <alignment horizontal="center" vertical="center" wrapText="1" shrinkToFit="1"/>
    </xf>
    <xf numFmtId="0" fontId="1" fillId="0" borderId="14" xfId="0" applyFont="1" applyBorder="1" applyAlignment="1" applyProtection="1">
      <alignment horizontal="center" vertical="center" wrapText="1" shrinkToFit="1"/>
    </xf>
    <xf numFmtId="180" fontId="18" fillId="0" borderId="1" xfId="2" applyNumberFormat="1" applyFont="1" applyBorder="1" applyAlignment="1" applyProtection="1">
      <alignment horizontal="center" vertical="center" shrinkToFit="1"/>
    </xf>
    <xf numFmtId="180" fontId="17" fillId="0" borderId="2" xfId="2" applyNumberFormat="1" applyFont="1" applyBorder="1" applyAlignment="1" applyProtection="1">
      <alignment horizontal="center" vertical="center" shrinkToFit="1"/>
    </xf>
    <xf numFmtId="180" fontId="17" fillId="0" borderId="6" xfId="2" applyNumberFormat="1" applyFont="1" applyBorder="1" applyAlignment="1" applyProtection="1">
      <alignment horizontal="center" vertical="center" shrinkToFit="1"/>
    </xf>
    <xf numFmtId="180" fontId="17" fillId="0" borderId="0" xfId="2" applyNumberFormat="1" applyFont="1" applyBorder="1" applyAlignment="1" applyProtection="1">
      <alignment horizontal="center" vertical="center" shrinkToFit="1"/>
    </xf>
    <xf numFmtId="180" fontId="17" fillId="0" borderId="8" xfId="2" applyNumberFormat="1" applyFont="1" applyBorder="1" applyAlignment="1" applyProtection="1">
      <alignment horizontal="center" vertical="center" shrinkToFit="1"/>
    </xf>
    <xf numFmtId="180" fontId="17" fillId="0" borderId="4" xfId="2" applyNumberFormat="1" applyFont="1" applyBorder="1" applyAlignment="1" applyProtection="1">
      <alignment horizontal="center" vertical="center" shrinkToFit="1"/>
    </xf>
    <xf numFmtId="180" fontId="17" fillId="0" borderId="12" xfId="2" applyNumberFormat="1" applyFont="1" applyBorder="1" applyAlignment="1" applyProtection="1">
      <alignment horizontal="right" vertical="center" shrinkToFit="1"/>
    </xf>
    <xf numFmtId="0" fontId="17" fillId="0" borderId="22" xfId="0" applyFont="1" applyBorder="1" applyAlignment="1" applyProtection="1">
      <alignment horizontal="right" vertical="center" shrinkToFit="1"/>
    </xf>
    <xf numFmtId="0" fontId="17" fillId="0" borderId="23" xfId="0" applyFont="1" applyBorder="1" applyAlignment="1" applyProtection="1">
      <alignment horizontal="right" vertical="center" shrinkToFit="1"/>
    </xf>
    <xf numFmtId="0" fontId="17" fillId="0" borderId="24" xfId="0" applyFont="1" applyBorder="1" applyAlignment="1" applyProtection="1">
      <alignment horizontal="right" vertical="center" shrinkToFit="1"/>
    </xf>
    <xf numFmtId="180" fontId="17" fillId="0" borderId="25" xfId="2" applyNumberFormat="1" applyFont="1" applyFill="1" applyBorder="1" applyAlignment="1" applyProtection="1">
      <alignment vertical="center" shrinkToFit="1"/>
    </xf>
    <xf numFmtId="180" fontId="17" fillId="0" borderId="26" xfId="2" applyNumberFormat="1" applyFont="1" applyFill="1" applyBorder="1" applyAlignment="1" applyProtection="1">
      <alignment vertical="center" shrinkToFit="1"/>
    </xf>
    <xf numFmtId="180" fontId="17" fillId="0" borderId="27" xfId="2" applyNumberFormat="1" applyFont="1" applyFill="1" applyBorder="1" applyAlignment="1" applyProtection="1">
      <alignment vertical="center" shrinkToFit="1"/>
    </xf>
    <xf numFmtId="0" fontId="17" fillId="0" borderId="11" xfId="0" applyFont="1" applyBorder="1" applyAlignment="1" applyProtection="1">
      <alignment vertical="center" shrinkToFit="1"/>
    </xf>
    <xf numFmtId="0" fontId="17" fillId="0" borderId="22" xfId="0" applyFont="1" applyBorder="1" applyAlignment="1" applyProtection="1">
      <alignment vertical="center" wrapText="1" shrinkToFit="1"/>
    </xf>
    <xf numFmtId="0" fontId="17" fillId="0" borderId="28" xfId="0" applyFont="1" applyBorder="1" applyAlignment="1" applyProtection="1">
      <alignment vertical="center" shrinkToFit="1"/>
    </xf>
    <xf numFmtId="0" fontId="17" fillId="0" borderId="24" xfId="0" applyFont="1" applyBorder="1" applyAlignment="1" applyProtection="1">
      <alignment vertical="center" shrinkToFit="1"/>
    </xf>
    <xf numFmtId="0" fontId="17" fillId="0" borderId="29" xfId="0" applyFont="1" applyBorder="1" applyAlignment="1" applyProtection="1">
      <alignment vertical="center" shrinkToFit="1"/>
    </xf>
    <xf numFmtId="38" fontId="17" fillId="0" borderId="25" xfId="2" applyFont="1" applyBorder="1" applyAlignment="1" applyProtection="1">
      <alignment vertical="center" shrinkToFit="1"/>
    </xf>
    <xf numFmtId="38" fontId="17" fillId="0" borderId="27" xfId="2" applyFont="1" applyBorder="1" applyAlignment="1" applyProtection="1">
      <alignment vertical="center" shrinkToFit="1"/>
    </xf>
    <xf numFmtId="0" fontId="16" fillId="0" borderId="12" xfId="0" applyFont="1" applyBorder="1" applyAlignment="1" applyProtection="1">
      <alignment horizontal="center" vertical="center" textRotation="255"/>
    </xf>
    <xf numFmtId="0" fontId="0" fillId="0" borderId="12" xfId="0" applyBorder="1" applyAlignment="1" applyProtection="1">
      <alignment horizontal="center" vertical="center" textRotation="255"/>
    </xf>
    <xf numFmtId="180" fontId="18" fillId="0" borderId="13" xfId="2" applyNumberFormat="1" applyFont="1" applyBorder="1" applyAlignment="1" applyProtection="1">
      <alignment horizontal="center" vertical="center" shrinkToFit="1"/>
    </xf>
    <xf numFmtId="180" fontId="17" fillId="0" borderId="10" xfId="2" applyNumberFormat="1" applyFont="1" applyBorder="1" applyAlignment="1" applyProtection="1">
      <alignment horizontal="center" vertical="center" shrinkToFit="1"/>
    </xf>
    <xf numFmtId="0" fontId="16" fillId="0" borderId="12" xfId="0" applyFont="1" applyBorder="1" applyAlignment="1" applyProtection="1">
      <alignment vertical="center" textRotation="255"/>
    </xf>
    <xf numFmtId="0" fontId="0" fillId="0" borderId="12" xfId="0" applyBorder="1" applyAlignment="1" applyProtection="1">
      <alignment vertical="center" textRotation="255"/>
    </xf>
    <xf numFmtId="0" fontId="12" fillId="0" borderId="0" xfId="0" applyFont="1" applyAlignment="1" applyProtection="1">
      <alignment horizontal="center" vertical="center"/>
    </xf>
    <xf numFmtId="0" fontId="19" fillId="0" borderId="13" xfId="0" applyNumberFormat="1" applyFont="1" applyFill="1" applyBorder="1" applyAlignment="1" applyProtection="1">
      <alignment horizontal="center" vertical="center"/>
      <protection locked="0"/>
    </xf>
    <xf numFmtId="0" fontId="19" fillId="0" borderId="5" xfId="0" applyNumberFormat="1" applyFont="1" applyFill="1" applyBorder="1" applyAlignment="1" applyProtection="1">
      <alignment horizontal="center" vertical="center"/>
      <protection locked="0"/>
    </xf>
    <xf numFmtId="0" fontId="19" fillId="0" borderId="10" xfId="0" applyNumberFormat="1" applyFont="1" applyFill="1" applyBorder="1" applyAlignment="1" applyProtection="1">
      <alignment horizontal="center" vertical="center"/>
      <protection locked="0"/>
    </xf>
    <xf numFmtId="0" fontId="14" fillId="0" borderId="0" xfId="0" applyFont="1" applyFill="1" applyBorder="1" applyAlignment="1">
      <alignment horizontal="center" vertical="center" shrinkToFit="1"/>
    </xf>
    <xf numFmtId="0" fontId="14" fillId="0" borderId="0" xfId="0" applyFont="1" applyAlignment="1">
      <alignment horizontal="center" vertical="center"/>
    </xf>
    <xf numFmtId="0" fontId="16" fillId="0" borderId="12" xfId="0" applyFont="1" applyBorder="1" applyAlignment="1">
      <alignment horizontal="center" vertical="center" textRotation="255"/>
    </xf>
    <xf numFmtId="0" fontId="0" fillId="0" borderId="12" xfId="0" applyBorder="1" applyAlignment="1">
      <alignment horizontal="center" vertical="center" textRotation="255"/>
    </xf>
    <xf numFmtId="0" fontId="16" fillId="0" borderId="12" xfId="0" applyFont="1" applyBorder="1" applyAlignment="1">
      <alignment vertical="center" textRotation="255"/>
    </xf>
    <xf numFmtId="0" fontId="0" fillId="0" borderId="12" xfId="0" applyBorder="1" applyAlignment="1">
      <alignment vertical="center" textRotation="255"/>
    </xf>
    <xf numFmtId="0" fontId="1" fillId="0" borderId="12" xfId="0" applyFont="1" applyBorder="1" applyAlignment="1">
      <alignment horizontal="center" vertical="center" shrinkToFit="1"/>
    </xf>
    <xf numFmtId="0" fontId="0" fillId="0" borderId="11" xfId="0" applyFont="1" applyBorder="1" applyAlignment="1">
      <alignment horizontal="center" vertical="center" wrapText="1" shrinkToFit="1"/>
    </xf>
    <xf numFmtId="0" fontId="1" fillId="0" borderId="14" xfId="0" applyFont="1" applyBorder="1" applyAlignment="1">
      <alignment horizontal="center" vertical="center" shrinkToFit="1"/>
    </xf>
    <xf numFmtId="0" fontId="0" fillId="0" borderId="1" xfId="0" applyFont="1" applyBorder="1" applyAlignment="1">
      <alignment horizontal="center" vertical="center" shrinkToFit="1"/>
    </xf>
    <xf numFmtId="0" fontId="0" fillId="0" borderId="3" xfId="0" applyFont="1" applyBorder="1" applyAlignment="1">
      <alignment horizontal="center" vertical="center" shrinkToFit="1"/>
    </xf>
    <xf numFmtId="0" fontId="0" fillId="0" borderId="12" xfId="0" applyFont="1" applyBorder="1" applyAlignment="1">
      <alignment horizontal="center" vertical="center" wrapText="1" shrinkToFit="1"/>
    </xf>
  </cellXfs>
  <cellStyles count="4">
    <cellStyle name="ハイパーリンク" xfId="1" builtinId="8"/>
    <cellStyle name="桁区切り" xfId="2" builtinId="6"/>
    <cellStyle name="標準" xfId="0" builtinId="0"/>
    <cellStyle name="標準 4 2" xfId="3"/>
  </cellStyles>
  <dxfs count="177">
    <dxf>
      <fill>
        <patternFill>
          <bgColor theme="8" tint="0.59996337778862885"/>
        </patternFill>
      </fill>
    </dxf>
    <dxf>
      <fill>
        <patternFill patternType="solid">
          <bgColor theme="8" tint="0.59996337778862885"/>
        </patternFill>
      </fill>
    </dxf>
    <dxf>
      <fill>
        <patternFill>
          <bgColor theme="8" tint="0.59996337778862885"/>
        </patternFill>
      </fill>
    </dxf>
    <dxf>
      <fill>
        <patternFill patternType="solid">
          <bgColor theme="8" tint="0.59996337778862885"/>
        </patternFill>
      </fill>
    </dxf>
    <dxf>
      <fill>
        <patternFill>
          <bgColor theme="8" tint="0.59996337778862885"/>
        </patternFill>
      </fill>
    </dxf>
    <dxf>
      <fill>
        <patternFill patternType="solid">
          <bgColor theme="8" tint="0.59996337778862885"/>
        </patternFill>
      </fill>
    </dxf>
    <dxf>
      <fill>
        <patternFill>
          <bgColor theme="8" tint="0.59996337778862885"/>
        </patternFill>
      </fill>
    </dxf>
    <dxf>
      <fill>
        <patternFill patternType="solid">
          <bgColor theme="8" tint="0.59996337778862885"/>
        </patternFill>
      </fill>
    </dxf>
    <dxf>
      <fill>
        <patternFill>
          <bgColor theme="8" tint="0.59996337778862885"/>
        </patternFill>
      </fill>
    </dxf>
    <dxf>
      <fill>
        <patternFill patternType="solid">
          <bgColor theme="8" tint="0.59996337778862885"/>
        </patternFill>
      </fill>
    </dxf>
    <dxf>
      <fill>
        <patternFill>
          <bgColor theme="8" tint="0.59996337778862885"/>
        </patternFill>
      </fill>
    </dxf>
    <dxf>
      <fill>
        <patternFill patternType="solid">
          <bgColor theme="8" tint="0.59996337778862885"/>
        </patternFill>
      </fill>
    </dxf>
    <dxf>
      <fill>
        <patternFill>
          <bgColor theme="8" tint="0.59996337778862885"/>
        </patternFill>
      </fill>
    </dxf>
    <dxf>
      <fill>
        <patternFill patternType="solid">
          <bgColor theme="8" tint="0.59996337778862885"/>
        </patternFill>
      </fill>
    </dxf>
    <dxf>
      <fill>
        <patternFill>
          <bgColor theme="8" tint="0.59996337778862885"/>
        </patternFill>
      </fill>
    </dxf>
    <dxf>
      <fill>
        <patternFill patternType="solid">
          <bgColor theme="8" tint="0.59996337778862885"/>
        </patternFill>
      </fill>
    </dxf>
    <dxf>
      <fill>
        <patternFill>
          <bgColor theme="8" tint="0.59996337778862885"/>
        </patternFill>
      </fill>
    </dxf>
    <dxf>
      <fill>
        <patternFill patternType="solid">
          <bgColor theme="8" tint="0.59996337778862885"/>
        </patternFill>
      </fill>
    </dxf>
    <dxf>
      <fill>
        <patternFill>
          <bgColor theme="8" tint="0.59996337778862885"/>
        </patternFill>
      </fill>
    </dxf>
    <dxf>
      <fill>
        <patternFill patternType="solid">
          <bgColor theme="8" tint="0.59996337778862885"/>
        </patternFill>
      </fill>
    </dxf>
    <dxf>
      <fill>
        <patternFill>
          <bgColor theme="8" tint="0.59996337778862885"/>
        </patternFill>
      </fill>
    </dxf>
    <dxf>
      <fill>
        <patternFill patternType="solid">
          <bgColor theme="8" tint="0.59996337778862885"/>
        </patternFill>
      </fill>
    </dxf>
    <dxf>
      <fill>
        <patternFill>
          <bgColor theme="8" tint="0.59996337778862885"/>
        </patternFill>
      </fill>
    </dxf>
    <dxf>
      <fill>
        <patternFill patternType="solid">
          <bgColor theme="8" tint="0.59996337778862885"/>
        </patternFill>
      </fill>
    </dxf>
    <dxf>
      <fill>
        <patternFill>
          <bgColor theme="8" tint="0.59996337778862885"/>
        </patternFill>
      </fill>
    </dxf>
    <dxf>
      <fill>
        <patternFill patternType="solid">
          <bgColor theme="8" tint="0.59996337778862885"/>
        </patternFill>
      </fill>
    </dxf>
    <dxf>
      <fill>
        <patternFill>
          <bgColor theme="8" tint="0.59996337778862885"/>
        </patternFill>
      </fill>
    </dxf>
    <dxf>
      <fill>
        <patternFill patternType="solid">
          <bgColor theme="8" tint="0.59996337778862885"/>
        </patternFill>
      </fill>
    </dxf>
    <dxf>
      <fill>
        <patternFill>
          <bgColor theme="8" tint="0.59996337778862885"/>
        </patternFill>
      </fill>
    </dxf>
    <dxf>
      <fill>
        <patternFill patternType="solid">
          <bgColor theme="8" tint="0.59996337778862885"/>
        </patternFill>
      </fill>
    </dxf>
    <dxf>
      <fill>
        <patternFill>
          <bgColor theme="8" tint="0.59996337778862885"/>
        </patternFill>
      </fill>
    </dxf>
    <dxf>
      <fill>
        <patternFill>
          <bgColor theme="0"/>
        </patternFill>
      </fill>
    </dxf>
    <dxf>
      <fill>
        <patternFill>
          <bgColor theme="0"/>
        </patternFill>
      </fill>
    </dxf>
    <dxf>
      <fill>
        <patternFill>
          <bgColor theme="8" tint="0.59996337778862885"/>
        </patternFill>
      </fill>
    </dxf>
    <dxf>
      <fill>
        <patternFill>
          <bgColor theme="0"/>
        </patternFill>
      </fill>
    </dxf>
    <dxf>
      <fill>
        <patternFill>
          <bgColor theme="0"/>
        </patternFill>
      </fill>
    </dxf>
    <dxf>
      <fill>
        <patternFill>
          <bgColor theme="8" tint="0.59996337778862885"/>
        </patternFill>
      </fill>
    </dxf>
    <dxf>
      <fill>
        <patternFill>
          <bgColor theme="0"/>
        </patternFill>
      </fill>
    </dxf>
    <dxf>
      <fill>
        <patternFill>
          <bgColor theme="0"/>
        </patternFill>
      </fill>
    </dxf>
    <dxf>
      <fill>
        <patternFill>
          <bgColor theme="8" tint="0.59996337778862885"/>
        </patternFill>
      </fill>
    </dxf>
    <dxf>
      <fill>
        <patternFill>
          <bgColor theme="0"/>
        </patternFill>
      </fill>
    </dxf>
    <dxf>
      <fill>
        <patternFill>
          <bgColor theme="0"/>
        </patternFill>
      </fill>
    </dxf>
    <dxf>
      <fill>
        <patternFill>
          <bgColor theme="8" tint="0.59996337778862885"/>
        </patternFill>
      </fill>
    </dxf>
    <dxf>
      <fill>
        <patternFill>
          <bgColor theme="8" tint="0.59996337778862885"/>
        </patternFill>
      </fill>
    </dxf>
    <dxf>
      <font>
        <color auto="1"/>
      </font>
      <fill>
        <patternFill>
          <bgColor theme="0"/>
        </patternFill>
      </fill>
    </dxf>
    <dxf>
      <fill>
        <patternFill>
          <bgColor theme="8" tint="0.59996337778862885"/>
        </patternFill>
      </fill>
    </dxf>
    <dxf>
      <fill>
        <patternFill>
          <bgColor theme="0"/>
        </patternFill>
      </fill>
    </dxf>
    <dxf>
      <fill>
        <patternFill>
          <bgColor theme="8" tint="0.59996337778862885"/>
        </patternFill>
      </fill>
    </dxf>
    <dxf>
      <fill>
        <patternFill>
          <bgColor theme="0"/>
        </patternFill>
      </fill>
    </dxf>
    <dxf>
      <fill>
        <patternFill>
          <bgColor theme="8" tint="0.59996337778862885"/>
        </patternFill>
      </fill>
    </dxf>
    <dxf>
      <fill>
        <patternFill>
          <bgColor theme="0"/>
        </patternFill>
      </fill>
    </dxf>
    <dxf>
      <fill>
        <patternFill>
          <bgColor theme="8" tint="0.59996337778862885"/>
        </patternFill>
      </fill>
    </dxf>
    <dxf>
      <fill>
        <patternFill>
          <bgColor theme="0"/>
        </patternFill>
      </fill>
    </dxf>
    <dxf>
      <fill>
        <patternFill>
          <bgColor theme="8" tint="0.59996337778862885"/>
        </patternFill>
      </fill>
    </dxf>
    <dxf>
      <fill>
        <patternFill>
          <bgColor theme="8" tint="0.59996337778862885"/>
        </patternFill>
      </fill>
    </dxf>
    <dxf>
      <font>
        <color rgb="FFFF0000"/>
      </font>
    </dxf>
    <dxf>
      <fill>
        <patternFill patternType="none">
          <bgColor indexed="65"/>
        </patternFill>
      </fill>
    </dxf>
    <dxf>
      <fill>
        <patternFill>
          <bgColor theme="0"/>
        </patternFill>
      </fill>
    </dxf>
    <dxf>
      <fill>
        <patternFill>
          <bgColor theme="0"/>
        </patternFill>
      </fill>
    </dxf>
    <dxf>
      <fill>
        <patternFill patternType="none">
          <bgColor indexed="65"/>
        </patternFill>
      </fill>
    </dxf>
    <dxf>
      <fill>
        <patternFill>
          <bgColor theme="0"/>
        </patternFill>
      </fill>
    </dxf>
    <dxf>
      <fill>
        <patternFill>
          <bgColor theme="0"/>
        </patternFill>
      </fill>
    </dxf>
    <dxf>
      <fill>
        <patternFill patternType="none">
          <bgColor indexed="65"/>
        </patternFill>
      </fill>
    </dxf>
    <dxf>
      <fill>
        <patternFill>
          <bgColor theme="0"/>
        </patternFill>
      </fill>
    </dxf>
    <dxf>
      <fill>
        <patternFill>
          <bgColor theme="0"/>
        </patternFill>
      </fill>
    </dxf>
    <dxf>
      <fill>
        <patternFill>
          <bgColor theme="8" tint="0.59996337778862885"/>
        </patternFill>
      </fill>
    </dxf>
    <dxf>
      <font>
        <color theme="0"/>
      </font>
    </dxf>
    <dxf>
      <fill>
        <patternFill>
          <bgColor theme="8" tint="0.59996337778862885"/>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8" tint="0.59996337778862885"/>
        </patternFill>
      </fill>
    </dxf>
    <dxf>
      <fill>
        <patternFill>
          <bgColor theme="8" tint="0.59996337778862885"/>
        </patternFill>
      </fill>
    </dxf>
    <dxf>
      <fill>
        <patternFill>
          <bgColor theme="0"/>
        </patternFill>
      </fill>
    </dxf>
    <dxf>
      <fill>
        <patternFill>
          <bgColor theme="8" tint="0.59996337778862885"/>
        </patternFill>
      </fill>
    </dxf>
    <dxf>
      <fill>
        <patternFill>
          <bgColor theme="0"/>
        </patternFill>
      </fill>
    </dxf>
    <dxf>
      <fill>
        <patternFill>
          <bgColor theme="8" tint="0.59996337778862885"/>
        </patternFill>
      </fill>
    </dxf>
    <dxf>
      <fill>
        <patternFill>
          <bgColor theme="0"/>
        </patternFill>
      </fill>
    </dxf>
    <dxf>
      <fill>
        <patternFill>
          <bgColor theme="8" tint="0.59996337778862885"/>
        </patternFill>
      </fill>
    </dxf>
    <dxf>
      <fill>
        <patternFill>
          <bgColor theme="0"/>
        </patternFill>
      </fill>
    </dxf>
    <dxf>
      <fill>
        <patternFill>
          <bgColor theme="8" tint="0.59996337778862885"/>
        </patternFill>
      </fill>
    </dxf>
    <dxf>
      <font>
        <color theme="0"/>
      </font>
    </dxf>
    <dxf>
      <font>
        <color theme="0"/>
      </font>
    </dxf>
    <dxf>
      <font>
        <color theme="0"/>
      </font>
    </dxf>
    <dxf>
      <font>
        <color theme="0"/>
      </font>
    </dxf>
    <dxf>
      <font>
        <color theme="0"/>
      </font>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dxf>
    <dxf>
      <font>
        <color theme="0"/>
      </font>
    </dxf>
    <dxf>
      <font>
        <color theme="0"/>
      </font>
    </dxf>
    <dxf>
      <font>
        <color theme="0"/>
      </font>
    </dxf>
    <dxf>
      <font>
        <color theme="0"/>
      </font>
      <fill>
        <patternFill>
          <bgColor theme="0"/>
        </patternFill>
      </fill>
    </dxf>
    <dxf>
      <font>
        <color theme="0"/>
      </font>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theme="8" tint="0.59996337778862885"/>
        </patternFill>
      </fill>
    </dxf>
    <dxf>
      <fill>
        <patternFill>
          <bgColor theme="8" tint="0.59996337778862885"/>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theme="8" tint="0.59996337778862885"/>
        </patternFill>
      </fill>
    </dxf>
    <dxf>
      <fill>
        <patternFill>
          <bgColor theme="8" tint="0.59996337778862885"/>
        </patternFill>
      </fill>
    </dxf>
    <dxf>
      <fill>
        <patternFill>
          <bgColor theme="8" tint="0.59996337778862885"/>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auto="1"/>
      </font>
      <fill>
        <patternFill>
          <bgColor theme="8" tint="0.59996337778862885"/>
        </patternFill>
      </fill>
    </dxf>
    <dxf>
      <font>
        <color auto="1"/>
      </font>
      <fill>
        <patternFill>
          <bgColor theme="8" tint="0.59996337778862885"/>
        </patternFill>
      </fill>
    </dxf>
    <dxf>
      <font>
        <color auto="1"/>
      </font>
      <fill>
        <patternFill>
          <bgColor theme="8" tint="0.59996337778862885"/>
        </patternFill>
      </fill>
    </dxf>
    <dxf>
      <font>
        <color auto="1"/>
      </font>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AM$42" lockText="1" noThreeD="1"/>
</file>

<file path=xl/ctrlProps/ctrlProp2.xml><?xml version="1.0" encoding="utf-8"?>
<formControlPr xmlns="http://schemas.microsoft.com/office/spreadsheetml/2009/9/main" objectType="CheckBox" fmlaLink="$AM$41" lockText="1" noThreeD="1"/>
</file>

<file path=xl/ctrlProps/ctrlProp3.xml><?xml version="1.0" encoding="utf-8"?>
<formControlPr xmlns="http://schemas.microsoft.com/office/spreadsheetml/2009/9/main" objectType="CheckBox" fmlaLink="$AM$4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180975</xdr:colOff>
          <xdr:row>41</xdr:row>
          <xdr:rowOff>57150</xdr:rowOff>
        </xdr:from>
        <xdr:to>
          <xdr:col>14</xdr:col>
          <xdr:colOff>76200</xdr:colOff>
          <xdr:row>41</xdr:row>
          <xdr:rowOff>257175</xdr:rowOff>
        </xdr:to>
        <xdr:sp macro="" textlink="">
          <xdr:nvSpPr>
            <xdr:cNvPr id="1981" name="Check Box 957" hidden="1">
              <a:extLst>
                <a:ext uri="{63B3BB69-23CF-44E3-9099-C40C66FF867C}">
                  <a14:compatExt spid="_x0000_s1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40</xdr:row>
          <xdr:rowOff>123825</xdr:rowOff>
        </xdr:from>
        <xdr:to>
          <xdr:col>14</xdr:col>
          <xdr:colOff>76200</xdr:colOff>
          <xdr:row>40</xdr:row>
          <xdr:rowOff>323850</xdr:rowOff>
        </xdr:to>
        <xdr:sp macro="" textlink="">
          <xdr:nvSpPr>
            <xdr:cNvPr id="1982" name="Check Box 958" hidden="1">
              <a:extLst>
                <a:ext uri="{63B3BB69-23CF-44E3-9099-C40C66FF867C}">
                  <a14:compatExt spid="_x0000_s1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39</xdr:row>
          <xdr:rowOff>142875</xdr:rowOff>
        </xdr:from>
        <xdr:to>
          <xdr:col>14</xdr:col>
          <xdr:colOff>85725</xdr:colOff>
          <xdr:row>39</xdr:row>
          <xdr:rowOff>342900</xdr:rowOff>
        </xdr:to>
        <xdr:sp macro="" textlink="">
          <xdr:nvSpPr>
            <xdr:cNvPr id="1983" name="Check Box 959" hidden="1">
              <a:extLst>
                <a:ext uri="{63B3BB69-23CF-44E3-9099-C40C66FF867C}">
                  <a14:compatExt spid="_x0000_s1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64</xdr:row>
      <xdr:rowOff>19050</xdr:rowOff>
    </xdr:from>
    <xdr:to>
      <xdr:col>1</xdr:col>
      <xdr:colOff>152400</xdr:colOff>
      <xdr:row>65</xdr:row>
      <xdr:rowOff>0</xdr:rowOff>
    </xdr:to>
    <xdr:sp macro="" textlink="">
      <xdr:nvSpPr>
        <xdr:cNvPr id="27698" name="Rectangle 1"/>
        <xdr:cNvSpPr>
          <a:spLocks noChangeArrowheads="1"/>
        </xdr:cNvSpPr>
      </xdr:nvSpPr>
      <xdr:spPr bwMode="auto">
        <a:xfrm>
          <a:off x="0" y="11201400"/>
          <a:ext cx="361950" cy="152400"/>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58</xdr:row>
      <xdr:rowOff>19050</xdr:rowOff>
    </xdr:from>
    <xdr:to>
      <xdr:col>1</xdr:col>
      <xdr:colOff>152400</xdr:colOff>
      <xdr:row>59</xdr:row>
      <xdr:rowOff>28575</xdr:rowOff>
    </xdr:to>
    <xdr:sp macro="" textlink="">
      <xdr:nvSpPr>
        <xdr:cNvPr id="27699" name="Rectangle 2"/>
        <xdr:cNvSpPr>
          <a:spLocks noChangeArrowheads="1"/>
        </xdr:cNvSpPr>
      </xdr:nvSpPr>
      <xdr:spPr bwMode="auto">
        <a:xfrm>
          <a:off x="0" y="10172700"/>
          <a:ext cx="361950" cy="1809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135</xdr:row>
      <xdr:rowOff>19050</xdr:rowOff>
    </xdr:from>
    <xdr:to>
      <xdr:col>1</xdr:col>
      <xdr:colOff>152400</xdr:colOff>
      <xdr:row>136</xdr:row>
      <xdr:rowOff>28575</xdr:rowOff>
    </xdr:to>
    <xdr:sp macro="" textlink="">
      <xdr:nvSpPr>
        <xdr:cNvPr id="27700" name="Rectangle 1"/>
        <xdr:cNvSpPr>
          <a:spLocks noChangeArrowheads="1"/>
        </xdr:cNvSpPr>
      </xdr:nvSpPr>
      <xdr:spPr bwMode="auto">
        <a:xfrm>
          <a:off x="0" y="23583900"/>
          <a:ext cx="361950" cy="180975"/>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129</xdr:row>
      <xdr:rowOff>19050</xdr:rowOff>
    </xdr:from>
    <xdr:to>
      <xdr:col>1</xdr:col>
      <xdr:colOff>152400</xdr:colOff>
      <xdr:row>130</xdr:row>
      <xdr:rowOff>28575</xdr:rowOff>
    </xdr:to>
    <xdr:sp macro="" textlink="">
      <xdr:nvSpPr>
        <xdr:cNvPr id="27701" name="Rectangle 2"/>
        <xdr:cNvSpPr>
          <a:spLocks noChangeArrowheads="1"/>
        </xdr:cNvSpPr>
      </xdr:nvSpPr>
      <xdr:spPr bwMode="auto">
        <a:xfrm>
          <a:off x="0" y="22555200"/>
          <a:ext cx="361950" cy="1809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200</xdr:row>
      <xdr:rowOff>19050</xdr:rowOff>
    </xdr:from>
    <xdr:to>
      <xdr:col>1</xdr:col>
      <xdr:colOff>152400</xdr:colOff>
      <xdr:row>201</xdr:row>
      <xdr:rowOff>28575</xdr:rowOff>
    </xdr:to>
    <xdr:sp macro="" textlink="">
      <xdr:nvSpPr>
        <xdr:cNvPr id="27702" name="Rectangle 2"/>
        <xdr:cNvSpPr>
          <a:spLocks noChangeArrowheads="1"/>
        </xdr:cNvSpPr>
      </xdr:nvSpPr>
      <xdr:spPr bwMode="auto">
        <a:xfrm>
          <a:off x="0" y="34937700"/>
          <a:ext cx="361950" cy="1809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206</xdr:row>
      <xdr:rowOff>19050</xdr:rowOff>
    </xdr:from>
    <xdr:to>
      <xdr:col>1</xdr:col>
      <xdr:colOff>152400</xdr:colOff>
      <xdr:row>207</xdr:row>
      <xdr:rowOff>28575</xdr:rowOff>
    </xdr:to>
    <xdr:sp macro="" textlink="">
      <xdr:nvSpPr>
        <xdr:cNvPr id="27703" name="Rectangle 1"/>
        <xdr:cNvSpPr>
          <a:spLocks noChangeArrowheads="1"/>
        </xdr:cNvSpPr>
      </xdr:nvSpPr>
      <xdr:spPr bwMode="auto">
        <a:xfrm>
          <a:off x="0" y="35966400"/>
          <a:ext cx="361950" cy="180975"/>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58</xdr:row>
      <xdr:rowOff>19050</xdr:rowOff>
    </xdr:from>
    <xdr:to>
      <xdr:col>1</xdr:col>
      <xdr:colOff>152400</xdr:colOff>
      <xdr:row>59</xdr:row>
      <xdr:rowOff>28575</xdr:rowOff>
    </xdr:to>
    <xdr:sp macro="" textlink="">
      <xdr:nvSpPr>
        <xdr:cNvPr id="28726" name="Rectangle 2"/>
        <xdr:cNvSpPr>
          <a:spLocks noChangeArrowheads="1"/>
        </xdr:cNvSpPr>
      </xdr:nvSpPr>
      <xdr:spPr bwMode="auto">
        <a:xfrm>
          <a:off x="0" y="10172700"/>
          <a:ext cx="361950" cy="1809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135</xdr:row>
      <xdr:rowOff>19050</xdr:rowOff>
    </xdr:from>
    <xdr:to>
      <xdr:col>1</xdr:col>
      <xdr:colOff>152400</xdr:colOff>
      <xdr:row>136</xdr:row>
      <xdr:rowOff>28575</xdr:rowOff>
    </xdr:to>
    <xdr:sp macro="" textlink="">
      <xdr:nvSpPr>
        <xdr:cNvPr id="28727" name="Rectangle 1"/>
        <xdr:cNvSpPr>
          <a:spLocks noChangeArrowheads="1"/>
        </xdr:cNvSpPr>
      </xdr:nvSpPr>
      <xdr:spPr bwMode="auto">
        <a:xfrm>
          <a:off x="0" y="23583900"/>
          <a:ext cx="361950" cy="180975"/>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129</xdr:row>
      <xdr:rowOff>19050</xdr:rowOff>
    </xdr:from>
    <xdr:to>
      <xdr:col>1</xdr:col>
      <xdr:colOff>152400</xdr:colOff>
      <xdr:row>130</xdr:row>
      <xdr:rowOff>28575</xdr:rowOff>
    </xdr:to>
    <xdr:sp macro="" textlink="">
      <xdr:nvSpPr>
        <xdr:cNvPr id="28728" name="Rectangle 2"/>
        <xdr:cNvSpPr>
          <a:spLocks noChangeArrowheads="1"/>
        </xdr:cNvSpPr>
      </xdr:nvSpPr>
      <xdr:spPr bwMode="auto">
        <a:xfrm>
          <a:off x="0" y="22555200"/>
          <a:ext cx="361950" cy="1809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206</xdr:row>
      <xdr:rowOff>19050</xdr:rowOff>
    </xdr:from>
    <xdr:to>
      <xdr:col>1</xdr:col>
      <xdr:colOff>152400</xdr:colOff>
      <xdr:row>207</xdr:row>
      <xdr:rowOff>28575</xdr:rowOff>
    </xdr:to>
    <xdr:sp macro="" textlink="">
      <xdr:nvSpPr>
        <xdr:cNvPr id="28729" name="Rectangle 1"/>
        <xdr:cNvSpPr>
          <a:spLocks noChangeArrowheads="1"/>
        </xdr:cNvSpPr>
      </xdr:nvSpPr>
      <xdr:spPr bwMode="auto">
        <a:xfrm>
          <a:off x="0" y="35966400"/>
          <a:ext cx="361950" cy="180975"/>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200</xdr:row>
      <xdr:rowOff>19050</xdr:rowOff>
    </xdr:from>
    <xdr:to>
      <xdr:col>1</xdr:col>
      <xdr:colOff>152400</xdr:colOff>
      <xdr:row>201</xdr:row>
      <xdr:rowOff>28575</xdr:rowOff>
    </xdr:to>
    <xdr:sp macro="" textlink="">
      <xdr:nvSpPr>
        <xdr:cNvPr id="28730" name="Rectangle 2"/>
        <xdr:cNvSpPr>
          <a:spLocks noChangeArrowheads="1"/>
        </xdr:cNvSpPr>
      </xdr:nvSpPr>
      <xdr:spPr bwMode="auto">
        <a:xfrm>
          <a:off x="0" y="34937700"/>
          <a:ext cx="361950" cy="1809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64</xdr:row>
      <xdr:rowOff>19050</xdr:rowOff>
    </xdr:from>
    <xdr:to>
      <xdr:col>1</xdr:col>
      <xdr:colOff>152400</xdr:colOff>
      <xdr:row>65</xdr:row>
      <xdr:rowOff>28575</xdr:rowOff>
    </xdr:to>
    <xdr:sp macro="" textlink="">
      <xdr:nvSpPr>
        <xdr:cNvPr id="28731" name="Rectangle 1"/>
        <xdr:cNvSpPr>
          <a:spLocks noChangeArrowheads="1"/>
        </xdr:cNvSpPr>
      </xdr:nvSpPr>
      <xdr:spPr bwMode="auto">
        <a:xfrm>
          <a:off x="0" y="11201400"/>
          <a:ext cx="361950" cy="180975"/>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64</xdr:row>
      <xdr:rowOff>19050</xdr:rowOff>
    </xdr:from>
    <xdr:to>
      <xdr:col>1</xdr:col>
      <xdr:colOff>152400</xdr:colOff>
      <xdr:row>65</xdr:row>
      <xdr:rowOff>28575</xdr:rowOff>
    </xdr:to>
    <xdr:sp macro="" textlink="">
      <xdr:nvSpPr>
        <xdr:cNvPr id="25656" name="Rectangle 1"/>
        <xdr:cNvSpPr>
          <a:spLocks noChangeArrowheads="1"/>
        </xdr:cNvSpPr>
      </xdr:nvSpPr>
      <xdr:spPr bwMode="auto">
        <a:xfrm>
          <a:off x="0" y="11201400"/>
          <a:ext cx="361950" cy="180975"/>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58</xdr:row>
      <xdr:rowOff>19050</xdr:rowOff>
    </xdr:from>
    <xdr:to>
      <xdr:col>1</xdr:col>
      <xdr:colOff>152400</xdr:colOff>
      <xdr:row>59</xdr:row>
      <xdr:rowOff>28575</xdr:rowOff>
    </xdr:to>
    <xdr:sp macro="" textlink="">
      <xdr:nvSpPr>
        <xdr:cNvPr id="25657" name="Rectangle 2"/>
        <xdr:cNvSpPr>
          <a:spLocks noChangeArrowheads="1"/>
        </xdr:cNvSpPr>
      </xdr:nvSpPr>
      <xdr:spPr bwMode="auto">
        <a:xfrm>
          <a:off x="0" y="10172700"/>
          <a:ext cx="361950" cy="1809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135</xdr:row>
      <xdr:rowOff>19050</xdr:rowOff>
    </xdr:from>
    <xdr:to>
      <xdr:col>1</xdr:col>
      <xdr:colOff>152400</xdr:colOff>
      <xdr:row>136</xdr:row>
      <xdr:rowOff>28575</xdr:rowOff>
    </xdr:to>
    <xdr:sp macro="" textlink="">
      <xdr:nvSpPr>
        <xdr:cNvPr id="25658" name="Rectangle 1"/>
        <xdr:cNvSpPr>
          <a:spLocks noChangeArrowheads="1"/>
        </xdr:cNvSpPr>
      </xdr:nvSpPr>
      <xdr:spPr bwMode="auto">
        <a:xfrm>
          <a:off x="0" y="23583900"/>
          <a:ext cx="361950" cy="180975"/>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129</xdr:row>
      <xdr:rowOff>19050</xdr:rowOff>
    </xdr:from>
    <xdr:to>
      <xdr:col>1</xdr:col>
      <xdr:colOff>152400</xdr:colOff>
      <xdr:row>130</xdr:row>
      <xdr:rowOff>28575</xdr:rowOff>
    </xdr:to>
    <xdr:sp macro="" textlink="">
      <xdr:nvSpPr>
        <xdr:cNvPr id="25659" name="Rectangle 2"/>
        <xdr:cNvSpPr>
          <a:spLocks noChangeArrowheads="1"/>
        </xdr:cNvSpPr>
      </xdr:nvSpPr>
      <xdr:spPr bwMode="auto">
        <a:xfrm>
          <a:off x="0" y="22555200"/>
          <a:ext cx="361950" cy="1809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206</xdr:row>
      <xdr:rowOff>19050</xdr:rowOff>
    </xdr:from>
    <xdr:to>
      <xdr:col>1</xdr:col>
      <xdr:colOff>152400</xdr:colOff>
      <xdr:row>207</xdr:row>
      <xdr:rowOff>28575</xdr:rowOff>
    </xdr:to>
    <xdr:sp macro="" textlink="">
      <xdr:nvSpPr>
        <xdr:cNvPr id="25660" name="Rectangle 1"/>
        <xdr:cNvSpPr>
          <a:spLocks noChangeArrowheads="1"/>
        </xdr:cNvSpPr>
      </xdr:nvSpPr>
      <xdr:spPr bwMode="auto">
        <a:xfrm>
          <a:off x="0" y="35966400"/>
          <a:ext cx="361950" cy="180975"/>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200</xdr:row>
      <xdr:rowOff>19050</xdr:rowOff>
    </xdr:from>
    <xdr:to>
      <xdr:col>1</xdr:col>
      <xdr:colOff>152400</xdr:colOff>
      <xdr:row>201</xdr:row>
      <xdr:rowOff>28575</xdr:rowOff>
    </xdr:to>
    <xdr:sp macro="" textlink="">
      <xdr:nvSpPr>
        <xdr:cNvPr id="25661" name="Rectangle 2"/>
        <xdr:cNvSpPr>
          <a:spLocks noChangeArrowheads="1"/>
        </xdr:cNvSpPr>
      </xdr:nvSpPr>
      <xdr:spPr bwMode="auto">
        <a:xfrm>
          <a:off x="0" y="34937700"/>
          <a:ext cx="361950" cy="1809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58</xdr:row>
      <xdr:rowOff>19050</xdr:rowOff>
    </xdr:from>
    <xdr:to>
      <xdr:col>1</xdr:col>
      <xdr:colOff>152400</xdr:colOff>
      <xdr:row>59</xdr:row>
      <xdr:rowOff>28575</xdr:rowOff>
    </xdr:to>
    <xdr:sp macro="" textlink="">
      <xdr:nvSpPr>
        <xdr:cNvPr id="24707" name="Rectangle 2"/>
        <xdr:cNvSpPr>
          <a:spLocks noChangeArrowheads="1"/>
        </xdr:cNvSpPr>
      </xdr:nvSpPr>
      <xdr:spPr bwMode="auto">
        <a:xfrm>
          <a:off x="0" y="10172700"/>
          <a:ext cx="361950" cy="1809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129</xdr:row>
      <xdr:rowOff>19050</xdr:rowOff>
    </xdr:from>
    <xdr:to>
      <xdr:col>1</xdr:col>
      <xdr:colOff>152400</xdr:colOff>
      <xdr:row>130</xdr:row>
      <xdr:rowOff>28575</xdr:rowOff>
    </xdr:to>
    <xdr:sp macro="" textlink="">
      <xdr:nvSpPr>
        <xdr:cNvPr id="24708" name="Rectangle 2"/>
        <xdr:cNvSpPr>
          <a:spLocks noChangeArrowheads="1"/>
        </xdr:cNvSpPr>
      </xdr:nvSpPr>
      <xdr:spPr bwMode="auto">
        <a:xfrm>
          <a:off x="0" y="22555200"/>
          <a:ext cx="361950" cy="1809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206</xdr:row>
      <xdr:rowOff>19050</xdr:rowOff>
    </xdr:from>
    <xdr:to>
      <xdr:col>1</xdr:col>
      <xdr:colOff>152400</xdr:colOff>
      <xdr:row>207</xdr:row>
      <xdr:rowOff>28575</xdr:rowOff>
    </xdr:to>
    <xdr:sp macro="" textlink="">
      <xdr:nvSpPr>
        <xdr:cNvPr id="24709" name="Rectangle 1"/>
        <xdr:cNvSpPr>
          <a:spLocks noChangeArrowheads="1"/>
        </xdr:cNvSpPr>
      </xdr:nvSpPr>
      <xdr:spPr bwMode="auto">
        <a:xfrm>
          <a:off x="0" y="35966400"/>
          <a:ext cx="361950" cy="180975"/>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200</xdr:row>
      <xdr:rowOff>19050</xdr:rowOff>
    </xdr:from>
    <xdr:to>
      <xdr:col>1</xdr:col>
      <xdr:colOff>152400</xdr:colOff>
      <xdr:row>201</xdr:row>
      <xdr:rowOff>28575</xdr:rowOff>
    </xdr:to>
    <xdr:sp macro="" textlink="">
      <xdr:nvSpPr>
        <xdr:cNvPr id="24710" name="Rectangle 2"/>
        <xdr:cNvSpPr>
          <a:spLocks noChangeArrowheads="1"/>
        </xdr:cNvSpPr>
      </xdr:nvSpPr>
      <xdr:spPr bwMode="auto">
        <a:xfrm>
          <a:off x="0" y="34937700"/>
          <a:ext cx="361950" cy="1809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64</xdr:row>
      <xdr:rowOff>19050</xdr:rowOff>
    </xdr:from>
    <xdr:to>
      <xdr:col>1</xdr:col>
      <xdr:colOff>152400</xdr:colOff>
      <xdr:row>65</xdr:row>
      <xdr:rowOff>28575</xdr:rowOff>
    </xdr:to>
    <xdr:sp macro="" textlink="">
      <xdr:nvSpPr>
        <xdr:cNvPr id="24711" name="Rectangle 1"/>
        <xdr:cNvSpPr>
          <a:spLocks noChangeArrowheads="1"/>
        </xdr:cNvSpPr>
      </xdr:nvSpPr>
      <xdr:spPr bwMode="auto">
        <a:xfrm>
          <a:off x="0" y="11201400"/>
          <a:ext cx="361950" cy="180975"/>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64</xdr:row>
      <xdr:rowOff>19050</xdr:rowOff>
    </xdr:from>
    <xdr:to>
      <xdr:col>1</xdr:col>
      <xdr:colOff>152400</xdr:colOff>
      <xdr:row>65</xdr:row>
      <xdr:rowOff>28575</xdr:rowOff>
    </xdr:to>
    <xdr:sp macro="" textlink="">
      <xdr:nvSpPr>
        <xdr:cNvPr id="24712" name="Rectangle 1"/>
        <xdr:cNvSpPr>
          <a:spLocks noChangeArrowheads="1"/>
        </xdr:cNvSpPr>
      </xdr:nvSpPr>
      <xdr:spPr bwMode="auto">
        <a:xfrm>
          <a:off x="0" y="11201400"/>
          <a:ext cx="361950" cy="180975"/>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135</xdr:row>
      <xdr:rowOff>19050</xdr:rowOff>
    </xdr:from>
    <xdr:to>
      <xdr:col>1</xdr:col>
      <xdr:colOff>152400</xdr:colOff>
      <xdr:row>136</xdr:row>
      <xdr:rowOff>28575</xdr:rowOff>
    </xdr:to>
    <xdr:sp macro="" textlink="">
      <xdr:nvSpPr>
        <xdr:cNvPr id="24713" name="Rectangle 1"/>
        <xdr:cNvSpPr>
          <a:spLocks noChangeArrowheads="1"/>
        </xdr:cNvSpPr>
      </xdr:nvSpPr>
      <xdr:spPr bwMode="auto">
        <a:xfrm>
          <a:off x="0" y="23583900"/>
          <a:ext cx="361950" cy="180975"/>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64</xdr:row>
      <xdr:rowOff>19050</xdr:rowOff>
    </xdr:from>
    <xdr:to>
      <xdr:col>1</xdr:col>
      <xdr:colOff>152400</xdr:colOff>
      <xdr:row>65</xdr:row>
      <xdr:rowOff>28575</xdr:rowOff>
    </xdr:to>
    <xdr:sp macro="" textlink="">
      <xdr:nvSpPr>
        <xdr:cNvPr id="26679" name="Rectangle 1"/>
        <xdr:cNvSpPr>
          <a:spLocks noChangeArrowheads="1"/>
        </xdr:cNvSpPr>
      </xdr:nvSpPr>
      <xdr:spPr bwMode="auto">
        <a:xfrm>
          <a:off x="0" y="11201400"/>
          <a:ext cx="361950" cy="180975"/>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58</xdr:row>
      <xdr:rowOff>19050</xdr:rowOff>
    </xdr:from>
    <xdr:to>
      <xdr:col>1</xdr:col>
      <xdr:colOff>152400</xdr:colOff>
      <xdr:row>59</xdr:row>
      <xdr:rowOff>28575</xdr:rowOff>
    </xdr:to>
    <xdr:sp macro="" textlink="">
      <xdr:nvSpPr>
        <xdr:cNvPr id="26680" name="Rectangle 2"/>
        <xdr:cNvSpPr>
          <a:spLocks noChangeArrowheads="1"/>
        </xdr:cNvSpPr>
      </xdr:nvSpPr>
      <xdr:spPr bwMode="auto">
        <a:xfrm>
          <a:off x="0" y="10172700"/>
          <a:ext cx="361950" cy="1809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135</xdr:row>
      <xdr:rowOff>19050</xdr:rowOff>
    </xdr:from>
    <xdr:to>
      <xdr:col>1</xdr:col>
      <xdr:colOff>152400</xdr:colOff>
      <xdr:row>136</xdr:row>
      <xdr:rowOff>28575</xdr:rowOff>
    </xdr:to>
    <xdr:sp macro="" textlink="">
      <xdr:nvSpPr>
        <xdr:cNvPr id="26681" name="Rectangle 1"/>
        <xdr:cNvSpPr>
          <a:spLocks noChangeArrowheads="1"/>
        </xdr:cNvSpPr>
      </xdr:nvSpPr>
      <xdr:spPr bwMode="auto">
        <a:xfrm>
          <a:off x="0" y="23583900"/>
          <a:ext cx="361950" cy="180975"/>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129</xdr:row>
      <xdr:rowOff>19050</xdr:rowOff>
    </xdr:from>
    <xdr:to>
      <xdr:col>1</xdr:col>
      <xdr:colOff>152400</xdr:colOff>
      <xdr:row>130</xdr:row>
      <xdr:rowOff>28575</xdr:rowOff>
    </xdr:to>
    <xdr:sp macro="" textlink="">
      <xdr:nvSpPr>
        <xdr:cNvPr id="26682" name="Rectangle 2"/>
        <xdr:cNvSpPr>
          <a:spLocks noChangeArrowheads="1"/>
        </xdr:cNvSpPr>
      </xdr:nvSpPr>
      <xdr:spPr bwMode="auto">
        <a:xfrm>
          <a:off x="0" y="22555200"/>
          <a:ext cx="361950" cy="1809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206</xdr:row>
      <xdr:rowOff>19050</xdr:rowOff>
    </xdr:from>
    <xdr:to>
      <xdr:col>1</xdr:col>
      <xdr:colOff>152400</xdr:colOff>
      <xdr:row>207</xdr:row>
      <xdr:rowOff>28575</xdr:rowOff>
    </xdr:to>
    <xdr:sp macro="" textlink="">
      <xdr:nvSpPr>
        <xdr:cNvPr id="26683" name="Rectangle 1"/>
        <xdr:cNvSpPr>
          <a:spLocks noChangeArrowheads="1"/>
        </xdr:cNvSpPr>
      </xdr:nvSpPr>
      <xdr:spPr bwMode="auto">
        <a:xfrm>
          <a:off x="0" y="35966400"/>
          <a:ext cx="361950" cy="180975"/>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200</xdr:row>
      <xdr:rowOff>19050</xdr:rowOff>
    </xdr:from>
    <xdr:to>
      <xdr:col>1</xdr:col>
      <xdr:colOff>152400</xdr:colOff>
      <xdr:row>201</xdr:row>
      <xdr:rowOff>28575</xdr:rowOff>
    </xdr:to>
    <xdr:sp macro="" textlink="">
      <xdr:nvSpPr>
        <xdr:cNvPr id="26684" name="Rectangle 2"/>
        <xdr:cNvSpPr>
          <a:spLocks noChangeArrowheads="1"/>
        </xdr:cNvSpPr>
      </xdr:nvSpPr>
      <xdr:spPr bwMode="auto">
        <a:xfrm>
          <a:off x="0" y="34937700"/>
          <a:ext cx="361950" cy="1809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9" tint="-0.249977111117893"/>
    <pageSetUpPr fitToPage="1"/>
  </sheetPr>
  <dimension ref="A1:BL104"/>
  <sheetViews>
    <sheetView tabSelected="1" view="pageBreakPreview" topLeftCell="A28" zoomScale="85" zoomScaleNormal="85" zoomScaleSheetLayoutView="85" workbookViewId="0">
      <selection activeCell="AI35" sqref="AI35:AK35"/>
    </sheetView>
  </sheetViews>
  <sheetFormatPr defaultColWidth="0" defaultRowHeight="13.5" zeroHeight="1"/>
  <cols>
    <col min="1" max="5" width="2.625" style="1" customWidth="1"/>
    <col min="6" max="6" width="2.75" style="1" customWidth="1"/>
    <col min="7" max="7" width="5" style="1" customWidth="1"/>
    <col min="8" max="10" width="2.625" style="1" customWidth="1"/>
    <col min="11" max="11" width="5" style="1" customWidth="1"/>
    <col min="12" max="14" width="2.625" style="1" customWidth="1"/>
    <col min="15" max="15" width="5" style="1" customWidth="1"/>
    <col min="16" max="16" width="2.625" style="1" customWidth="1"/>
    <col min="17" max="17" width="3.375" style="1" customWidth="1"/>
    <col min="18" max="18" width="2.625" style="1" customWidth="1"/>
    <col min="19" max="19" width="5" style="1" customWidth="1"/>
    <col min="20" max="22" width="2.625" style="1" customWidth="1"/>
    <col min="23" max="23" width="4.875" style="1" customWidth="1"/>
    <col min="24" max="26" width="2.625" style="1" customWidth="1"/>
    <col min="27" max="27" width="5" style="1" customWidth="1"/>
    <col min="28" max="30" width="2.625" style="1" customWidth="1"/>
    <col min="31" max="31" width="5" style="1" customWidth="1"/>
    <col min="32" max="33" width="2.625" style="1" customWidth="1"/>
    <col min="34" max="34" width="3.625" style="1" customWidth="1"/>
    <col min="35" max="35" width="5.25" style="1" customWidth="1"/>
    <col min="36" max="37" width="2.625" style="1" customWidth="1"/>
    <col min="38" max="38" width="3.25" style="1" customWidth="1"/>
    <col min="39" max="40" width="8.875" style="1" hidden="1" customWidth="1"/>
    <col min="41" max="41" width="6.625" style="1" hidden="1" customWidth="1"/>
    <col min="42" max="42" width="8.25" style="1" hidden="1" customWidth="1"/>
    <col min="43" max="64" width="2.625" style="1" hidden="1" customWidth="1"/>
    <col min="65" max="16384" width="9" style="1" hidden="1"/>
  </cols>
  <sheetData>
    <row r="1" spans="1:40" ht="14.25">
      <c r="A1" s="7" t="s">
        <v>57</v>
      </c>
    </row>
    <row r="2" spans="1:40"/>
    <row r="3" spans="1:40">
      <c r="A3" s="239" t="s">
        <v>22</v>
      </c>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9"/>
      <c r="AH3" s="239"/>
      <c r="AI3" s="239"/>
      <c r="AJ3" s="239"/>
      <c r="AK3" s="239"/>
    </row>
    <row r="4" spans="1:40">
      <c r="A4" s="239"/>
      <c r="B4" s="239"/>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239"/>
    </row>
    <row r="5" spans="1:40" s="7" customFormat="1" ht="14.25"/>
    <row r="6" spans="1:40" s="7" customFormat="1" ht="14.25">
      <c r="Y6" s="243"/>
      <c r="Z6" s="243"/>
      <c r="AA6" s="243"/>
      <c r="AB6" s="7" t="s">
        <v>5</v>
      </c>
      <c r="AC6" s="243"/>
      <c r="AD6" s="243"/>
      <c r="AE6" s="7" t="s">
        <v>4</v>
      </c>
      <c r="AF6" s="243"/>
      <c r="AG6" s="243"/>
      <c r="AH6" s="7" t="s">
        <v>3</v>
      </c>
      <c r="AN6" s="7" t="s">
        <v>222</v>
      </c>
    </row>
    <row r="7" spans="1:40" s="7" customFormat="1" ht="14.25"/>
    <row r="8" spans="1:40" s="7" customFormat="1" ht="14.25">
      <c r="B8" s="7" t="s">
        <v>31</v>
      </c>
    </row>
    <row r="9" spans="1:40" s="7" customFormat="1" ht="14.25"/>
    <row r="10" spans="1:40" s="7" customFormat="1" ht="14.25">
      <c r="N10" s="7" t="s">
        <v>68</v>
      </c>
      <c r="R10" s="7" t="s">
        <v>65</v>
      </c>
      <c r="T10" s="145"/>
      <c r="U10" s="145"/>
      <c r="V10" s="145"/>
      <c r="W10" s="145"/>
      <c r="X10" s="145"/>
      <c r="Y10" s="145"/>
      <c r="Z10" s="145"/>
      <c r="AA10" s="145"/>
      <c r="AB10" s="145"/>
      <c r="AC10" s="145"/>
      <c r="AD10" s="145"/>
      <c r="AE10" s="145"/>
      <c r="AF10" s="145"/>
      <c r="AG10" s="145"/>
      <c r="AH10" s="145"/>
      <c r="AI10" s="145"/>
      <c r="AJ10" s="145"/>
      <c r="AK10" s="45"/>
    </row>
    <row r="11" spans="1:40" s="7" customFormat="1" ht="14.25">
      <c r="R11" s="7" t="s">
        <v>73</v>
      </c>
    </row>
    <row r="12" spans="1:40" s="7" customFormat="1" ht="14.25"/>
    <row r="13" spans="1:40" s="7" customFormat="1" ht="14.25">
      <c r="R13" s="54" t="s">
        <v>66</v>
      </c>
      <c r="S13" s="54"/>
      <c r="T13" s="146"/>
      <c r="U13" s="146"/>
      <c r="V13" s="146"/>
      <c r="W13" s="146"/>
      <c r="X13" s="146"/>
      <c r="Y13" s="146"/>
      <c r="Z13" s="146"/>
      <c r="AA13" s="146"/>
      <c r="AB13" s="146"/>
      <c r="AC13" s="146"/>
      <c r="AD13" s="146"/>
      <c r="AE13" s="146"/>
      <c r="AF13" s="146"/>
      <c r="AG13" s="146"/>
    </row>
    <row r="14" spans="1:40" s="7" customFormat="1" ht="14.25">
      <c r="R14" s="54" t="str">
        <f>IF(T13="","(法人にあっては名称，及び代表者の氏名)","")</f>
        <v>(法人にあっては名称，及び代表者の氏名)</v>
      </c>
      <c r="S14" s="54"/>
      <c r="T14" s="138"/>
      <c r="U14" s="137"/>
      <c r="V14" s="137"/>
      <c r="W14" s="137"/>
      <c r="X14" s="137"/>
      <c r="Y14" s="137"/>
      <c r="Z14" s="137"/>
      <c r="AA14" s="137"/>
      <c r="AB14" s="137"/>
      <c r="AC14" s="137"/>
      <c r="AD14" s="137"/>
      <c r="AE14" s="137"/>
      <c r="AF14" s="137"/>
      <c r="AG14" s="137"/>
    </row>
    <row r="15" spans="1:40" s="7" customFormat="1" ht="14.25"/>
    <row r="16" spans="1:40" s="7" customFormat="1" ht="14.25"/>
    <row r="17" spans="1:37" s="7" customFormat="1" ht="14.25"/>
    <row r="18" spans="1:37" s="7" customFormat="1" ht="14.25">
      <c r="A18" s="234" t="s">
        <v>70</v>
      </c>
      <c r="B18" s="234"/>
      <c r="C18" s="234"/>
      <c r="D18" s="234"/>
      <c r="E18" s="234"/>
      <c r="F18" s="234"/>
      <c r="G18" s="234"/>
      <c r="H18" s="234"/>
      <c r="I18" s="234"/>
      <c r="J18" s="234"/>
      <c r="K18" s="234"/>
      <c r="L18" s="234"/>
      <c r="M18" s="234"/>
      <c r="N18" s="234"/>
      <c r="O18" s="234"/>
      <c r="P18" s="234"/>
      <c r="Q18" s="234"/>
      <c r="R18" s="234"/>
      <c r="S18" s="234"/>
      <c r="T18" s="234"/>
      <c r="U18" s="234"/>
      <c r="V18" s="234"/>
      <c r="W18" s="234"/>
      <c r="X18" s="234"/>
      <c r="Y18" s="234"/>
      <c r="Z18" s="234"/>
      <c r="AA18" s="234"/>
      <c r="AB18" s="234"/>
      <c r="AC18" s="234"/>
      <c r="AD18" s="234"/>
      <c r="AE18" s="234"/>
      <c r="AF18" s="234"/>
      <c r="AG18" s="234"/>
      <c r="AH18" s="234"/>
      <c r="AI18" s="234"/>
      <c r="AJ18" s="234"/>
      <c r="AK18" s="234"/>
    </row>
    <row r="19" spans="1:37" s="7" customFormat="1" ht="14.25">
      <c r="A19" s="234"/>
      <c r="B19" s="234"/>
      <c r="C19" s="234"/>
      <c r="D19" s="234"/>
      <c r="E19" s="234"/>
      <c r="F19" s="234"/>
      <c r="G19" s="234"/>
      <c r="H19" s="234"/>
      <c r="I19" s="234"/>
      <c r="J19" s="234"/>
      <c r="K19" s="234"/>
      <c r="L19" s="234"/>
      <c r="M19" s="234"/>
      <c r="N19" s="234"/>
      <c r="O19" s="234"/>
      <c r="P19" s="234"/>
      <c r="Q19" s="234"/>
      <c r="R19" s="234"/>
      <c r="S19" s="234"/>
      <c r="T19" s="234"/>
      <c r="U19" s="234"/>
      <c r="V19" s="234"/>
      <c r="W19" s="234"/>
      <c r="X19" s="234"/>
      <c r="Y19" s="234"/>
      <c r="Z19" s="234"/>
      <c r="AA19" s="234"/>
      <c r="AB19" s="234"/>
      <c r="AC19" s="234"/>
      <c r="AD19" s="234"/>
      <c r="AE19" s="234"/>
      <c r="AF19" s="234"/>
      <c r="AG19" s="234"/>
      <c r="AH19" s="234"/>
      <c r="AI19" s="234"/>
      <c r="AJ19" s="234"/>
      <c r="AK19" s="234"/>
    </row>
    <row r="20" spans="1:37" s="7" customFormat="1" ht="14.25"/>
    <row r="21" spans="1:37" s="7" customFormat="1" ht="28.5" customHeight="1">
      <c r="B21" s="236" t="s">
        <v>6</v>
      </c>
      <c r="C21" s="198"/>
      <c r="D21" s="198"/>
      <c r="E21" s="199"/>
      <c r="F21" s="158" t="s">
        <v>7</v>
      </c>
      <c r="G21" s="154"/>
      <c r="H21" s="154"/>
      <c r="I21" s="154"/>
      <c r="J21" s="154"/>
      <c r="K21" s="154" t="s">
        <v>8</v>
      </c>
      <c r="L21" s="154"/>
      <c r="M21" s="154"/>
      <c r="N21" s="154"/>
      <c r="O21" s="154"/>
      <c r="P21" s="276"/>
      <c r="Q21" s="277"/>
      <c r="R21" s="277"/>
      <c r="S21" s="277"/>
      <c r="T21" s="277"/>
      <c r="U21" s="277"/>
      <c r="V21" s="277"/>
      <c r="W21" s="277"/>
      <c r="X21" s="277"/>
      <c r="Y21" s="277"/>
      <c r="Z21" s="277"/>
      <c r="AA21" s="277"/>
      <c r="AB21" s="277"/>
      <c r="AC21" s="277"/>
      <c r="AD21" s="277"/>
      <c r="AE21" s="277"/>
      <c r="AF21" s="277"/>
      <c r="AG21" s="277"/>
      <c r="AH21" s="277"/>
      <c r="AI21" s="278"/>
      <c r="AJ21" s="6"/>
      <c r="AK21" s="6"/>
    </row>
    <row r="22" spans="1:37" s="7" customFormat="1" ht="14.25" customHeight="1">
      <c r="B22" s="240"/>
      <c r="C22" s="241"/>
      <c r="D22" s="241"/>
      <c r="E22" s="242"/>
      <c r="F22" s="158"/>
      <c r="G22" s="154"/>
      <c r="H22" s="154"/>
      <c r="I22" s="154"/>
      <c r="J22" s="154"/>
      <c r="K22" s="154" t="s">
        <v>34</v>
      </c>
      <c r="L22" s="154"/>
      <c r="M22" s="154"/>
      <c r="N22" s="154"/>
      <c r="O22" s="155"/>
      <c r="P22" s="5" t="s">
        <v>74</v>
      </c>
      <c r="Q22" s="8"/>
      <c r="R22" s="244"/>
      <c r="S22" s="244"/>
      <c r="T22" s="244"/>
      <c r="U22" s="244"/>
      <c r="V22" s="244"/>
      <c r="W22" s="244"/>
      <c r="X22" s="244"/>
      <c r="Y22" s="244"/>
      <c r="Z22" s="9" t="s">
        <v>75</v>
      </c>
      <c r="AA22" s="8"/>
      <c r="AB22" s="8"/>
      <c r="AC22" s="8"/>
      <c r="AD22" s="8"/>
      <c r="AE22" s="8"/>
      <c r="AF22" s="8"/>
      <c r="AG22" s="8"/>
      <c r="AH22" s="8"/>
      <c r="AI22" s="10"/>
      <c r="AJ22" s="6"/>
      <c r="AK22" s="6"/>
    </row>
    <row r="23" spans="1:37" s="7" customFormat="1" ht="28.5" customHeight="1">
      <c r="B23" s="240"/>
      <c r="C23" s="241"/>
      <c r="D23" s="241"/>
      <c r="E23" s="242"/>
      <c r="F23" s="158"/>
      <c r="G23" s="154"/>
      <c r="H23" s="154"/>
      <c r="I23" s="154"/>
      <c r="J23" s="154"/>
      <c r="K23" s="154"/>
      <c r="L23" s="154"/>
      <c r="M23" s="154"/>
      <c r="N23" s="154"/>
      <c r="O23" s="155"/>
      <c r="P23" s="262"/>
      <c r="Q23" s="263"/>
      <c r="R23" s="263"/>
      <c r="S23" s="263"/>
      <c r="T23" s="263"/>
      <c r="U23" s="263"/>
      <c r="V23" s="263"/>
      <c r="W23" s="263"/>
      <c r="X23" s="263"/>
      <c r="Y23" s="263"/>
      <c r="Z23" s="263"/>
      <c r="AA23" s="263"/>
      <c r="AB23" s="263"/>
      <c r="AC23" s="263"/>
      <c r="AD23" s="263"/>
      <c r="AE23" s="263"/>
      <c r="AF23" s="263"/>
      <c r="AG23" s="263"/>
      <c r="AH23" s="263"/>
      <c r="AI23" s="264"/>
      <c r="AJ23" s="6"/>
      <c r="AK23" s="6"/>
    </row>
    <row r="24" spans="1:37" s="7" customFormat="1" ht="28.5" customHeight="1">
      <c r="B24" s="240"/>
      <c r="C24" s="241"/>
      <c r="D24" s="241"/>
      <c r="E24" s="242"/>
      <c r="F24" s="154" t="s">
        <v>48</v>
      </c>
      <c r="G24" s="154"/>
      <c r="H24" s="154"/>
      <c r="I24" s="154"/>
      <c r="J24" s="154"/>
      <c r="K24" s="154"/>
      <c r="L24" s="154"/>
      <c r="M24" s="154"/>
      <c r="N24" s="154"/>
      <c r="O24" s="155"/>
      <c r="P24" s="265"/>
      <c r="Q24" s="266"/>
      <c r="R24" s="266"/>
      <c r="S24" s="266"/>
      <c r="T24" s="266"/>
      <c r="U24" s="266"/>
      <c r="V24" s="266"/>
      <c r="W24" s="266"/>
      <c r="X24" s="266"/>
      <c r="Y24" s="266"/>
      <c r="Z24" s="266"/>
      <c r="AA24" s="266"/>
      <c r="AB24" s="266"/>
      <c r="AC24" s="266"/>
      <c r="AD24" s="266"/>
      <c r="AE24" s="266"/>
      <c r="AF24" s="266"/>
      <c r="AG24" s="266"/>
      <c r="AH24" s="266"/>
      <c r="AI24" s="267"/>
      <c r="AJ24" s="6"/>
      <c r="AK24" s="6"/>
    </row>
    <row r="25" spans="1:37" s="7" customFormat="1" ht="28.5" customHeight="1">
      <c r="B25" s="240"/>
      <c r="C25" s="241"/>
      <c r="D25" s="241"/>
      <c r="E25" s="242"/>
      <c r="F25" s="154" t="s">
        <v>9</v>
      </c>
      <c r="G25" s="154"/>
      <c r="H25" s="154"/>
      <c r="I25" s="154"/>
      <c r="J25" s="154"/>
      <c r="K25" s="154" t="s">
        <v>10</v>
      </c>
      <c r="L25" s="154"/>
      <c r="M25" s="154"/>
      <c r="N25" s="154"/>
      <c r="O25" s="155"/>
      <c r="P25" s="265"/>
      <c r="Q25" s="266"/>
      <c r="R25" s="266"/>
      <c r="S25" s="266"/>
      <c r="T25" s="266"/>
      <c r="U25" s="266"/>
      <c r="V25" s="266"/>
      <c r="W25" s="266"/>
      <c r="X25" s="266"/>
      <c r="Y25" s="266"/>
      <c r="Z25" s="266"/>
      <c r="AA25" s="266"/>
      <c r="AB25" s="266"/>
      <c r="AC25" s="266"/>
      <c r="AD25" s="266"/>
      <c r="AE25" s="266"/>
      <c r="AF25" s="266"/>
      <c r="AG25" s="266"/>
      <c r="AH25" s="266"/>
      <c r="AI25" s="267"/>
      <c r="AJ25" s="6"/>
      <c r="AK25" s="6"/>
    </row>
    <row r="26" spans="1:37" s="7" customFormat="1" ht="28.5" customHeight="1">
      <c r="B26" s="240"/>
      <c r="C26" s="241"/>
      <c r="D26" s="241"/>
      <c r="E26" s="242"/>
      <c r="F26" s="154"/>
      <c r="G26" s="154"/>
      <c r="H26" s="154"/>
      <c r="I26" s="154"/>
      <c r="J26" s="154"/>
      <c r="K26" s="154" t="s">
        <v>11</v>
      </c>
      <c r="L26" s="154"/>
      <c r="M26" s="154"/>
      <c r="N26" s="154"/>
      <c r="O26" s="155"/>
      <c r="P26" s="265"/>
      <c r="Q26" s="266"/>
      <c r="R26" s="266"/>
      <c r="S26" s="266"/>
      <c r="T26" s="266"/>
      <c r="U26" s="266"/>
      <c r="V26" s="266"/>
      <c r="W26" s="266"/>
      <c r="X26" s="266"/>
      <c r="Y26" s="266"/>
      <c r="Z26" s="266"/>
      <c r="AA26" s="266"/>
      <c r="AB26" s="266"/>
      <c r="AC26" s="266"/>
      <c r="AD26" s="266"/>
      <c r="AE26" s="266"/>
      <c r="AF26" s="266"/>
      <c r="AG26" s="266"/>
      <c r="AH26" s="266"/>
      <c r="AI26" s="267"/>
      <c r="AJ26" s="6"/>
      <c r="AK26" s="6"/>
    </row>
    <row r="27" spans="1:37" s="7" customFormat="1" ht="28.5" customHeight="1">
      <c r="B27" s="200"/>
      <c r="C27" s="201"/>
      <c r="D27" s="201"/>
      <c r="E27" s="202"/>
      <c r="F27" s="154"/>
      <c r="G27" s="154"/>
      <c r="H27" s="154"/>
      <c r="I27" s="154"/>
      <c r="J27" s="154"/>
      <c r="K27" s="154" t="s">
        <v>72</v>
      </c>
      <c r="L27" s="154"/>
      <c r="M27" s="154"/>
      <c r="N27" s="154"/>
      <c r="O27" s="155"/>
      <c r="P27" s="273"/>
      <c r="Q27" s="274"/>
      <c r="R27" s="274"/>
      <c r="S27" s="274"/>
      <c r="T27" s="274"/>
      <c r="U27" s="274"/>
      <c r="V27" s="274"/>
      <c r="W27" s="274"/>
      <c r="X27" s="274"/>
      <c r="Y27" s="274"/>
      <c r="Z27" s="274"/>
      <c r="AA27" s="274"/>
      <c r="AB27" s="274"/>
      <c r="AC27" s="274"/>
      <c r="AD27" s="274"/>
      <c r="AE27" s="274"/>
      <c r="AF27" s="274"/>
      <c r="AG27" s="274"/>
      <c r="AH27" s="274"/>
      <c r="AI27" s="275"/>
      <c r="AJ27" s="6"/>
      <c r="AK27" s="6"/>
    </row>
    <row r="28" spans="1:37"/>
    <row r="29" spans="1:37" ht="30" customHeight="1">
      <c r="B29" s="206" t="s">
        <v>32</v>
      </c>
      <c r="C29" s="206"/>
      <c r="D29" s="206"/>
      <c r="E29" s="206"/>
      <c r="F29" s="206"/>
      <c r="G29" s="206"/>
      <c r="H29" s="206"/>
      <c r="I29" s="206"/>
      <c r="J29" s="206"/>
      <c r="K29" s="206"/>
      <c r="L29" s="206"/>
      <c r="M29" s="206"/>
      <c r="N29" s="206"/>
      <c r="O29" s="206"/>
      <c r="P29" s="206"/>
      <c r="Q29" s="147" t="s">
        <v>33</v>
      </c>
      <c r="R29" s="148"/>
      <c r="S29" s="148"/>
      <c r="T29" s="148"/>
      <c r="U29" s="148"/>
      <c r="V29" s="148"/>
      <c r="W29" s="148"/>
      <c r="X29" s="148"/>
      <c r="Y29" s="148"/>
      <c r="Z29" s="148"/>
      <c r="AA29" s="148"/>
      <c r="AB29" s="148"/>
      <c r="AC29" s="148"/>
      <c r="AD29" s="148"/>
      <c r="AE29" s="148"/>
      <c r="AF29" s="148"/>
      <c r="AG29" s="148"/>
      <c r="AH29" s="148"/>
      <c r="AI29" s="149"/>
      <c r="AJ29" s="18"/>
    </row>
    <row r="30" spans="1:37" ht="120" customHeight="1">
      <c r="B30" s="272"/>
      <c r="C30" s="272"/>
      <c r="D30" s="272"/>
      <c r="E30" s="272"/>
      <c r="F30" s="272"/>
      <c r="G30" s="272"/>
      <c r="H30" s="272"/>
      <c r="I30" s="272"/>
      <c r="J30" s="272"/>
      <c r="K30" s="272"/>
      <c r="L30" s="272"/>
      <c r="M30" s="272"/>
      <c r="N30" s="272"/>
      <c r="O30" s="272"/>
      <c r="P30" s="272"/>
      <c r="Q30" s="269"/>
      <c r="R30" s="270"/>
      <c r="S30" s="270"/>
      <c r="T30" s="270"/>
      <c r="U30" s="270"/>
      <c r="V30" s="270"/>
      <c r="W30" s="270"/>
      <c r="X30" s="270"/>
      <c r="Y30" s="270"/>
      <c r="Z30" s="270"/>
      <c r="AA30" s="270"/>
      <c r="AB30" s="270"/>
      <c r="AC30" s="270"/>
      <c r="AD30" s="270"/>
      <c r="AE30" s="270"/>
      <c r="AF30" s="270"/>
      <c r="AG30" s="270"/>
      <c r="AH30" s="270"/>
      <c r="AI30" s="271"/>
      <c r="AJ30" s="20"/>
    </row>
    <row r="31" spans="1:37" ht="6" customHeight="1">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row>
    <row r="32" spans="1:37" ht="14.25">
      <c r="B32" s="7" t="s">
        <v>35</v>
      </c>
      <c r="D32" s="36" t="s">
        <v>45</v>
      </c>
      <c r="E32" s="7" t="s">
        <v>67</v>
      </c>
    </row>
    <row r="33" spans="1:40" ht="14.25">
      <c r="D33" s="36"/>
      <c r="E33" s="7"/>
    </row>
    <row r="34" spans="1:40"/>
    <row r="35" spans="1:40" s="7" customFormat="1" ht="22.5" customHeight="1">
      <c r="A35" s="7" t="s">
        <v>64</v>
      </c>
      <c r="AD35" s="282"/>
      <c r="AE35" s="283"/>
      <c r="AF35" s="283"/>
      <c r="AG35" s="268"/>
      <c r="AH35" s="268"/>
      <c r="AI35" s="148" t="s">
        <v>14</v>
      </c>
      <c r="AJ35" s="148"/>
      <c r="AK35" s="149"/>
      <c r="AN35" s="7" t="s">
        <v>216</v>
      </c>
    </row>
    <row r="36" spans="1:40" s="7" customFormat="1" ht="30" customHeight="1">
      <c r="A36" s="287" t="s">
        <v>81</v>
      </c>
      <c r="B36" s="287"/>
      <c r="C36" s="287"/>
      <c r="D36" s="287"/>
      <c r="E36" s="287"/>
      <c r="F36" s="287"/>
      <c r="G36" s="287"/>
      <c r="H36" s="287"/>
      <c r="I36" s="287"/>
      <c r="J36" s="287"/>
      <c r="K36" s="287"/>
      <c r="L36" s="287"/>
      <c r="M36" s="287"/>
      <c r="N36" s="265"/>
      <c r="O36" s="266"/>
      <c r="P36" s="266"/>
      <c r="Q36" s="266"/>
      <c r="R36" s="266"/>
      <c r="S36" s="266"/>
      <c r="T36" s="266"/>
      <c r="U36" s="266"/>
      <c r="V36" s="266"/>
      <c r="W36" s="266"/>
      <c r="X36" s="266"/>
      <c r="Y36" s="266"/>
      <c r="Z36" s="266"/>
      <c r="AA36" s="266"/>
      <c r="AB36" s="266"/>
      <c r="AC36" s="266"/>
      <c r="AD36" s="266"/>
      <c r="AE36" s="266"/>
      <c r="AF36" s="266"/>
      <c r="AG36" s="266"/>
      <c r="AH36" s="266"/>
      <c r="AI36" s="266"/>
      <c r="AJ36" s="266"/>
      <c r="AK36" s="267"/>
      <c r="AN36" s="7" t="s">
        <v>217</v>
      </c>
    </row>
    <row r="37" spans="1:40" s="52" customFormat="1" ht="15" customHeight="1">
      <c r="A37" s="190" t="s">
        <v>89</v>
      </c>
      <c r="B37" s="191"/>
      <c r="C37" s="191"/>
      <c r="D37" s="191"/>
      <c r="E37" s="191"/>
      <c r="F37" s="191"/>
      <c r="G37" s="191"/>
      <c r="H37" s="191"/>
      <c r="I37" s="191"/>
      <c r="J37" s="191"/>
      <c r="K37" s="191"/>
      <c r="L37" s="191"/>
      <c r="M37" s="192"/>
      <c r="N37" s="279"/>
      <c r="O37" s="280"/>
      <c r="P37" s="280"/>
      <c r="Q37" s="280"/>
      <c r="R37" s="280"/>
      <c r="S37" s="280"/>
      <c r="T37" s="280"/>
      <c r="U37" s="280"/>
      <c r="V37" s="280"/>
      <c r="W37" s="280"/>
      <c r="X37" s="280"/>
      <c r="Y37" s="280"/>
      <c r="Z37" s="280"/>
      <c r="AA37" s="280"/>
      <c r="AB37" s="280"/>
      <c r="AC37" s="280"/>
      <c r="AD37" s="280"/>
      <c r="AE37" s="280"/>
      <c r="AF37" s="280"/>
      <c r="AG37" s="280"/>
      <c r="AH37" s="280"/>
      <c r="AI37" s="280"/>
      <c r="AJ37" s="280"/>
      <c r="AK37" s="281"/>
      <c r="AM37" s="15"/>
      <c r="AN37" s="15" t="s">
        <v>218</v>
      </c>
    </row>
    <row r="38" spans="1:40" s="52" customFormat="1" ht="15" customHeight="1">
      <c r="A38" s="288"/>
      <c r="B38" s="289"/>
      <c r="C38" s="289"/>
      <c r="D38" s="289"/>
      <c r="E38" s="289"/>
      <c r="F38" s="289"/>
      <c r="G38" s="289"/>
      <c r="H38" s="289"/>
      <c r="I38" s="289"/>
      <c r="J38" s="289"/>
      <c r="K38" s="289"/>
      <c r="L38" s="289"/>
      <c r="M38" s="290"/>
      <c r="N38" s="284"/>
      <c r="O38" s="285"/>
      <c r="P38" s="285"/>
      <c r="Q38" s="285"/>
      <c r="R38" s="285"/>
      <c r="S38" s="285"/>
      <c r="T38" s="285"/>
      <c r="U38" s="285"/>
      <c r="V38" s="285"/>
      <c r="W38" s="285"/>
      <c r="X38" s="285"/>
      <c r="Y38" s="285"/>
      <c r="Z38" s="285"/>
      <c r="AA38" s="285"/>
      <c r="AB38" s="285"/>
      <c r="AC38" s="285"/>
      <c r="AD38" s="285"/>
      <c r="AE38" s="285"/>
      <c r="AF38" s="285"/>
      <c r="AG38" s="285"/>
      <c r="AH38" s="285"/>
      <c r="AI38" s="285"/>
      <c r="AJ38" s="285"/>
      <c r="AK38" s="286"/>
    </row>
    <row r="39" spans="1:40" s="7" customFormat="1" ht="30.75" customHeight="1">
      <c r="A39" s="154" t="s">
        <v>12</v>
      </c>
      <c r="B39" s="154"/>
      <c r="C39" s="154"/>
      <c r="D39" s="154"/>
      <c r="E39" s="154"/>
      <c r="F39" s="154"/>
      <c r="G39" s="154"/>
      <c r="H39" s="154"/>
      <c r="I39" s="154"/>
      <c r="J39" s="154"/>
      <c r="K39" s="154"/>
      <c r="L39" s="154"/>
      <c r="M39" s="154"/>
      <c r="N39" s="150"/>
      <c r="O39" s="151"/>
      <c r="P39" s="151"/>
      <c r="Q39" s="151"/>
      <c r="R39" s="151"/>
      <c r="S39" s="151"/>
      <c r="T39" s="151"/>
      <c r="U39" s="151"/>
      <c r="V39" s="151"/>
      <c r="W39" s="151"/>
      <c r="X39" s="151"/>
      <c r="Y39" s="151"/>
      <c r="Z39" s="151"/>
      <c r="AA39" s="151"/>
      <c r="AB39" s="151"/>
      <c r="AC39" s="151"/>
      <c r="AD39" s="151"/>
      <c r="AE39" s="151"/>
      <c r="AF39" s="151"/>
      <c r="AG39" s="151"/>
      <c r="AH39" s="151"/>
      <c r="AI39" s="151"/>
      <c r="AJ39" s="151"/>
      <c r="AK39" s="152"/>
      <c r="AN39" s="7" t="s">
        <v>219</v>
      </c>
    </row>
    <row r="40" spans="1:40" s="7" customFormat="1" ht="33" customHeight="1">
      <c r="A40" s="154" t="s">
        <v>13</v>
      </c>
      <c r="B40" s="154"/>
      <c r="C40" s="154"/>
      <c r="D40" s="154"/>
      <c r="E40" s="154"/>
      <c r="F40" s="154"/>
      <c r="G40" s="154"/>
      <c r="H40" s="154"/>
      <c r="I40" s="154"/>
      <c r="J40" s="154"/>
      <c r="K40" s="154"/>
      <c r="L40" s="154"/>
      <c r="M40" s="154"/>
      <c r="N40" s="56"/>
      <c r="O40" s="291" t="s">
        <v>61</v>
      </c>
      <c r="P40" s="291"/>
      <c r="Q40" s="291"/>
      <c r="R40" s="291"/>
      <c r="S40" s="291"/>
      <c r="T40" s="291"/>
      <c r="U40" s="291"/>
      <c r="V40" s="291"/>
      <c r="W40" s="291"/>
      <c r="X40" s="291"/>
      <c r="Y40" s="291"/>
      <c r="Z40" s="291"/>
      <c r="AA40" s="291"/>
      <c r="AB40" s="291"/>
      <c r="AC40" s="291"/>
      <c r="AD40" s="291"/>
      <c r="AE40" s="291"/>
      <c r="AF40" s="291"/>
      <c r="AG40" s="291"/>
      <c r="AH40" s="291"/>
      <c r="AI40" s="291"/>
      <c r="AJ40" s="291"/>
      <c r="AK40" s="292"/>
      <c r="AM40" s="55" t="b">
        <v>0</v>
      </c>
      <c r="AN40" s="7" t="s">
        <v>220</v>
      </c>
    </row>
    <row r="41" spans="1:40" s="7" customFormat="1" ht="33" customHeight="1">
      <c r="A41" s="154"/>
      <c r="B41" s="154"/>
      <c r="C41" s="154"/>
      <c r="D41" s="154"/>
      <c r="E41" s="154"/>
      <c r="F41" s="154"/>
      <c r="G41" s="154"/>
      <c r="H41" s="154"/>
      <c r="I41" s="154"/>
      <c r="J41" s="154"/>
      <c r="K41" s="154"/>
      <c r="L41" s="154"/>
      <c r="M41" s="154"/>
      <c r="N41" s="56"/>
      <c r="O41" s="293" t="s">
        <v>62</v>
      </c>
      <c r="P41" s="293"/>
      <c r="Q41" s="293"/>
      <c r="R41" s="293"/>
      <c r="S41" s="293"/>
      <c r="T41" s="293"/>
      <c r="U41" s="293"/>
      <c r="V41" s="293"/>
      <c r="W41" s="293"/>
      <c r="X41" s="293"/>
      <c r="Y41" s="293"/>
      <c r="Z41" s="293"/>
      <c r="AA41" s="293"/>
      <c r="AB41" s="293"/>
      <c r="AC41" s="293"/>
      <c r="AD41" s="293"/>
      <c r="AE41" s="293"/>
      <c r="AF41" s="293"/>
      <c r="AG41" s="293"/>
      <c r="AH41" s="293"/>
      <c r="AI41" s="293"/>
      <c r="AJ41" s="293"/>
      <c r="AK41" s="294"/>
      <c r="AM41" s="55" t="b">
        <v>0</v>
      </c>
    </row>
    <row r="42" spans="1:40" s="7" customFormat="1" ht="24" customHeight="1">
      <c r="A42" s="154"/>
      <c r="B42" s="154"/>
      <c r="C42" s="154"/>
      <c r="D42" s="154"/>
      <c r="E42" s="154"/>
      <c r="F42" s="154"/>
      <c r="G42" s="154"/>
      <c r="H42" s="154"/>
      <c r="I42" s="154"/>
      <c r="J42" s="154"/>
      <c r="K42" s="154"/>
      <c r="L42" s="154"/>
      <c r="M42" s="154"/>
      <c r="N42" s="56"/>
      <c r="O42" s="295" t="s">
        <v>19</v>
      </c>
      <c r="P42" s="295"/>
      <c r="Q42" s="295"/>
      <c r="R42" s="295"/>
      <c r="S42" s="295"/>
      <c r="T42" s="295"/>
      <c r="U42" s="295"/>
      <c r="V42" s="295"/>
      <c r="W42" s="295"/>
      <c r="X42" s="295"/>
      <c r="Y42" s="295"/>
      <c r="Z42" s="295"/>
      <c r="AA42" s="295"/>
      <c r="AB42" s="295"/>
      <c r="AC42" s="295"/>
      <c r="AD42" s="295"/>
      <c r="AE42" s="295"/>
      <c r="AF42" s="295"/>
      <c r="AG42" s="295"/>
      <c r="AH42" s="295"/>
      <c r="AI42" s="295"/>
      <c r="AJ42" s="295"/>
      <c r="AK42" s="296"/>
      <c r="AM42" s="55" t="b">
        <v>0</v>
      </c>
      <c r="AN42" s="7" t="s">
        <v>221</v>
      </c>
    </row>
    <row r="43" spans="1:40" s="7" customFormat="1" ht="19.5" customHeight="1">
      <c r="A43" s="155" t="s">
        <v>20</v>
      </c>
      <c r="B43" s="157"/>
      <c r="C43" s="157"/>
      <c r="D43" s="157"/>
      <c r="E43" s="157"/>
      <c r="F43" s="157"/>
      <c r="G43" s="157"/>
      <c r="H43" s="157"/>
      <c r="I43" s="157"/>
      <c r="J43" s="157"/>
      <c r="K43" s="157"/>
      <c r="L43" s="157"/>
      <c r="M43" s="158"/>
      <c r="N43" s="166"/>
      <c r="O43" s="167"/>
      <c r="P43" s="162"/>
      <c r="Q43" s="162"/>
      <c r="R43" s="153" t="s">
        <v>14</v>
      </c>
      <c r="S43" s="153"/>
      <c r="T43" s="64" t="s">
        <v>308</v>
      </c>
      <c r="U43" s="168"/>
      <c r="V43" s="167"/>
      <c r="W43" s="162"/>
      <c r="X43" s="162"/>
      <c r="Y43" s="153" t="s">
        <v>14</v>
      </c>
      <c r="Z43" s="153"/>
      <c r="AA43" s="14"/>
      <c r="AB43" s="14"/>
      <c r="AC43" s="14"/>
      <c r="AD43" s="14"/>
      <c r="AE43" s="14"/>
      <c r="AF43" s="14"/>
      <c r="AG43" s="14"/>
      <c r="AH43" s="14"/>
      <c r="AI43" s="14"/>
      <c r="AJ43" s="14"/>
      <c r="AK43" s="31"/>
      <c r="AM43" s="49"/>
      <c r="AN43" s="51" t="s">
        <v>232</v>
      </c>
    </row>
    <row r="44" spans="1:40" s="7" customFormat="1" ht="60.75" customHeight="1">
      <c r="A44" s="169" t="s">
        <v>82</v>
      </c>
      <c r="B44" s="170"/>
      <c r="C44" s="170"/>
      <c r="D44" s="170"/>
      <c r="E44" s="170"/>
      <c r="F44" s="170"/>
      <c r="G44" s="170"/>
      <c r="H44" s="170"/>
      <c r="I44" s="170"/>
      <c r="J44" s="170"/>
      <c r="K44" s="170"/>
      <c r="L44" s="170"/>
      <c r="M44" s="171"/>
      <c r="N44" s="163" t="s">
        <v>445</v>
      </c>
      <c r="O44" s="164"/>
      <c r="P44" s="164"/>
      <c r="Q44" s="164"/>
      <c r="R44" s="164"/>
      <c r="S44" s="164"/>
      <c r="T44" s="164"/>
      <c r="U44" s="164"/>
      <c r="V44" s="164"/>
      <c r="W44" s="164"/>
      <c r="X44" s="164"/>
      <c r="Y44" s="164"/>
      <c r="Z44" s="164"/>
      <c r="AA44" s="164"/>
      <c r="AB44" s="164"/>
      <c r="AC44" s="164"/>
      <c r="AD44" s="164"/>
      <c r="AE44" s="164"/>
      <c r="AF44" s="164"/>
      <c r="AG44" s="164"/>
      <c r="AH44" s="164"/>
      <c r="AI44" s="164"/>
      <c r="AJ44" s="164"/>
      <c r="AK44" s="165"/>
      <c r="AN44" s="7" t="s">
        <v>224</v>
      </c>
    </row>
    <row r="45" spans="1:40" s="7" customFormat="1" ht="13.5" customHeight="1">
      <c r="A45" s="231" t="s">
        <v>59</v>
      </c>
      <c r="B45" s="231" t="s">
        <v>39</v>
      </c>
      <c r="C45" s="187" t="s">
        <v>21</v>
      </c>
      <c r="D45" s="188"/>
      <c r="E45" s="189"/>
      <c r="F45" s="156" t="s">
        <v>40</v>
      </c>
      <c r="G45" s="156"/>
      <c r="H45" s="156"/>
      <c r="I45" s="156"/>
      <c r="J45" s="156" t="s">
        <v>41</v>
      </c>
      <c r="K45" s="156"/>
      <c r="L45" s="156"/>
      <c r="M45" s="156"/>
      <c r="N45" s="147" t="s">
        <v>50</v>
      </c>
      <c r="O45" s="148"/>
      <c r="P45" s="148"/>
      <c r="Q45" s="148"/>
      <c r="R45" s="148"/>
      <c r="S45" s="148"/>
      <c r="T45" s="148"/>
      <c r="U45" s="148"/>
      <c r="V45" s="148"/>
      <c r="W45" s="148"/>
      <c r="X45" s="148"/>
      <c r="Y45" s="148"/>
      <c r="Z45" s="148"/>
      <c r="AA45" s="148"/>
      <c r="AB45" s="148"/>
      <c r="AC45" s="148"/>
      <c r="AD45" s="148"/>
      <c r="AE45" s="148"/>
      <c r="AF45" s="148"/>
      <c r="AG45" s="149"/>
      <c r="AH45" s="159" t="s">
        <v>42</v>
      </c>
      <c r="AI45" s="160"/>
      <c r="AJ45" s="160"/>
      <c r="AK45" s="161"/>
    </row>
    <row r="46" spans="1:40" s="7" customFormat="1" ht="14.25">
      <c r="A46" s="232"/>
      <c r="B46" s="232"/>
      <c r="C46" s="297"/>
      <c r="D46" s="298"/>
      <c r="E46" s="299"/>
      <c r="F46" s="21" t="s">
        <v>83</v>
      </c>
      <c r="G46" s="139"/>
      <c r="H46" s="19" t="s">
        <v>16</v>
      </c>
      <c r="I46" s="22"/>
      <c r="J46" s="21" t="s">
        <v>23</v>
      </c>
      <c r="K46" s="140"/>
      <c r="L46" s="19" t="s">
        <v>16</v>
      </c>
      <c r="M46" s="22"/>
      <c r="N46" s="23" t="s">
        <v>23</v>
      </c>
      <c r="O46" s="141"/>
      <c r="P46" s="24" t="s">
        <v>16</v>
      </c>
      <c r="Q46" s="25"/>
      <c r="R46" s="23" t="s">
        <v>23</v>
      </c>
      <c r="S46" s="141" t="str">
        <f>IF(O46&lt;$AG35,O46+1,"")</f>
        <v/>
      </c>
      <c r="T46" s="24" t="s">
        <v>16</v>
      </c>
      <c r="U46" s="25"/>
      <c r="V46" s="23" t="s">
        <v>23</v>
      </c>
      <c r="W46" s="141" t="str">
        <f>IF(S46&lt;$AG35,S46+1,"")</f>
        <v/>
      </c>
      <c r="X46" s="24" t="s">
        <v>16</v>
      </c>
      <c r="Y46" s="25"/>
      <c r="Z46" s="23" t="s">
        <v>23</v>
      </c>
      <c r="AA46" s="141" t="str">
        <f>IF(W46&lt;$AG35,W46+1,"")</f>
        <v/>
      </c>
      <c r="AB46" s="24" t="s">
        <v>16</v>
      </c>
      <c r="AC46" s="25"/>
      <c r="AD46" s="23" t="s">
        <v>23</v>
      </c>
      <c r="AE46" s="141" t="str">
        <f>IF(AA46&lt;$AG35,AA46+1,"")</f>
        <v/>
      </c>
      <c r="AF46" s="24" t="s">
        <v>16</v>
      </c>
      <c r="AG46" s="25"/>
      <c r="AH46" s="26" t="s">
        <v>23</v>
      </c>
      <c r="AI46" s="141"/>
      <c r="AJ46" s="27" t="s">
        <v>16</v>
      </c>
      <c r="AK46" s="28"/>
      <c r="AN46" s="7" t="s">
        <v>223</v>
      </c>
    </row>
    <row r="47" spans="1:40" s="7" customFormat="1" ht="30" customHeight="1">
      <c r="A47" s="232"/>
      <c r="B47" s="232"/>
      <c r="C47" s="187" t="s">
        <v>17</v>
      </c>
      <c r="D47" s="188"/>
      <c r="E47" s="189"/>
      <c r="F47" s="142"/>
      <c r="G47" s="142"/>
      <c r="H47" s="142"/>
      <c r="I47" s="142"/>
      <c r="J47" s="245"/>
      <c r="K47" s="245"/>
      <c r="L47" s="245"/>
      <c r="M47" s="245"/>
      <c r="N47" s="142"/>
      <c r="O47" s="142"/>
      <c r="P47" s="142"/>
      <c r="Q47" s="142"/>
      <c r="R47" s="254"/>
      <c r="S47" s="254"/>
      <c r="T47" s="254"/>
      <c r="U47" s="254"/>
      <c r="V47" s="254"/>
      <c r="W47" s="254"/>
      <c r="X47" s="254"/>
      <c r="Y47" s="254"/>
      <c r="Z47" s="254"/>
      <c r="AA47" s="254"/>
      <c r="AB47" s="254"/>
      <c r="AC47" s="254"/>
      <c r="AD47" s="254"/>
      <c r="AE47" s="254"/>
      <c r="AF47" s="254"/>
      <c r="AG47" s="254"/>
      <c r="AH47" s="142"/>
      <c r="AI47" s="142"/>
      <c r="AJ47" s="142"/>
      <c r="AK47" s="142"/>
      <c r="AM47" s="50"/>
      <c r="AN47" s="51" t="s">
        <v>231</v>
      </c>
    </row>
    <row r="48" spans="1:40" s="7" customFormat="1" ht="31.5" customHeight="1">
      <c r="A48" s="232"/>
      <c r="B48" s="232"/>
      <c r="C48" s="187" t="s">
        <v>38</v>
      </c>
      <c r="D48" s="188"/>
      <c r="E48" s="189"/>
      <c r="F48" s="173"/>
      <c r="G48" s="174"/>
      <c r="H48" s="174"/>
      <c r="I48" s="174"/>
      <c r="J48" s="174"/>
      <c r="K48" s="174"/>
      <c r="L48" s="174"/>
      <c r="M48" s="175"/>
      <c r="N48" s="143" t="e">
        <f>(N47-$F$47)/$F$47*100</f>
        <v>#DIV/0!</v>
      </c>
      <c r="O48" s="144"/>
      <c r="P48" s="144"/>
      <c r="Q48" s="131" t="s">
        <v>24</v>
      </c>
      <c r="R48" s="143" t="e">
        <f>(R47-$F$47)/$F$47*100</f>
        <v>#DIV/0!</v>
      </c>
      <c r="S48" s="144"/>
      <c r="T48" s="144"/>
      <c r="U48" s="131" t="s">
        <v>24</v>
      </c>
      <c r="V48" s="143" t="e">
        <f>(V47-$F$47)/$F$47*100</f>
        <v>#DIV/0!</v>
      </c>
      <c r="W48" s="144"/>
      <c r="X48" s="144"/>
      <c r="Y48" s="131" t="s">
        <v>24</v>
      </c>
      <c r="Z48" s="143" t="e">
        <f>(Z47-$F$47)/$F$47*100</f>
        <v>#DIV/0!</v>
      </c>
      <c r="AA48" s="144"/>
      <c r="AB48" s="144"/>
      <c r="AC48" s="131" t="s">
        <v>24</v>
      </c>
      <c r="AD48" s="143" t="e">
        <f>(AD47-$F$47)/$F$47*100</f>
        <v>#DIV/0!</v>
      </c>
      <c r="AE48" s="144"/>
      <c r="AF48" s="144"/>
      <c r="AG48" s="131" t="s">
        <v>24</v>
      </c>
      <c r="AH48" s="143" t="e">
        <f>(AH47-$F$47)/$F$47*100</f>
        <v>#DIV/0!</v>
      </c>
      <c r="AI48" s="144"/>
      <c r="AJ48" s="144"/>
      <c r="AK48" s="132" t="s">
        <v>24</v>
      </c>
      <c r="AM48" s="51"/>
      <c r="AN48" s="51" t="s">
        <v>230</v>
      </c>
    </row>
    <row r="49" spans="1:40" s="7" customFormat="1" ht="27.75" customHeight="1">
      <c r="A49" s="232"/>
      <c r="B49" s="232"/>
      <c r="C49" s="190" t="s">
        <v>58</v>
      </c>
      <c r="D49" s="191"/>
      <c r="E49" s="191"/>
      <c r="F49" s="190" t="s">
        <v>51</v>
      </c>
      <c r="G49" s="191"/>
      <c r="H49" s="191"/>
      <c r="I49" s="191"/>
      <c r="J49" s="191"/>
      <c r="K49" s="191"/>
      <c r="L49" s="191"/>
      <c r="M49" s="192"/>
      <c r="N49" s="142"/>
      <c r="O49" s="142"/>
      <c r="P49" s="142"/>
      <c r="Q49" s="142"/>
      <c r="R49" s="142"/>
      <c r="S49" s="142"/>
      <c r="T49" s="142"/>
      <c r="U49" s="142"/>
      <c r="V49" s="142"/>
      <c r="W49" s="142"/>
      <c r="X49" s="142"/>
      <c r="Y49" s="142"/>
      <c r="Z49" s="142"/>
      <c r="AA49" s="142"/>
      <c r="AB49" s="142"/>
      <c r="AC49" s="142"/>
      <c r="AD49" s="142"/>
      <c r="AE49" s="142"/>
      <c r="AF49" s="142"/>
      <c r="AG49" s="142"/>
      <c r="AH49" s="173"/>
      <c r="AI49" s="174"/>
      <c r="AJ49" s="174"/>
      <c r="AK49" s="175"/>
      <c r="AN49" s="7" t="s">
        <v>225</v>
      </c>
    </row>
    <row r="50" spans="1:40" s="7" customFormat="1" ht="39.75" customHeight="1">
      <c r="A50" s="232"/>
      <c r="B50" s="232"/>
      <c r="C50" s="193"/>
      <c r="D50" s="194"/>
      <c r="E50" s="194"/>
      <c r="F50" s="187" t="s">
        <v>0</v>
      </c>
      <c r="G50" s="188"/>
      <c r="H50" s="188"/>
      <c r="I50" s="188"/>
      <c r="J50" s="188"/>
      <c r="K50" s="188"/>
      <c r="L50" s="188"/>
      <c r="M50" s="189"/>
      <c r="N50" s="142"/>
      <c r="O50" s="142"/>
      <c r="P50" s="142"/>
      <c r="Q50" s="142"/>
      <c r="R50" s="142"/>
      <c r="S50" s="142"/>
      <c r="T50" s="142"/>
      <c r="U50" s="142"/>
      <c r="V50" s="142"/>
      <c r="W50" s="142"/>
      <c r="X50" s="142"/>
      <c r="Y50" s="142"/>
      <c r="Z50" s="142"/>
      <c r="AA50" s="142"/>
      <c r="AB50" s="142"/>
      <c r="AC50" s="142"/>
      <c r="AD50" s="142"/>
      <c r="AE50" s="142"/>
      <c r="AF50" s="142"/>
      <c r="AG50" s="142"/>
      <c r="AH50" s="176"/>
      <c r="AI50" s="177"/>
      <c r="AJ50" s="177"/>
      <c r="AK50" s="178"/>
    </row>
    <row r="51" spans="1:40" s="7" customFormat="1" ht="28.5" customHeight="1">
      <c r="A51" s="232"/>
      <c r="B51" s="232"/>
      <c r="C51" s="193"/>
      <c r="D51" s="194"/>
      <c r="E51" s="194"/>
      <c r="F51" s="259" t="s">
        <v>63</v>
      </c>
      <c r="G51" s="260"/>
      <c r="H51" s="260"/>
      <c r="I51" s="260"/>
      <c r="J51" s="260"/>
      <c r="K51" s="260"/>
      <c r="L51" s="260"/>
      <c r="M51" s="261"/>
      <c r="N51" s="142"/>
      <c r="O51" s="142"/>
      <c r="P51" s="142"/>
      <c r="Q51" s="142"/>
      <c r="R51" s="142"/>
      <c r="S51" s="142"/>
      <c r="T51" s="142"/>
      <c r="U51" s="142"/>
      <c r="V51" s="142"/>
      <c r="W51" s="142"/>
      <c r="X51" s="142"/>
      <c r="Y51" s="142"/>
      <c r="Z51" s="142"/>
      <c r="AA51" s="142"/>
      <c r="AB51" s="142"/>
      <c r="AC51" s="142"/>
      <c r="AD51" s="142"/>
      <c r="AE51" s="142"/>
      <c r="AF51" s="142"/>
      <c r="AG51" s="142"/>
      <c r="AH51" s="176"/>
      <c r="AI51" s="177"/>
      <c r="AJ51" s="177"/>
      <c r="AK51" s="178"/>
    </row>
    <row r="52" spans="1:40" s="7" customFormat="1" ht="28.5" customHeight="1">
      <c r="A52" s="232"/>
      <c r="B52" s="232"/>
      <c r="C52" s="193"/>
      <c r="D52" s="194"/>
      <c r="E52" s="194"/>
      <c r="F52" s="190" t="s">
        <v>1</v>
      </c>
      <c r="G52" s="191"/>
      <c r="H52" s="191"/>
      <c r="I52" s="191"/>
      <c r="J52" s="191"/>
      <c r="K52" s="191"/>
      <c r="L52" s="191"/>
      <c r="M52" s="192"/>
      <c r="N52" s="142"/>
      <c r="O52" s="142"/>
      <c r="P52" s="142"/>
      <c r="Q52" s="142"/>
      <c r="R52" s="142"/>
      <c r="S52" s="142"/>
      <c r="T52" s="142"/>
      <c r="U52" s="142"/>
      <c r="V52" s="142"/>
      <c r="W52" s="142"/>
      <c r="X52" s="142"/>
      <c r="Y52" s="142"/>
      <c r="Z52" s="142"/>
      <c r="AA52" s="142"/>
      <c r="AB52" s="142"/>
      <c r="AC52" s="142"/>
      <c r="AD52" s="142"/>
      <c r="AE52" s="142"/>
      <c r="AF52" s="142"/>
      <c r="AG52" s="142"/>
      <c r="AH52" s="176"/>
      <c r="AI52" s="177"/>
      <c r="AJ52" s="177"/>
      <c r="AK52" s="178"/>
    </row>
    <row r="53" spans="1:40" s="7" customFormat="1" ht="28.5" customHeight="1">
      <c r="A53" s="232"/>
      <c r="B53" s="232"/>
      <c r="C53" s="193"/>
      <c r="D53" s="194"/>
      <c r="E53" s="194"/>
      <c r="F53" s="246" t="s">
        <v>18</v>
      </c>
      <c r="G53" s="247"/>
      <c r="H53" s="247"/>
      <c r="I53" s="247"/>
      <c r="J53" s="247"/>
      <c r="K53" s="247"/>
      <c r="L53" s="247"/>
      <c r="M53" s="248"/>
      <c r="N53" s="179">
        <f>SUM(N49:Q52)</f>
        <v>0</v>
      </c>
      <c r="O53" s="179"/>
      <c r="P53" s="179"/>
      <c r="Q53" s="179"/>
      <c r="R53" s="179">
        <f>SUM(R49:U52)</f>
        <v>0</v>
      </c>
      <c r="S53" s="179"/>
      <c r="T53" s="179"/>
      <c r="U53" s="179"/>
      <c r="V53" s="179">
        <f>SUM(V49:Y52)</f>
        <v>0</v>
      </c>
      <c r="W53" s="179"/>
      <c r="X53" s="179"/>
      <c r="Y53" s="179"/>
      <c r="Z53" s="179">
        <f>SUM(Z49:AC52)</f>
        <v>0</v>
      </c>
      <c r="AA53" s="179"/>
      <c r="AB53" s="179"/>
      <c r="AC53" s="179"/>
      <c r="AD53" s="179">
        <f>SUM(AD49:AG52)</f>
        <v>0</v>
      </c>
      <c r="AE53" s="179"/>
      <c r="AF53" s="179"/>
      <c r="AG53" s="179"/>
      <c r="AH53" s="176"/>
      <c r="AI53" s="177"/>
      <c r="AJ53" s="177"/>
      <c r="AK53" s="178"/>
    </row>
    <row r="54" spans="1:40" s="7" customFormat="1" ht="14.25" customHeight="1">
      <c r="A54" s="232"/>
      <c r="B54" s="232"/>
      <c r="C54" s="220" t="s">
        <v>84</v>
      </c>
      <c r="D54" s="221"/>
      <c r="E54" s="221"/>
      <c r="F54" s="221"/>
      <c r="G54" s="221"/>
      <c r="H54" s="221"/>
      <c r="I54" s="221"/>
      <c r="J54" s="221"/>
      <c r="K54" s="221"/>
      <c r="L54" s="221"/>
      <c r="M54" s="222"/>
      <c r="N54" s="179">
        <f>N47-N53</f>
        <v>0</v>
      </c>
      <c r="O54" s="179"/>
      <c r="P54" s="179"/>
      <c r="Q54" s="179"/>
      <c r="R54" s="179">
        <f>R47-R53</f>
        <v>0</v>
      </c>
      <c r="S54" s="179"/>
      <c r="T54" s="179"/>
      <c r="U54" s="179"/>
      <c r="V54" s="179">
        <f>V47-V53</f>
        <v>0</v>
      </c>
      <c r="W54" s="179"/>
      <c r="X54" s="179"/>
      <c r="Y54" s="179"/>
      <c r="Z54" s="179">
        <f>Z47-Z53</f>
        <v>0</v>
      </c>
      <c r="AA54" s="179"/>
      <c r="AB54" s="179"/>
      <c r="AC54" s="179"/>
      <c r="AD54" s="179">
        <f>AD47-AD53</f>
        <v>0</v>
      </c>
      <c r="AE54" s="179"/>
      <c r="AF54" s="179"/>
      <c r="AG54" s="179"/>
      <c r="AH54" s="176"/>
      <c r="AI54" s="177"/>
      <c r="AJ54" s="177"/>
      <c r="AK54" s="178"/>
    </row>
    <row r="55" spans="1:40" s="7" customFormat="1" ht="14.25" customHeight="1">
      <c r="A55" s="232"/>
      <c r="B55" s="232"/>
      <c r="C55" s="249" t="s">
        <v>214</v>
      </c>
      <c r="D55" s="250"/>
      <c r="E55" s="250"/>
      <c r="F55" s="250"/>
      <c r="G55" s="250"/>
      <c r="H55" s="250"/>
      <c r="I55" s="250"/>
      <c r="J55" s="250"/>
      <c r="K55" s="250"/>
      <c r="L55" s="250"/>
      <c r="M55" s="251"/>
      <c r="N55" s="179"/>
      <c r="O55" s="179"/>
      <c r="P55" s="179"/>
      <c r="Q55" s="179"/>
      <c r="R55" s="179"/>
      <c r="S55" s="179"/>
      <c r="T55" s="179"/>
      <c r="U55" s="179"/>
      <c r="V55" s="179"/>
      <c r="W55" s="179"/>
      <c r="X55" s="179"/>
      <c r="Y55" s="179"/>
      <c r="Z55" s="179"/>
      <c r="AA55" s="179"/>
      <c r="AB55" s="179"/>
      <c r="AC55" s="179"/>
      <c r="AD55" s="179"/>
      <c r="AE55" s="179"/>
      <c r="AF55" s="179"/>
      <c r="AG55" s="179"/>
      <c r="AH55" s="176"/>
      <c r="AI55" s="177"/>
      <c r="AJ55" s="177"/>
      <c r="AK55" s="178"/>
    </row>
    <row r="56" spans="1:40" s="7" customFormat="1" ht="20.25" customHeight="1">
      <c r="A56" s="232"/>
      <c r="B56" s="233"/>
      <c r="C56" s="184" t="s">
        <v>55</v>
      </c>
      <c r="D56" s="185"/>
      <c r="E56" s="185"/>
      <c r="F56" s="185"/>
      <c r="G56" s="185"/>
      <c r="H56" s="185"/>
      <c r="I56" s="185"/>
      <c r="J56" s="185"/>
      <c r="K56" s="185"/>
      <c r="L56" s="185"/>
      <c r="M56" s="186"/>
      <c r="N56" s="229" t="str">
        <f>IF(N47=0,"",(N54-$F$47)/$F$47*100)</f>
        <v/>
      </c>
      <c r="O56" s="230"/>
      <c r="P56" s="230"/>
      <c r="Q56" s="133" t="s">
        <v>25</v>
      </c>
      <c r="R56" s="229" t="str">
        <f>IF(R47=0,"",(R54-$F$47)/$F$47*100)</f>
        <v/>
      </c>
      <c r="S56" s="230"/>
      <c r="T56" s="230"/>
      <c r="U56" s="133" t="s">
        <v>25</v>
      </c>
      <c r="V56" s="229" t="str">
        <f>IF(V47=0,"",(V54-$F$47)/$F$47*100)</f>
        <v/>
      </c>
      <c r="W56" s="230"/>
      <c r="X56" s="230"/>
      <c r="Y56" s="133" t="s">
        <v>25</v>
      </c>
      <c r="Z56" s="229" t="str">
        <f>IF(Z47=0,"",(Z54-$F$47)/$F$47*100)</f>
        <v/>
      </c>
      <c r="AA56" s="230"/>
      <c r="AB56" s="230"/>
      <c r="AC56" s="133" t="s">
        <v>25</v>
      </c>
      <c r="AD56" s="229" t="str">
        <f>IF(AD47=0,"",(AD54-$F$47)/$F$47*100)</f>
        <v/>
      </c>
      <c r="AE56" s="230"/>
      <c r="AF56" s="230"/>
      <c r="AG56" s="133" t="s">
        <v>25</v>
      </c>
      <c r="AH56" s="176"/>
      <c r="AI56" s="177"/>
      <c r="AJ56" s="177"/>
      <c r="AK56" s="178"/>
      <c r="AM56" s="48"/>
      <c r="AN56" s="51" t="s">
        <v>229</v>
      </c>
    </row>
    <row r="57" spans="1:40" s="7" customFormat="1" ht="30" customHeight="1">
      <c r="A57" s="232"/>
      <c r="B57" s="223" t="s">
        <v>60</v>
      </c>
      <c r="C57" s="187" t="s">
        <v>52</v>
      </c>
      <c r="D57" s="188"/>
      <c r="E57" s="189"/>
      <c r="F57" s="180"/>
      <c r="G57" s="180"/>
      <c r="H57" s="180"/>
      <c r="I57" s="180"/>
      <c r="J57" s="180"/>
      <c r="K57" s="180"/>
      <c r="L57" s="180"/>
      <c r="M57" s="180"/>
      <c r="N57" s="181"/>
      <c r="O57" s="182"/>
      <c r="P57" s="182"/>
      <c r="Q57" s="183"/>
      <c r="R57" s="181"/>
      <c r="S57" s="182"/>
      <c r="T57" s="182"/>
      <c r="U57" s="183"/>
      <c r="V57" s="181"/>
      <c r="W57" s="182"/>
      <c r="X57" s="182"/>
      <c r="Y57" s="183"/>
      <c r="Z57" s="181"/>
      <c r="AA57" s="182"/>
      <c r="AB57" s="182"/>
      <c r="AC57" s="183"/>
      <c r="AD57" s="181"/>
      <c r="AE57" s="182"/>
      <c r="AF57" s="182"/>
      <c r="AG57" s="183"/>
      <c r="AH57" s="183"/>
      <c r="AI57" s="180"/>
      <c r="AJ57" s="180"/>
      <c r="AK57" s="180"/>
      <c r="AN57" s="7" t="s">
        <v>226</v>
      </c>
    </row>
    <row r="58" spans="1:40" s="7" customFormat="1" ht="24" customHeight="1">
      <c r="A58" s="232"/>
      <c r="B58" s="224"/>
      <c r="C58" s="184" t="s">
        <v>54</v>
      </c>
      <c r="D58" s="185"/>
      <c r="E58" s="185"/>
      <c r="F58" s="185"/>
      <c r="G58" s="185"/>
      <c r="H58" s="185"/>
      <c r="I58" s="185"/>
      <c r="J58" s="185"/>
      <c r="K58" s="185"/>
      <c r="L58" s="185"/>
      <c r="M58" s="186"/>
      <c r="N58" s="143" t="e">
        <f>(N57-$F$57)/$F$57*100</f>
        <v>#DIV/0!</v>
      </c>
      <c r="O58" s="144"/>
      <c r="P58" s="144"/>
      <c r="Q58" s="131" t="s">
        <v>24</v>
      </c>
      <c r="R58" s="143" t="e">
        <f>(R57-$F$57)/$F$57*100</f>
        <v>#DIV/0!</v>
      </c>
      <c r="S58" s="144"/>
      <c r="T58" s="144"/>
      <c r="U58" s="131" t="s">
        <v>24</v>
      </c>
      <c r="V58" s="143" t="e">
        <f>(V57-$F$57)/$F$57*100</f>
        <v>#DIV/0!</v>
      </c>
      <c r="W58" s="144"/>
      <c r="X58" s="144"/>
      <c r="Y58" s="131" t="s">
        <v>24</v>
      </c>
      <c r="Z58" s="143" t="e">
        <f>(Z57-$F$57)/$F$57*100</f>
        <v>#DIV/0!</v>
      </c>
      <c r="AA58" s="144"/>
      <c r="AB58" s="144"/>
      <c r="AC58" s="131" t="s">
        <v>24</v>
      </c>
      <c r="AD58" s="143" t="e">
        <f>(AD57-$F$57)/$F$57*100</f>
        <v>#DIV/0!</v>
      </c>
      <c r="AE58" s="144"/>
      <c r="AF58" s="144"/>
      <c r="AG58" s="131" t="s">
        <v>24</v>
      </c>
      <c r="AH58" s="143" t="e">
        <f>(AH57-$F$57)/$F$57*100</f>
        <v>#DIV/0!</v>
      </c>
      <c r="AI58" s="144"/>
      <c r="AJ58" s="144"/>
      <c r="AK58" s="132" t="s">
        <v>24</v>
      </c>
    </row>
    <row r="59" spans="1:40" s="7" customFormat="1" ht="24.75" customHeight="1">
      <c r="A59" s="232"/>
      <c r="B59" s="224"/>
      <c r="C59" s="184" t="s">
        <v>53</v>
      </c>
      <c r="D59" s="185"/>
      <c r="E59" s="185"/>
      <c r="F59" s="185"/>
      <c r="G59" s="185"/>
      <c r="H59" s="185"/>
      <c r="I59" s="185"/>
      <c r="J59" s="185"/>
      <c r="K59" s="185"/>
      <c r="L59" s="185"/>
      <c r="M59" s="186"/>
      <c r="N59" s="180"/>
      <c r="O59" s="180"/>
      <c r="P59" s="180"/>
      <c r="Q59" s="180"/>
      <c r="R59" s="180"/>
      <c r="S59" s="180"/>
      <c r="T59" s="180"/>
      <c r="U59" s="180"/>
      <c r="V59" s="180"/>
      <c r="W59" s="180"/>
      <c r="X59" s="180"/>
      <c r="Y59" s="180"/>
      <c r="Z59" s="180"/>
      <c r="AA59" s="180"/>
      <c r="AB59" s="180"/>
      <c r="AC59" s="180"/>
      <c r="AD59" s="180"/>
      <c r="AE59" s="180"/>
      <c r="AF59" s="180"/>
      <c r="AG59" s="180"/>
      <c r="AH59" s="173"/>
      <c r="AI59" s="174"/>
      <c r="AJ59" s="174"/>
      <c r="AK59" s="175"/>
      <c r="AM59" s="48"/>
      <c r="AN59" s="51" t="s">
        <v>233</v>
      </c>
    </row>
    <row r="60" spans="1:40" s="7" customFormat="1" ht="22.5" customHeight="1">
      <c r="A60" s="232"/>
      <c r="B60" s="224"/>
      <c r="C60" s="184" t="s">
        <v>56</v>
      </c>
      <c r="D60" s="185"/>
      <c r="E60" s="185"/>
      <c r="F60" s="185"/>
      <c r="G60" s="185"/>
      <c r="H60" s="185"/>
      <c r="I60" s="185"/>
      <c r="J60" s="185"/>
      <c r="K60" s="185"/>
      <c r="L60" s="185"/>
      <c r="M60" s="186"/>
      <c r="N60" s="143" t="e">
        <f>(N59-$F$57)/$F$57*100</f>
        <v>#DIV/0!</v>
      </c>
      <c r="O60" s="144"/>
      <c r="P60" s="144"/>
      <c r="Q60" s="131" t="s">
        <v>25</v>
      </c>
      <c r="R60" s="143" t="e">
        <f>(R59-$F$57)/$F$57*100</f>
        <v>#DIV/0!</v>
      </c>
      <c r="S60" s="144"/>
      <c r="T60" s="144"/>
      <c r="U60" s="131" t="s">
        <v>25</v>
      </c>
      <c r="V60" s="143" t="e">
        <f>(V59-$F$57)/$F$57*100</f>
        <v>#DIV/0!</v>
      </c>
      <c r="W60" s="144"/>
      <c r="X60" s="144"/>
      <c r="Y60" s="131" t="s">
        <v>25</v>
      </c>
      <c r="Z60" s="143" t="e">
        <f>(Z59-$F$57)/$F$57*100</f>
        <v>#DIV/0!</v>
      </c>
      <c r="AA60" s="144"/>
      <c r="AB60" s="144"/>
      <c r="AC60" s="131" t="s">
        <v>25</v>
      </c>
      <c r="AD60" s="143" t="e">
        <f>(AD59-$F$57)/$F$57*100</f>
        <v>#DIV/0!</v>
      </c>
      <c r="AE60" s="144"/>
      <c r="AF60" s="144"/>
      <c r="AG60" s="131" t="s">
        <v>25</v>
      </c>
      <c r="AH60" s="176"/>
      <c r="AI60" s="177"/>
      <c r="AJ60" s="177"/>
      <c r="AK60" s="178"/>
    </row>
    <row r="61" spans="1:40" s="7" customFormat="1" ht="33" customHeight="1">
      <c r="A61" s="233"/>
      <c r="B61" s="225"/>
      <c r="C61" s="184" t="s">
        <v>37</v>
      </c>
      <c r="D61" s="185"/>
      <c r="E61" s="185"/>
      <c r="F61" s="185"/>
      <c r="G61" s="185"/>
      <c r="H61" s="185"/>
      <c r="I61" s="185"/>
      <c r="J61" s="185"/>
      <c r="K61" s="185"/>
      <c r="L61" s="185"/>
      <c r="M61" s="186"/>
      <c r="N61" s="226"/>
      <c r="O61" s="227"/>
      <c r="P61" s="227"/>
      <c r="Q61" s="227"/>
      <c r="R61" s="227"/>
      <c r="S61" s="227"/>
      <c r="T61" s="227"/>
      <c r="U61" s="227"/>
      <c r="V61" s="227"/>
      <c r="W61" s="227"/>
      <c r="X61" s="227"/>
      <c r="Y61" s="227"/>
      <c r="Z61" s="227"/>
      <c r="AA61" s="227"/>
      <c r="AB61" s="227"/>
      <c r="AC61" s="227"/>
      <c r="AD61" s="227"/>
      <c r="AE61" s="227"/>
      <c r="AF61" s="227"/>
      <c r="AG61" s="227"/>
      <c r="AH61" s="227"/>
      <c r="AI61" s="227"/>
      <c r="AJ61" s="227"/>
      <c r="AK61" s="228"/>
      <c r="AN61" s="7" t="s">
        <v>227</v>
      </c>
    </row>
    <row r="62" spans="1:40" s="7" customFormat="1" ht="28.5" customHeight="1">
      <c r="A62" s="190" t="s">
        <v>44</v>
      </c>
      <c r="B62" s="191"/>
      <c r="C62" s="191"/>
      <c r="D62" s="191"/>
      <c r="E62" s="191"/>
      <c r="F62" s="191"/>
      <c r="G62" s="191"/>
      <c r="H62" s="191"/>
      <c r="I62" s="191"/>
      <c r="J62" s="191"/>
      <c r="K62" s="191"/>
      <c r="L62" s="191"/>
      <c r="M62" s="192"/>
      <c r="N62" s="226"/>
      <c r="O62" s="227"/>
      <c r="P62" s="227"/>
      <c r="Q62" s="227"/>
      <c r="R62" s="227"/>
      <c r="S62" s="227"/>
      <c r="T62" s="227"/>
      <c r="U62" s="227"/>
      <c r="V62" s="227"/>
      <c r="W62" s="227"/>
      <c r="X62" s="227"/>
      <c r="Y62" s="227"/>
      <c r="Z62" s="227"/>
      <c r="AA62" s="227"/>
      <c r="AB62" s="227"/>
      <c r="AC62" s="227"/>
      <c r="AD62" s="227"/>
      <c r="AE62" s="227"/>
      <c r="AF62" s="227"/>
      <c r="AG62" s="227"/>
      <c r="AH62" s="227"/>
      <c r="AI62" s="227"/>
      <c r="AJ62" s="227"/>
      <c r="AK62" s="228"/>
      <c r="AN62" s="7" t="s">
        <v>228</v>
      </c>
    </row>
    <row r="63" spans="1:40" s="7" customFormat="1" ht="51" customHeight="1">
      <c r="A63" s="155" t="s">
        <v>43</v>
      </c>
      <c r="B63" s="157"/>
      <c r="C63" s="157"/>
      <c r="D63" s="157"/>
      <c r="E63" s="157"/>
      <c r="F63" s="157"/>
      <c r="G63" s="157"/>
      <c r="H63" s="157"/>
      <c r="I63" s="157"/>
      <c r="J63" s="157"/>
      <c r="K63" s="157"/>
      <c r="L63" s="157"/>
      <c r="M63" s="158"/>
      <c r="N63" s="226"/>
      <c r="O63" s="227"/>
      <c r="P63" s="227"/>
      <c r="Q63" s="227"/>
      <c r="R63" s="227"/>
      <c r="S63" s="227"/>
      <c r="T63" s="227"/>
      <c r="U63" s="227"/>
      <c r="V63" s="227"/>
      <c r="W63" s="227"/>
      <c r="X63" s="227"/>
      <c r="Y63" s="227"/>
      <c r="Z63" s="227"/>
      <c r="AA63" s="227"/>
      <c r="AB63" s="227"/>
      <c r="AC63" s="227"/>
      <c r="AD63" s="227"/>
      <c r="AE63" s="227"/>
      <c r="AF63" s="227"/>
      <c r="AG63" s="227"/>
      <c r="AH63" s="227"/>
      <c r="AI63" s="227"/>
      <c r="AJ63" s="227"/>
      <c r="AK63" s="228"/>
    </row>
    <row r="64" spans="1:40" s="7" customFormat="1" ht="2.25" customHeight="1">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row>
    <row r="65" spans="1:40" ht="12" customHeight="1">
      <c r="A65" s="17" t="s">
        <v>35</v>
      </c>
      <c r="B65" s="17"/>
      <c r="C65" s="41" t="s">
        <v>45</v>
      </c>
      <c r="D65" s="17" t="s">
        <v>36</v>
      </c>
      <c r="E65" s="42"/>
      <c r="F65" s="43"/>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row>
    <row r="66" spans="1:40" s="17" customFormat="1" ht="12" customHeight="1">
      <c r="C66" s="34" t="s">
        <v>46</v>
      </c>
      <c r="D66" s="253" t="s">
        <v>85</v>
      </c>
      <c r="E66" s="253"/>
      <c r="F66" s="253"/>
      <c r="G66" s="253"/>
      <c r="H66" s="253"/>
      <c r="I66" s="253"/>
      <c r="J66" s="253"/>
      <c r="K66" s="253"/>
      <c r="L66" s="253"/>
      <c r="M66" s="253"/>
      <c r="N66" s="253"/>
      <c r="O66" s="253"/>
      <c r="P66" s="253"/>
      <c r="Q66" s="253"/>
      <c r="R66" s="253"/>
      <c r="S66" s="253"/>
      <c r="T66" s="253"/>
      <c r="U66" s="253"/>
      <c r="V66" s="253"/>
      <c r="W66" s="253"/>
      <c r="X66" s="253"/>
      <c r="Y66" s="253"/>
      <c r="Z66" s="253"/>
      <c r="AA66" s="253"/>
      <c r="AB66" s="253"/>
      <c r="AC66" s="253"/>
      <c r="AD66" s="253"/>
      <c r="AE66" s="253"/>
      <c r="AF66" s="253"/>
      <c r="AG66" s="253"/>
      <c r="AH66" s="253"/>
      <c r="AI66" s="253"/>
      <c r="AJ66" s="253"/>
      <c r="AK66" s="253"/>
    </row>
    <row r="67" spans="1:40" s="17" customFormat="1" ht="12" customHeight="1">
      <c r="C67" s="33"/>
      <c r="D67" s="253"/>
      <c r="E67" s="253"/>
      <c r="F67" s="253"/>
      <c r="G67" s="253"/>
      <c r="H67" s="253"/>
      <c r="I67" s="253"/>
      <c r="J67" s="253"/>
      <c r="K67" s="253"/>
      <c r="L67" s="253"/>
      <c r="M67" s="253"/>
      <c r="N67" s="253"/>
      <c r="O67" s="253"/>
      <c r="P67" s="253"/>
      <c r="Q67" s="253"/>
      <c r="R67" s="253"/>
      <c r="S67" s="253"/>
      <c r="T67" s="253"/>
      <c r="U67" s="253"/>
      <c r="V67" s="253"/>
      <c r="W67" s="253"/>
      <c r="X67" s="253"/>
      <c r="Y67" s="253"/>
      <c r="Z67" s="253"/>
      <c r="AA67" s="253"/>
      <c r="AB67" s="253"/>
      <c r="AC67" s="253"/>
      <c r="AD67" s="253"/>
      <c r="AE67" s="253"/>
      <c r="AF67" s="253"/>
      <c r="AG67" s="253"/>
      <c r="AH67" s="253"/>
      <c r="AI67" s="253"/>
      <c r="AJ67" s="253"/>
      <c r="AK67" s="253"/>
    </row>
    <row r="68" spans="1:40" ht="12" customHeight="1">
      <c r="A68" s="17"/>
      <c r="B68" s="17"/>
      <c r="C68" s="44" t="s">
        <v>47</v>
      </c>
      <c r="D68" s="219" t="s">
        <v>90</v>
      </c>
      <c r="E68" s="219"/>
      <c r="F68" s="219"/>
      <c r="G68" s="219"/>
      <c r="H68" s="219"/>
      <c r="I68" s="219"/>
      <c r="J68" s="219"/>
      <c r="K68" s="219"/>
      <c r="L68" s="219"/>
      <c r="M68" s="219"/>
      <c r="N68" s="219"/>
      <c r="O68" s="219"/>
      <c r="P68" s="219"/>
      <c r="Q68" s="219"/>
      <c r="R68" s="219"/>
      <c r="S68" s="219"/>
      <c r="T68" s="219"/>
      <c r="U68" s="219"/>
      <c r="V68" s="219"/>
      <c r="W68" s="219"/>
      <c r="X68" s="219"/>
      <c r="Y68" s="219"/>
      <c r="Z68" s="219"/>
      <c r="AA68" s="219"/>
      <c r="AB68" s="219"/>
      <c r="AC68" s="219"/>
      <c r="AD68" s="219"/>
      <c r="AE68" s="219"/>
      <c r="AF68" s="219"/>
      <c r="AG68" s="219"/>
      <c r="AH68" s="219"/>
      <c r="AI68" s="219"/>
      <c r="AJ68" s="219"/>
      <c r="AK68" s="219"/>
      <c r="AL68" s="35"/>
    </row>
    <row r="69" spans="1:40" ht="12" customHeight="1">
      <c r="A69" s="17"/>
      <c r="B69" s="17"/>
      <c r="C69" s="44"/>
      <c r="D69" s="219"/>
      <c r="E69" s="219"/>
      <c r="F69" s="219"/>
      <c r="G69" s="219"/>
      <c r="H69" s="219"/>
      <c r="I69" s="219"/>
      <c r="J69" s="219"/>
      <c r="K69" s="219"/>
      <c r="L69" s="219"/>
      <c r="M69" s="219"/>
      <c r="N69" s="219"/>
      <c r="O69" s="219"/>
      <c r="P69" s="219"/>
      <c r="Q69" s="219"/>
      <c r="R69" s="219"/>
      <c r="S69" s="219"/>
      <c r="T69" s="219"/>
      <c r="U69" s="219"/>
      <c r="V69" s="219"/>
      <c r="W69" s="219"/>
      <c r="X69" s="219"/>
      <c r="Y69" s="219"/>
      <c r="Z69" s="219"/>
      <c r="AA69" s="219"/>
      <c r="AB69" s="219"/>
      <c r="AC69" s="219"/>
      <c r="AD69" s="219"/>
      <c r="AE69" s="219"/>
      <c r="AF69" s="219"/>
      <c r="AG69" s="219"/>
      <c r="AH69" s="219"/>
      <c r="AI69" s="219"/>
      <c r="AJ69" s="219"/>
      <c r="AK69" s="219"/>
      <c r="AL69" s="35"/>
    </row>
    <row r="70" spans="1:40" ht="12" customHeight="1">
      <c r="A70" s="17"/>
      <c r="B70" s="17"/>
      <c r="C70" s="32"/>
      <c r="D70" s="219"/>
      <c r="E70" s="219"/>
      <c r="F70" s="219"/>
      <c r="G70" s="219"/>
      <c r="H70" s="219"/>
      <c r="I70" s="219"/>
      <c r="J70" s="219"/>
      <c r="K70" s="219"/>
      <c r="L70" s="219"/>
      <c r="M70" s="219"/>
      <c r="N70" s="219"/>
      <c r="O70" s="219"/>
      <c r="P70" s="219"/>
      <c r="Q70" s="219"/>
      <c r="R70" s="219"/>
      <c r="S70" s="219"/>
      <c r="T70" s="219"/>
      <c r="U70" s="219"/>
      <c r="V70" s="219"/>
      <c r="W70" s="219"/>
      <c r="X70" s="219"/>
      <c r="Y70" s="219"/>
      <c r="Z70" s="219"/>
      <c r="AA70" s="219"/>
      <c r="AB70" s="219"/>
      <c r="AC70" s="219"/>
      <c r="AD70" s="219"/>
      <c r="AE70" s="219"/>
      <c r="AF70" s="219"/>
      <c r="AG70" s="219"/>
      <c r="AH70" s="219"/>
      <c r="AI70" s="219"/>
      <c r="AJ70" s="219"/>
      <c r="AK70" s="219"/>
      <c r="AL70" s="35"/>
    </row>
    <row r="71" spans="1:40" s="17" customFormat="1" ht="12" customHeight="1">
      <c r="C71" s="33" t="s">
        <v>2</v>
      </c>
      <c r="D71" s="172" t="s">
        <v>91</v>
      </c>
      <c r="E71" s="172"/>
      <c r="F71" s="172"/>
      <c r="G71" s="172"/>
      <c r="H71" s="172"/>
      <c r="I71" s="172"/>
      <c r="J71" s="172"/>
      <c r="K71" s="172"/>
      <c r="L71" s="172"/>
      <c r="M71" s="172"/>
      <c r="N71" s="172"/>
      <c r="O71" s="172"/>
      <c r="P71" s="172"/>
      <c r="Q71" s="172"/>
      <c r="R71" s="172"/>
      <c r="S71" s="172"/>
      <c r="T71" s="172"/>
      <c r="U71" s="172"/>
      <c r="V71" s="172"/>
      <c r="W71" s="172"/>
      <c r="X71" s="172"/>
      <c r="Y71" s="172"/>
      <c r="Z71" s="172"/>
      <c r="AA71" s="172"/>
      <c r="AB71" s="172"/>
      <c r="AC71" s="172"/>
      <c r="AD71" s="172"/>
      <c r="AE71" s="172"/>
      <c r="AF71" s="172"/>
      <c r="AG71" s="172"/>
      <c r="AH71" s="172"/>
      <c r="AI71" s="172"/>
      <c r="AJ71" s="172"/>
      <c r="AK71" s="172"/>
    </row>
    <row r="72" spans="1:40" s="17" customFormat="1" ht="12" customHeight="1">
      <c r="C72" s="33"/>
      <c r="D72" s="172"/>
      <c r="E72" s="172"/>
      <c r="F72" s="172"/>
      <c r="G72" s="172"/>
      <c r="H72" s="172"/>
      <c r="I72" s="172"/>
      <c r="J72" s="172"/>
      <c r="K72" s="172"/>
      <c r="L72" s="172"/>
      <c r="M72" s="172"/>
      <c r="N72" s="172"/>
      <c r="O72" s="172"/>
      <c r="P72" s="172"/>
      <c r="Q72" s="172"/>
      <c r="R72" s="172"/>
      <c r="S72" s="172"/>
      <c r="T72" s="172"/>
      <c r="U72" s="172"/>
      <c r="V72" s="172"/>
      <c r="W72" s="172"/>
      <c r="X72" s="172"/>
      <c r="Y72" s="172"/>
      <c r="Z72" s="172"/>
      <c r="AA72" s="172"/>
      <c r="AB72" s="172"/>
      <c r="AC72" s="172"/>
      <c r="AD72" s="172"/>
      <c r="AE72" s="172"/>
      <c r="AF72" s="172"/>
      <c r="AG72" s="172"/>
      <c r="AH72" s="172"/>
      <c r="AI72" s="172"/>
      <c r="AJ72" s="172"/>
      <c r="AK72" s="172"/>
    </row>
    <row r="73" spans="1:40" s="6" customFormat="1" ht="25.5" customHeight="1">
      <c r="A73" s="6" t="s">
        <v>15</v>
      </c>
      <c r="D73" s="252" t="s">
        <v>30</v>
      </c>
      <c r="E73" s="252"/>
      <c r="F73" s="252"/>
      <c r="G73" s="252"/>
      <c r="H73" s="252"/>
      <c r="I73" s="252"/>
      <c r="J73" s="252"/>
      <c r="K73" s="252"/>
      <c r="L73" s="252"/>
      <c r="M73" s="252"/>
      <c r="N73" s="252"/>
      <c r="O73" s="252"/>
      <c r="P73" s="252"/>
      <c r="Q73" s="252"/>
      <c r="R73" s="252"/>
      <c r="S73" s="252"/>
      <c r="T73" s="252"/>
      <c r="U73" s="252"/>
      <c r="V73" s="252"/>
      <c r="W73" s="252"/>
      <c r="X73" s="252"/>
      <c r="Y73" s="252"/>
      <c r="Z73" s="252"/>
      <c r="AA73" s="252"/>
      <c r="AB73" s="252"/>
      <c r="AC73" s="252"/>
      <c r="AD73" s="252"/>
      <c r="AE73" s="252"/>
      <c r="AF73" s="252"/>
      <c r="AG73" s="252"/>
      <c r="AH73" s="252"/>
      <c r="AI73" s="252"/>
      <c r="AJ73" s="252"/>
      <c r="AK73" s="252"/>
    </row>
    <row r="74" spans="1:40" s="7" customFormat="1" ht="19.5" customHeight="1">
      <c r="D74" s="13"/>
      <c r="E74" s="13"/>
      <c r="F74" s="13"/>
      <c r="G74" s="13"/>
      <c r="H74" s="13"/>
      <c r="I74" s="13"/>
      <c r="J74" s="13"/>
      <c r="K74" s="13"/>
      <c r="L74" s="13"/>
      <c r="M74" s="30"/>
      <c r="N74" s="30"/>
      <c r="O74" s="30"/>
      <c r="P74" s="30"/>
      <c r="Q74" s="30"/>
      <c r="R74" s="30"/>
      <c r="S74" s="30"/>
      <c r="T74" s="30"/>
      <c r="U74" s="30"/>
      <c r="V74" s="30"/>
      <c r="W74" s="30"/>
      <c r="X74" s="30"/>
      <c r="Y74" s="30"/>
      <c r="Z74" s="30"/>
      <c r="AA74" s="30"/>
      <c r="AB74" s="30"/>
      <c r="AC74" s="30"/>
      <c r="AD74" s="30"/>
      <c r="AE74" s="147"/>
      <c r="AF74" s="148"/>
      <c r="AG74" s="237"/>
      <c r="AH74" s="237"/>
      <c r="AI74" s="148" t="s">
        <v>14</v>
      </c>
      <c r="AJ74" s="148"/>
      <c r="AK74" s="149"/>
    </row>
    <row r="75" spans="1:40" s="7" customFormat="1" ht="46.5" customHeight="1">
      <c r="A75" s="255" t="s">
        <v>76</v>
      </c>
      <c r="B75" s="256"/>
      <c r="C75" s="236" t="s">
        <v>26</v>
      </c>
      <c r="D75" s="198"/>
      <c r="E75" s="198"/>
      <c r="F75" s="198"/>
      <c r="G75" s="198"/>
      <c r="H75" s="198"/>
      <c r="I75" s="198"/>
      <c r="J75" s="198"/>
      <c r="K75" s="198"/>
      <c r="L75" s="199"/>
      <c r="M75" s="190" t="s">
        <v>92</v>
      </c>
      <c r="N75" s="198"/>
      <c r="O75" s="198"/>
      <c r="P75" s="198"/>
      <c r="Q75" s="198"/>
      <c r="R75" s="198"/>
      <c r="S75" s="198"/>
      <c r="T75" s="198"/>
      <c r="U75" s="198"/>
      <c r="V75" s="198"/>
      <c r="W75" s="198"/>
      <c r="X75" s="198"/>
      <c r="Y75" s="198"/>
      <c r="Z75" s="198"/>
      <c r="AA75" s="198"/>
      <c r="AB75" s="199"/>
      <c r="AC75" s="238" t="s">
        <v>86</v>
      </c>
      <c r="AD75" s="238"/>
      <c r="AE75" s="238"/>
      <c r="AF75" s="238"/>
      <c r="AG75" s="238"/>
      <c r="AH75" s="238"/>
      <c r="AI75" s="238"/>
      <c r="AJ75" s="238"/>
      <c r="AK75" s="238"/>
    </row>
    <row r="76" spans="1:40" s="7" customFormat="1" ht="17.25" customHeight="1">
      <c r="A76" s="257"/>
      <c r="B76" s="258"/>
      <c r="C76" s="200"/>
      <c r="D76" s="201"/>
      <c r="E76" s="201"/>
      <c r="F76" s="201"/>
      <c r="G76" s="201"/>
      <c r="H76" s="201"/>
      <c r="I76" s="201"/>
      <c r="J76" s="201"/>
      <c r="K76" s="201"/>
      <c r="L76" s="202"/>
      <c r="M76" s="200"/>
      <c r="N76" s="201"/>
      <c r="O76" s="201"/>
      <c r="P76" s="201"/>
      <c r="Q76" s="201"/>
      <c r="R76" s="201"/>
      <c r="S76" s="201"/>
      <c r="T76" s="201"/>
      <c r="U76" s="201"/>
      <c r="V76" s="201"/>
      <c r="W76" s="201"/>
      <c r="X76" s="201"/>
      <c r="Y76" s="201"/>
      <c r="Z76" s="201"/>
      <c r="AA76" s="201"/>
      <c r="AB76" s="202"/>
      <c r="AC76" s="195" t="s">
        <v>77</v>
      </c>
      <c r="AD76" s="196"/>
      <c r="AE76" s="196"/>
      <c r="AF76" s="196"/>
      <c r="AG76" s="196"/>
      <c r="AH76" s="196"/>
      <c r="AI76" s="196"/>
      <c r="AJ76" s="196"/>
      <c r="AK76" s="197"/>
    </row>
    <row r="77" spans="1:40" s="7" customFormat="1" ht="34.5" customHeight="1">
      <c r="A77" s="207">
        <v>1</v>
      </c>
      <c r="B77" s="208"/>
      <c r="C77" s="216" t="str">
        <f>IF('事業所1~3'!C$3="","",'事業所1~3'!C$3)</f>
        <v/>
      </c>
      <c r="D77" s="217"/>
      <c r="E77" s="217"/>
      <c r="F77" s="217"/>
      <c r="G77" s="217"/>
      <c r="H77" s="217"/>
      <c r="I77" s="217"/>
      <c r="J77" s="217"/>
      <c r="K77" s="217"/>
      <c r="L77" s="218"/>
      <c r="M77" s="210" t="str">
        <f>IF('事業所1~3'!C$4="","",'事業所1~3'!C$4)</f>
        <v/>
      </c>
      <c r="N77" s="211"/>
      <c r="O77" s="211"/>
      <c r="P77" s="211"/>
      <c r="Q77" s="211"/>
      <c r="R77" s="211"/>
      <c r="S77" s="211"/>
      <c r="T77" s="211"/>
      <c r="U77" s="211"/>
      <c r="V77" s="211"/>
      <c r="W77" s="211"/>
      <c r="X77" s="211"/>
      <c r="Y77" s="211"/>
      <c r="Z77" s="211"/>
      <c r="AA77" s="211"/>
      <c r="AB77" s="212"/>
      <c r="AC77" s="213" t="str">
        <f>IF('事業所1~3'!H$54=0,"",ROUND('事業所1~3'!H$54,0))</f>
        <v/>
      </c>
      <c r="AD77" s="214"/>
      <c r="AE77" s="214"/>
      <c r="AF77" s="214"/>
      <c r="AG77" s="214"/>
      <c r="AH77" s="214"/>
      <c r="AI77" s="214"/>
      <c r="AJ77" s="214"/>
      <c r="AK77" s="215"/>
      <c r="AN77" s="7" t="s">
        <v>215</v>
      </c>
    </row>
    <row r="78" spans="1:40" s="7" customFormat="1" ht="34.5" customHeight="1">
      <c r="A78" s="207">
        <v>2</v>
      </c>
      <c r="B78" s="208"/>
      <c r="C78" s="216" t="str">
        <f>IF('事業所1~3'!C$74="","",'事業所1~3'!C$74)</f>
        <v/>
      </c>
      <c r="D78" s="217"/>
      <c r="E78" s="217"/>
      <c r="F78" s="217"/>
      <c r="G78" s="217"/>
      <c r="H78" s="217"/>
      <c r="I78" s="217"/>
      <c r="J78" s="217"/>
      <c r="K78" s="217"/>
      <c r="L78" s="218"/>
      <c r="M78" s="210" t="str">
        <f>IF('事業所1~3'!C$75="","",'事業所1~3'!C$75)</f>
        <v/>
      </c>
      <c r="N78" s="211"/>
      <c r="O78" s="211"/>
      <c r="P78" s="211"/>
      <c r="Q78" s="211"/>
      <c r="R78" s="211"/>
      <c r="S78" s="211"/>
      <c r="T78" s="211"/>
      <c r="U78" s="211"/>
      <c r="V78" s="211"/>
      <c r="W78" s="211"/>
      <c r="X78" s="211"/>
      <c r="Y78" s="211"/>
      <c r="Z78" s="211"/>
      <c r="AA78" s="211"/>
      <c r="AB78" s="212"/>
      <c r="AC78" s="213" t="str">
        <f>IF('事業所1~3'!H$125=0,"",ROUND('事業所1~3'!H$125,0))</f>
        <v/>
      </c>
      <c r="AD78" s="214"/>
      <c r="AE78" s="214"/>
      <c r="AF78" s="214"/>
      <c r="AG78" s="214"/>
      <c r="AH78" s="214"/>
      <c r="AI78" s="214"/>
      <c r="AJ78" s="214"/>
      <c r="AK78" s="215"/>
    </row>
    <row r="79" spans="1:40" s="7" customFormat="1" ht="34.5" customHeight="1">
      <c r="A79" s="207">
        <v>3</v>
      </c>
      <c r="B79" s="208"/>
      <c r="C79" s="216" t="str">
        <f>IF('事業所1~3'!C$145="","",'事業所1~3'!C$145)</f>
        <v/>
      </c>
      <c r="D79" s="217"/>
      <c r="E79" s="217"/>
      <c r="F79" s="217"/>
      <c r="G79" s="217"/>
      <c r="H79" s="217"/>
      <c r="I79" s="217"/>
      <c r="J79" s="217"/>
      <c r="K79" s="217"/>
      <c r="L79" s="218"/>
      <c r="M79" s="210" t="str">
        <f>IF('事業所1~3'!C$146="","",'事業所1~3'!C$146)</f>
        <v/>
      </c>
      <c r="N79" s="211"/>
      <c r="O79" s="211"/>
      <c r="P79" s="211"/>
      <c r="Q79" s="211"/>
      <c r="R79" s="211"/>
      <c r="S79" s="211"/>
      <c r="T79" s="211"/>
      <c r="U79" s="211"/>
      <c r="V79" s="211"/>
      <c r="W79" s="211"/>
      <c r="X79" s="211"/>
      <c r="Y79" s="211"/>
      <c r="Z79" s="211"/>
      <c r="AA79" s="211"/>
      <c r="AB79" s="212"/>
      <c r="AC79" s="213" t="str">
        <f>IF('事業所1~3'!H$196=0,"",ROUND('事業所1~3'!H$196,0))</f>
        <v/>
      </c>
      <c r="AD79" s="214"/>
      <c r="AE79" s="214"/>
      <c r="AF79" s="214"/>
      <c r="AG79" s="214"/>
      <c r="AH79" s="214"/>
      <c r="AI79" s="214"/>
      <c r="AJ79" s="214"/>
      <c r="AK79" s="215"/>
    </row>
    <row r="80" spans="1:40" s="7" customFormat="1" ht="34.5" customHeight="1">
      <c r="A80" s="207">
        <v>4</v>
      </c>
      <c r="B80" s="208"/>
      <c r="C80" s="216" t="str">
        <f>IF('事業所4~6'!C$3="","",'事業所4~6'!C$3)</f>
        <v/>
      </c>
      <c r="D80" s="217"/>
      <c r="E80" s="217"/>
      <c r="F80" s="217"/>
      <c r="G80" s="217"/>
      <c r="H80" s="217"/>
      <c r="I80" s="217"/>
      <c r="J80" s="217"/>
      <c r="K80" s="217"/>
      <c r="L80" s="218"/>
      <c r="M80" s="210" t="str">
        <f>IF('事業所4~6'!C$4="","",'事業所4~6'!C$4)</f>
        <v/>
      </c>
      <c r="N80" s="211"/>
      <c r="O80" s="211"/>
      <c r="P80" s="211"/>
      <c r="Q80" s="211"/>
      <c r="R80" s="211"/>
      <c r="S80" s="211"/>
      <c r="T80" s="211"/>
      <c r="U80" s="211"/>
      <c r="V80" s="211"/>
      <c r="W80" s="211"/>
      <c r="X80" s="211"/>
      <c r="Y80" s="211"/>
      <c r="Z80" s="211"/>
      <c r="AA80" s="211"/>
      <c r="AB80" s="212"/>
      <c r="AC80" s="213" t="str">
        <f>IF('事業所4~6'!H$54=0,"",ROUND('事業所4~6'!H$54,0))</f>
        <v/>
      </c>
      <c r="AD80" s="214"/>
      <c r="AE80" s="214"/>
      <c r="AF80" s="214"/>
      <c r="AG80" s="214"/>
      <c r="AH80" s="214"/>
      <c r="AI80" s="214"/>
      <c r="AJ80" s="214"/>
      <c r="AK80" s="215"/>
    </row>
    <row r="81" spans="1:59" s="7" customFormat="1" ht="34.5" customHeight="1">
      <c r="A81" s="207">
        <v>5</v>
      </c>
      <c r="B81" s="208"/>
      <c r="C81" s="216" t="str">
        <f>IF('事業所4~6'!C$74="","",'事業所4~6'!C$74)</f>
        <v/>
      </c>
      <c r="D81" s="217"/>
      <c r="E81" s="217"/>
      <c r="F81" s="217"/>
      <c r="G81" s="217"/>
      <c r="H81" s="217"/>
      <c r="I81" s="217"/>
      <c r="J81" s="217"/>
      <c r="K81" s="217"/>
      <c r="L81" s="218"/>
      <c r="M81" s="210" t="str">
        <f>IF('事業所4~6'!C$75="","",'事業所4~6'!C$75)</f>
        <v/>
      </c>
      <c r="N81" s="211"/>
      <c r="O81" s="211"/>
      <c r="P81" s="211"/>
      <c r="Q81" s="211"/>
      <c r="R81" s="211"/>
      <c r="S81" s="211"/>
      <c r="T81" s="211"/>
      <c r="U81" s="211"/>
      <c r="V81" s="211"/>
      <c r="W81" s="211"/>
      <c r="X81" s="211"/>
      <c r="Y81" s="211"/>
      <c r="Z81" s="211"/>
      <c r="AA81" s="211"/>
      <c r="AB81" s="212"/>
      <c r="AC81" s="213" t="str">
        <f>IF('事業所4~6'!H$125=0,"",ROUND('事業所4~6'!H$125,0))</f>
        <v/>
      </c>
      <c r="AD81" s="214"/>
      <c r="AE81" s="214"/>
      <c r="AF81" s="214"/>
      <c r="AG81" s="214"/>
      <c r="AH81" s="214"/>
      <c r="AI81" s="214"/>
      <c r="AJ81" s="214"/>
      <c r="AK81" s="215"/>
    </row>
    <row r="82" spans="1:59" s="7" customFormat="1" ht="34.5" customHeight="1">
      <c r="A82" s="207">
        <v>6</v>
      </c>
      <c r="B82" s="208"/>
      <c r="C82" s="216" t="str">
        <f>IF('事業所4~6'!C$145="","",'事業所4~6'!C$145)</f>
        <v/>
      </c>
      <c r="D82" s="217"/>
      <c r="E82" s="217"/>
      <c r="F82" s="217"/>
      <c r="G82" s="217"/>
      <c r="H82" s="217"/>
      <c r="I82" s="217"/>
      <c r="J82" s="217"/>
      <c r="K82" s="217"/>
      <c r="L82" s="218"/>
      <c r="M82" s="210" t="str">
        <f>IF('事業所4~6'!C$146="","",'事業所4~6'!C$146)</f>
        <v/>
      </c>
      <c r="N82" s="211"/>
      <c r="O82" s="211"/>
      <c r="P82" s="211"/>
      <c r="Q82" s="211"/>
      <c r="R82" s="211"/>
      <c r="S82" s="211"/>
      <c r="T82" s="211"/>
      <c r="U82" s="211"/>
      <c r="V82" s="211"/>
      <c r="W82" s="211"/>
      <c r="X82" s="211"/>
      <c r="Y82" s="211"/>
      <c r="Z82" s="211"/>
      <c r="AA82" s="211"/>
      <c r="AB82" s="212"/>
      <c r="AC82" s="213" t="str">
        <f>IF('事業所4~6'!H$196=0,"",ROUND('事業所4~6'!H$196,0))</f>
        <v/>
      </c>
      <c r="AD82" s="214"/>
      <c r="AE82" s="214"/>
      <c r="AF82" s="214"/>
      <c r="AG82" s="214"/>
      <c r="AH82" s="214"/>
      <c r="AI82" s="214"/>
      <c r="AJ82" s="214"/>
      <c r="AK82" s="215"/>
    </row>
    <row r="83" spans="1:59" s="7" customFormat="1" ht="34.5" customHeight="1">
      <c r="A83" s="207">
        <v>7</v>
      </c>
      <c r="B83" s="208"/>
      <c r="C83" s="216" t="str">
        <f>IF('事業所7~9'!C$3="","",'事業所7~9'!C$3)</f>
        <v/>
      </c>
      <c r="D83" s="217"/>
      <c r="E83" s="217"/>
      <c r="F83" s="217"/>
      <c r="G83" s="217"/>
      <c r="H83" s="217"/>
      <c r="I83" s="217"/>
      <c r="J83" s="217"/>
      <c r="K83" s="217"/>
      <c r="L83" s="218"/>
      <c r="M83" s="210" t="str">
        <f>IF('事業所7~9'!C$4="","",'事業所7~9'!C$4)</f>
        <v/>
      </c>
      <c r="N83" s="211"/>
      <c r="O83" s="211"/>
      <c r="P83" s="211"/>
      <c r="Q83" s="211"/>
      <c r="R83" s="211"/>
      <c r="S83" s="211"/>
      <c r="T83" s="211"/>
      <c r="U83" s="211"/>
      <c r="V83" s="211"/>
      <c r="W83" s="211"/>
      <c r="X83" s="211"/>
      <c r="Y83" s="211"/>
      <c r="Z83" s="211"/>
      <c r="AA83" s="211"/>
      <c r="AB83" s="212"/>
      <c r="AC83" s="213" t="str">
        <f>IF('事業所7~9'!H$54=0,"",ROUND('事業所7~9'!H$54,0))</f>
        <v/>
      </c>
      <c r="AD83" s="214"/>
      <c r="AE83" s="214"/>
      <c r="AF83" s="214"/>
      <c r="AG83" s="214"/>
      <c r="AH83" s="214"/>
      <c r="AI83" s="214"/>
      <c r="AJ83" s="214"/>
      <c r="AK83" s="215"/>
      <c r="BG83" s="11" t="s">
        <v>234</v>
      </c>
    </row>
    <row r="84" spans="1:59" s="7" customFormat="1" ht="34.5" customHeight="1">
      <c r="A84" s="207">
        <v>8</v>
      </c>
      <c r="B84" s="208"/>
      <c r="C84" s="216" t="str">
        <f>IF('事業所7~9'!C$74="","",'事業所7~9'!C$74)</f>
        <v/>
      </c>
      <c r="D84" s="217"/>
      <c r="E84" s="217"/>
      <c r="F84" s="217"/>
      <c r="G84" s="217"/>
      <c r="H84" s="217"/>
      <c r="I84" s="217"/>
      <c r="J84" s="217"/>
      <c r="K84" s="217"/>
      <c r="L84" s="218"/>
      <c r="M84" s="210" t="str">
        <f>IF('事業所7~9'!C$75="","",'事業所7~9'!C$75)</f>
        <v/>
      </c>
      <c r="N84" s="211"/>
      <c r="O84" s="211"/>
      <c r="P84" s="211"/>
      <c r="Q84" s="211"/>
      <c r="R84" s="211"/>
      <c r="S84" s="211"/>
      <c r="T84" s="211"/>
      <c r="U84" s="211"/>
      <c r="V84" s="211"/>
      <c r="W84" s="211"/>
      <c r="X84" s="211"/>
      <c r="Y84" s="211"/>
      <c r="Z84" s="211"/>
      <c r="AA84" s="211"/>
      <c r="AB84" s="212"/>
      <c r="AC84" s="213" t="str">
        <f>IF('事業所7~9'!H$125=0,"",ROUND('事業所7~9'!H$125,0))</f>
        <v/>
      </c>
      <c r="AD84" s="214"/>
      <c r="AE84" s="214"/>
      <c r="AF84" s="214"/>
      <c r="AG84" s="214"/>
      <c r="AH84" s="214"/>
      <c r="AI84" s="214"/>
      <c r="AJ84" s="214"/>
      <c r="AK84" s="215"/>
    </row>
    <row r="85" spans="1:59" s="7" customFormat="1" ht="34.5" customHeight="1">
      <c r="A85" s="207">
        <v>9</v>
      </c>
      <c r="B85" s="208"/>
      <c r="C85" s="216" t="str">
        <f>IF('事業所7~9'!C$145="","",'事業所7~9'!C$145)</f>
        <v/>
      </c>
      <c r="D85" s="217"/>
      <c r="E85" s="217"/>
      <c r="F85" s="217"/>
      <c r="G85" s="217"/>
      <c r="H85" s="217"/>
      <c r="I85" s="217"/>
      <c r="J85" s="217"/>
      <c r="K85" s="217"/>
      <c r="L85" s="218"/>
      <c r="M85" s="210" t="str">
        <f>IF('事業所7~9'!C$146="","",'事業所7~9'!C$146)</f>
        <v/>
      </c>
      <c r="N85" s="211"/>
      <c r="O85" s="211"/>
      <c r="P85" s="211"/>
      <c r="Q85" s="211"/>
      <c r="R85" s="211"/>
      <c r="S85" s="211"/>
      <c r="T85" s="211"/>
      <c r="U85" s="211"/>
      <c r="V85" s="211"/>
      <c r="W85" s="211"/>
      <c r="X85" s="211"/>
      <c r="Y85" s="211"/>
      <c r="Z85" s="211"/>
      <c r="AA85" s="211"/>
      <c r="AB85" s="212"/>
      <c r="AC85" s="213" t="str">
        <f>IF('事業所7~9'!H$196=0,"",ROUND('事業所7~9'!H$196,0))</f>
        <v/>
      </c>
      <c r="AD85" s="214"/>
      <c r="AE85" s="214"/>
      <c r="AF85" s="214"/>
      <c r="AG85" s="214"/>
      <c r="AH85" s="214"/>
      <c r="AI85" s="214"/>
      <c r="AJ85" s="214"/>
      <c r="AK85" s="215"/>
    </row>
    <row r="86" spans="1:59" s="7" customFormat="1" ht="34.5" customHeight="1">
      <c r="A86" s="207">
        <v>10</v>
      </c>
      <c r="B86" s="208"/>
      <c r="C86" s="216" t="str">
        <f>IF('事業所10~12'!C$3="","",'事業所10~12'!C$3)</f>
        <v/>
      </c>
      <c r="D86" s="217"/>
      <c r="E86" s="217"/>
      <c r="F86" s="217"/>
      <c r="G86" s="217"/>
      <c r="H86" s="217"/>
      <c r="I86" s="217"/>
      <c r="J86" s="217"/>
      <c r="K86" s="217"/>
      <c r="L86" s="218"/>
      <c r="M86" s="210" t="str">
        <f>IF('事業所10~12'!C$4="","",'事業所10~12'!C$4)</f>
        <v/>
      </c>
      <c r="N86" s="211"/>
      <c r="O86" s="211"/>
      <c r="P86" s="211"/>
      <c r="Q86" s="211"/>
      <c r="R86" s="211"/>
      <c r="S86" s="211"/>
      <c r="T86" s="211"/>
      <c r="U86" s="211"/>
      <c r="V86" s="211"/>
      <c r="W86" s="211"/>
      <c r="X86" s="211"/>
      <c r="Y86" s="211"/>
      <c r="Z86" s="211"/>
      <c r="AA86" s="211"/>
      <c r="AB86" s="212"/>
      <c r="AC86" s="213" t="str">
        <f>IF('事業所10~12'!H$54=0,"",ROUND('事業所10~12'!H$54,0))</f>
        <v/>
      </c>
      <c r="AD86" s="214"/>
      <c r="AE86" s="214"/>
      <c r="AF86" s="214"/>
      <c r="AG86" s="214"/>
      <c r="AH86" s="214"/>
      <c r="AI86" s="214"/>
      <c r="AJ86" s="214"/>
      <c r="AK86" s="215"/>
    </row>
    <row r="87" spans="1:59" s="7" customFormat="1" ht="34.5" customHeight="1">
      <c r="A87" s="207">
        <v>11</v>
      </c>
      <c r="B87" s="208"/>
      <c r="C87" s="216" t="str">
        <f>IF('事業所10~12'!C$74="","",'事業所10~12'!C$74)</f>
        <v/>
      </c>
      <c r="D87" s="217"/>
      <c r="E87" s="217"/>
      <c r="F87" s="217"/>
      <c r="G87" s="217"/>
      <c r="H87" s="217"/>
      <c r="I87" s="217"/>
      <c r="J87" s="217"/>
      <c r="K87" s="217"/>
      <c r="L87" s="218"/>
      <c r="M87" s="210" t="str">
        <f>IF('事業所10~12'!C$75="","",'事業所10~12'!C$75)</f>
        <v/>
      </c>
      <c r="N87" s="211"/>
      <c r="O87" s="211"/>
      <c r="P87" s="211"/>
      <c r="Q87" s="211"/>
      <c r="R87" s="211"/>
      <c r="S87" s="211"/>
      <c r="T87" s="211"/>
      <c r="U87" s="211"/>
      <c r="V87" s="211"/>
      <c r="W87" s="211"/>
      <c r="X87" s="211"/>
      <c r="Y87" s="211"/>
      <c r="Z87" s="211"/>
      <c r="AA87" s="211"/>
      <c r="AB87" s="212"/>
      <c r="AC87" s="213" t="str">
        <f>IF('事業所10~12'!H$125=0,"",ROUND('事業所10~12'!H$125,0))</f>
        <v/>
      </c>
      <c r="AD87" s="214"/>
      <c r="AE87" s="214"/>
      <c r="AF87" s="214"/>
      <c r="AG87" s="214"/>
      <c r="AH87" s="214"/>
      <c r="AI87" s="214"/>
      <c r="AJ87" s="214"/>
      <c r="AK87" s="215"/>
      <c r="AO87" s="53">
        <f>SUM(AC77:AK91)</f>
        <v>0</v>
      </c>
    </row>
    <row r="88" spans="1:59" s="7" customFormat="1" ht="34.5" customHeight="1">
      <c r="A88" s="207">
        <v>12</v>
      </c>
      <c r="B88" s="208"/>
      <c r="C88" s="216" t="str">
        <f>IF('事業所10~12'!C$145="","",'事業所10~12'!C$145)</f>
        <v/>
      </c>
      <c r="D88" s="217"/>
      <c r="E88" s="217"/>
      <c r="F88" s="217"/>
      <c r="G88" s="217"/>
      <c r="H88" s="217"/>
      <c r="I88" s="217"/>
      <c r="J88" s="217"/>
      <c r="K88" s="217"/>
      <c r="L88" s="218"/>
      <c r="M88" s="210" t="str">
        <f>IF('事業所10~12'!C$146="","",'事業所10~12'!C$146)</f>
        <v/>
      </c>
      <c r="N88" s="211"/>
      <c r="O88" s="211"/>
      <c r="P88" s="211"/>
      <c r="Q88" s="211"/>
      <c r="R88" s="211"/>
      <c r="S88" s="211"/>
      <c r="T88" s="211"/>
      <c r="U88" s="211"/>
      <c r="V88" s="211"/>
      <c r="W88" s="211"/>
      <c r="X88" s="211"/>
      <c r="Y88" s="211"/>
      <c r="Z88" s="211"/>
      <c r="AA88" s="211"/>
      <c r="AB88" s="212"/>
      <c r="AC88" s="213" t="str">
        <f>IF('事業所10~12'!H$196=0,"",ROUND('事業所10~12'!H$196,0))</f>
        <v/>
      </c>
      <c r="AD88" s="214"/>
      <c r="AE88" s="214"/>
      <c r="AF88" s="214"/>
      <c r="AG88" s="214"/>
      <c r="AH88" s="214"/>
      <c r="AI88" s="214"/>
      <c r="AJ88" s="214"/>
      <c r="AK88" s="215"/>
      <c r="AO88" s="63" t="str">
        <f>IF(O46="","-",O46)</f>
        <v>-</v>
      </c>
      <c r="AP88" s="136" t="str">
        <f>IF(N47="","-",ROUND(N47,0))</f>
        <v>-</v>
      </c>
    </row>
    <row r="89" spans="1:59" s="7" customFormat="1" ht="34.5" customHeight="1">
      <c r="A89" s="207">
        <v>13</v>
      </c>
      <c r="B89" s="208"/>
      <c r="C89" s="216" t="str">
        <f>IF('事業所13~15'!C$3="","",'事業所13~15'!C$3)</f>
        <v/>
      </c>
      <c r="D89" s="217"/>
      <c r="E89" s="217"/>
      <c r="F89" s="217"/>
      <c r="G89" s="217"/>
      <c r="H89" s="217"/>
      <c r="I89" s="217"/>
      <c r="J89" s="217"/>
      <c r="K89" s="217"/>
      <c r="L89" s="218"/>
      <c r="M89" s="210" t="str">
        <f>IF('事業所13~15'!C$4="","",'事業所13~15'!C$4)</f>
        <v/>
      </c>
      <c r="N89" s="211"/>
      <c r="O89" s="211"/>
      <c r="P89" s="211"/>
      <c r="Q89" s="211"/>
      <c r="R89" s="211"/>
      <c r="S89" s="211"/>
      <c r="T89" s="211"/>
      <c r="U89" s="211"/>
      <c r="V89" s="211"/>
      <c r="W89" s="211"/>
      <c r="X89" s="211"/>
      <c r="Y89" s="211"/>
      <c r="Z89" s="211"/>
      <c r="AA89" s="211"/>
      <c r="AB89" s="212"/>
      <c r="AC89" s="213" t="str">
        <f>IF('事業所13~15'!H$54=0,"",ROUND('事業所13~15'!H$54,0))</f>
        <v/>
      </c>
      <c r="AD89" s="214"/>
      <c r="AE89" s="214"/>
      <c r="AF89" s="214"/>
      <c r="AG89" s="214"/>
      <c r="AH89" s="214"/>
      <c r="AI89" s="214"/>
      <c r="AJ89" s="214"/>
      <c r="AK89" s="215"/>
      <c r="AO89" s="63" t="str">
        <f>IF(S46="","-",S46)</f>
        <v>-</v>
      </c>
      <c r="AP89" s="136" t="str">
        <f>IF(R47="","-",ROUND(R47,0))</f>
        <v>-</v>
      </c>
    </row>
    <row r="90" spans="1:59" s="7" customFormat="1" ht="34.5" customHeight="1">
      <c r="A90" s="207">
        <v>14</v>
      </c>
      <c r="B90" s="208"/>
      <c r="C90" s="216" t="str">
        <f>IF('事業所13~15'!C$74="","",'事業所13~15'!C$74)</f>
        <v/>
      </c>
      <c r="D90" s="217"/>
      <c r="E90" s="217"/>
      <c r="F90" s="217"/>
      <c r="G90" s="217"/>
      <c r="H90" s="217"/>
      <c r="I90" s="217"/>
      <c r="J90" s="217"/>
      <c r="K90" s="217"/>
      <c r="L90" s="218"/>
      <c r="M90" s="210" t="str">
        <f>IF('事業所13~15'!C$75="","",'事業所13~15'!C$75)</f>
        <v/>
      </c>
      <c r="N90" s="211"/>
      <c r="O90" s="211"/>
      <c r="P90" s="211"/>
      <c r="Q90" s="211"/>
      <c r="R90" s="211"/>
      <c r="S90" s="211"/>
      <c r="T90" s="211"/>
      <c r="U90" s="211"/>
      <c r="V90" s="211"/>
      <c r="W90" s="211"/>
      <c r="X90" s="211"/>
      <c r="Y90" s="211"/>
      <c r="Z90" s="211"/>
      <c r="AA90" s="211"/>
      <c r="AB90" s="212"/>
      <c r="AC90" s="213" t="str">
        <f>IF('事業所13~15'!H$125=0,"",ROUND('事業所13~15'!H$125,0))</f>
        <v/>
      </c>
      <c r="AD90" s="214"/>
      <c r="AE90" s="214"/>
      <c r="AF90" s="214"/>
      <c r="AG90" s="214"/>
      <c r="AH90" s="214"/>
      <c r="AI90" s="214"/>
      <c r="AJ90" s="214"/>
      <c r="AK90" s="215"/>
      <c r="AO90" s="63" t="str">
        <f>IF(W46="","-",W46)</f>
        <v>-</v>
      </c>
      <c r="AP90" s="136" t="str">
        <f>IF(V47="","-",ROUND(V47,0))</f>
        <v>-</v>
      </c>
    </row>
    <row r="91" spans="1:59" s="7" customFormat="1" ht="35.25" customHeight="1">
      <c r="A91" s="207">
        <v>15</v>
      </c>
      <c r="B91" s="208"/>
      <c r="C91" s="216" t="str">
        <f>IF('事業所13~15'!C$145="","",'事業所13~15'!C$145)</f>
        <v/>
      </c>
      <c r="D91" s="217"/>
      <c r="E91" s="217"/>
      <c r="F91" s="217"/>
      <c r="G91" s="217"/>
      <c r="H91" s="217"/>
      <c r="I91" s="217"/>
      <c r="J91" s="217"/>
      <c r="K91" s="217"/>
      <c r="L91" s="218"/>
      <c r="M91" s="210" t="str">
        <f>IF('事業所13~15'!C$146="","",'事業所13~15'!C$146)</f>
        <v/>
      </c>
      <c r="N91" s="211"/>
      <c r="O91" s="211"/>
      <c r="P91" s="211"/>
      <c r="Q91" s="211"/>
      <c r="R91" s="211"/>
      <c r="S91" s="211"/>
      <c r="T91" s="211"/>
      <c r="U91" s="211"/>
      <c r="V91" s="211"/>
      <c r="W91" s="211"/>
      <c r="X91" s="211"/>
      <c r="Y91" s="211"/>
      <c r="Z91" s="211"/>
      <c r="AA91" s="211"/>
      <c r="AB91" s="212"/>
      <c r="AC91" s="213" t="str">
        <f>IF('事業所13~15'!H$196=0,"",ROUND('事業所13~15'!H$196,0))</f>
        <v/>
      </c>
      <c r="AD91" s="214"/>
      <c r="AE91" s="214"/>
      <c r="AF91" s="214"/>
      <c r="AG91" s="214"/>
      <c r="AH91" s="214"/>
      <c r="AI91" s="214"/>
      <c r="AJ91" s="214"/>
      <c r="AK91" s="215"/>
      <c r="AM91" s="134">
        <f>SUM(AC77:AK91)</f>
        <v>0</v>
      </c>
      <c r="AN91" s="7">
        <f>IF(AD47&gt;0,AD47,(IF(Z47&gt;0,Z47,IF(V47&gt;0,V47,IF(R47&gt;0,R47,N47)))))</f>
        <v>0</v>
      </c>
      <c r="AO91" s="63" t="str">
        <f>IF(AA46="","-",AA46)</f>
        <v>-</v>
      </c>
      <c r="AP91" s="136" t="str">
        <f>IF(Z47="","-",ROUND(Z47,0))</f>
        <v>-</v>
      </c>
    </row>
    <row r="92" spans="1:59" s="7" customFormat="1" ht="34.5" customHeight="1">
      <c r="A92" s="206" t="s">
        <v>49</v>
      </c>
      <c r="B92" s="206"/>
      <c r="C92" s="206"/>
      <c r="D92" s="206"/>
      <c r="E92" s="206"/>
      <c r="F92" s="206"/>
      <c r="G92" s="206"/>
      <c r="H92" s="206"/>
      <c r="I92" s="206"/>
      <c r="J92" s="206"/>
      <c r="K92" s="206"/>
      <c r="L92" s="206"/>
      <c r="M92" s="206"/>
      <c r="N92" s="206"/>
      <c r="O92" s="206"/>
      <c r="P92" s="206"/>
      <c r="Q92" s="206"/>
      <c r="R92" s="206"/>
      <c r="S92" s="206"/>
      <c r="T92" s="206"/>
      <c r="U92" s="206"/>
      <c r="V92" s="206"/>
      <c r="W92" s="206"/>
      <c r="X92" s="206"/>
      <c r="Y92" s="206"/>
      <c r="Z92" s="206"/>
      <c r="AA92" s="206"/>
      <c r="AB92" s="206"/>
      <c r="AC92" s="203" t="str">
        <f>IF(SUM(AC77:AK91)=0,"",IF(SUM(AC77:AK91)=AN91,SUM(AC77:AK91),AM93))</f>
        <v/>
      </c>
      <c r="AD92" s="204"/>
      <c r="AE92" s="204"/>
      <c r="AF92" s="204"/>
      <c r="AG92" s="204"/>
      <c r="AH92" s="204"/>
      <c r="AI92" s="204"/>
      <c r="AJ92" s="204"/>
      <c r="AK92" s="205"/>
      <c r="AM92" s="135" t="str">
        <f>IFERROR(VLOOKUP(AG74,AO88:AP92,2,FALSE),"")</f>
        <v/>
      </c>
      <c r="AN92" s="7" t="str">
        <f>IF(SUM(AC77:AK91)=0,"",IF(SUM(AC77:AK91)=AN92,SUM(AC77:AK91),AM93))</f>
        <v/>
      </c>
      <c r="AO92" s="63" t="str">
        <f>IF(AE46="","-",AE46)</f>
        <v>-</v>
      </c>
      <c r="AP92" s="136" t="str">
        <f>IF(AD47="","-",ROUND(AD47,0))</f>
        <v>-</v>
      </c>
    </row>
    <row r="93" spans="1:59" s="7" customFormat="1" ht="6" customHeight="1">
      <c r="A93" s="30"/>
      <c r="B93" s="30"/>
      <c r="C93" s="29"/>
      <c r="D93" s="29"/>
      <c r="E93" s="29"/>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M93" s="7" t="s">
        <v>307</v>
      </c>
    </row>
    <row r="94" spans="1:59" s="7" customFormat="1" ht="14.25" customHeight="1">
      <c r="A94" s="7" t="s">
        <v>35</v>
      </c>
      <c r="C94" s="37" t="s">
        <v>45</v>
      </c>
      <c r="D94" s="209" t="s">
        <v>93</v>
      </c>
      <c r="E94" s="209"/>
      <c r="F94" s="209"/>
      <c r="G94" s="209"/>
      <c r="H94" s="209"/>
      <c r="I94" s="209"/>
      <c r="J94" s="209"/>
      <c r="K94" s="209"/>
      <c r="L94" s="209"/>
      <c r="M94" s="209"/>
      <c r="N94" s="209"/>
      <c r="O94" s="209"/>
      <c r="P94" s="209"/>
      <c r="Q94" s="209"/>
      <c r="R94" s="209"/>
      <c r="S94" s="209"/>
      <c r="T94" s="209"/>
      <c r="U94" s="209"/>
      <c r="V94" s="209"/>
      <c r="W94" s="209"/>
      <c r="X94" s="209"/>
      <c r="Y94" s="209"/>
      <c r="Z94" s="209"/>
      <c r="AA94" s="209"/>
      <c r="AB94" s="209"/>
      <c r="AC94" s="209"/>
      <c r="AD94" s="209"/>
      <c r="AE94" s="209"/>
      <c r="AF94" s="209"/>
      <c r="AG94" s="209"/>
      <c r="AH94" s="209"/>
      <c r="AI94" s="209"/>
      <c r="AJ94" s="209"/>
      <c r="AK94" s="209"/>
    </row>
    <row r="95" spans="1:59" s="7" customFormat="1" ht="14.25" customHeight="1">
      <c r="C95" s="37"/>
      <c r="D95" s="209"/>
      <c r="E95" s="209"/>
      <c r="F95" s="209"/>
      <c r="G95" s="209"/>
      <c r="H95" s="209"/>
      <c r="I95" s="209"/>
      <c r="J95" s="209"/>
      <c r="K95" s="209"/>
      <c r="L95" s="209"/>
      <c r="M95" s="209"/>
      <c r="N95" s="209"/>
      <c r="O95" s="209"/>
      <c r="P95" s="209"/>
      <c r="Q95" s="209"/>
      <c r="R95" s="209"/>
      <c r="S95" s="209"/>
      <c r="T95" s="209"/>
      <c r="U95" s="209"/>
      <c r="V95" s="209"/>
      <c r="W95" s="209"/>
      <c r="X95" s="209"/>
      <c r="Y95" s="209"/>
      <c r="Z95" s="209"/>
      <c r="AA95" s="209"/>
      <c r="AB95" s="209"/>
      <c r="AC95" s="209"/>
      <c r="AD95" s="209"/>
      <c r="AE95" s="209"/>
      <c r="AF95" s="209"/>
      <c r="AG95" s="209"/>
      <c r="AH95" s="209"/>
      <c r="AI95" s="209"/>
      <c r="AJ95" s="209"/>
      <c r="AK95" s="209"/>
    </row>
    <row r="96" spans="1:59" s="7" customFormat="1" ht="14.25">
      <c r="C96" s="38"/>
      <c r="D96" s="209"/>
      <c r="E96" s="209"/>
      <c r="F96" s="209"/>
      <c r="G96" s="209"/>
      <c r="H96" s="209"/>
      <c r="I96" s="209"/>
      <c r="J96" s="209"/>
      <c r="K96" s="209"/>
      <c r="L96" s="209"/>
      <c r="M96" s="209"/>
      <c r="N96" s="209"/>
      <c r="O96" s="209"/>
      <c r="P96" s="209"/>
      <c r="Q96" s="209"/>
      <c r="R96" s="209"/>
      <c r="S96" s="209"/>
      <c r="T96" s="209"/>
      <c r="U96" s="209"/>
      <c r="V96" s="209"/>
      <c r="W96" s="209"/>
      <c r="X96" s="209"/>
      <c r="Y96" s="209"/>
      <c r="Z96" s="209"/>
      <c r="AA96" s="209"/>
      <c r="AB96" s="209"/>
      <c r="AC96" s="209"/>
      <c r="AD96" s="209"/>
      <c r="AE96" s="209"/>
      <c r="AF96" s="209"/>
      <c r="AG96" s="209"/>
      <c r="AH96" s="209"/>
      <c r="AI96" s="209"/>
      <c r="AJ96" s="209"/>
      <c r="AK96" s="209"/>
    </row>
    <row r="97" spans="1:37" s="7" customFormat="1" ht="14.25" customHeight="1">
      <c r="C97" s="37" t="s">
        <v>87</v>
      </c>
      <c r="D97" s="209" t="s">
        <v>69</v>
      </c>
      <c r="E97" s="209"/>
      <c r="F97" s="209"/>
      <c r="G97" s="209"/>
      <c r="H97" s="209"/>
      <c r="I97" s="209"/>
      <c r="J97" s="209"/>
      <c r="K97" s="209"/>
      <c r="L97" s="209"/>
      <c r="M97" s="209"/>
      <c r="N97" s="209"/>
      <c r="O97" s="209"/>
      <c r="P97" s="209"/>
      <c r="Q97" s="209"/>
      <c r="R97" s="209"/>
      <c r="S97" s="209"/>
      <c r="T97" s="209"/>
      <c r="U97" s="209"/>
      <c r="V97" s="209"/>
      <c r="W97" s="209"/>
      <c r="X97" s="209"/>
      <c r="Y97" s="209"/>
      <c r="Z97" s="209"/>
      <c r="AA97" s="209"/>
      <c r="AB97" s="209"/>
      <c r="AC97" s="209"/>
      <c r="AD97" s="209"/>
      <c r="AE97" s="209"/>
      <c r="AF97" s="209"/>
      <c r="AG97" s="209"/>
      <c r="AH97" s="209"/>
      <c r="AI97" s="209"/>
      <c r="AJ97" s="209"/>
      <c r="AK97" s="209"/>
    </row>
    <row r="98" spans="1:37" s="7" customFormat="1" ht="14.25">
      <c r="C98" s="38"/>
      <c r="D98" s="209"/>
      <c r="E98" s="209"/>
      <c r="F98" s="209"/>
      <c r="G98" s="209"/>
      <c r="H98" s="209"/>
      <c r="I98" s="209"/>
      <c r="J98" s="209"/>
      <c r="K98" s="209"/>
      <c r="L98" s="209"/>
      <c r="M98" s="209"/>
      <c r="N98" s="209"/>
      <c r="O98" s="209"/>
      <c r="P98" s="209"/>
      <c r="Q98" s="209"/>
      <c r="R98" s="209"/>
      <c r="S98" s="209"/>
      <c r="T98" s="209"/>
      <c r="U98" s="209"/>
      <c r="V98" s="209"/>
      <c r="W98" s="209"/>
      <c r="X98" s="209"/>
      <c r="Y98" s="209"/>
      <c r="Z98" s="209"/>
      <c r="AA98" s="209"/>
      <c r="AB98" s="209"/>
      <c r="AC98" s="209"/>
      <c r="AD98" s="209"/>
      <c r="AE98" s="209"/>
      <c r="AF98" s="209"/>
      <c r="AG98" s="209"/>
      <c r="AH98" s="209"/>
      <c r="AI98" s="209"/>
      <c r="AJ98" s="209"/>
      <c r="AK98" s="209"/>
    </row>
    <row r="99" spans="1:37" s="15" customFormat="1" ht="14.25">
      <c r="C99" s="39"/>
      <c r="D99" s="16"/>
      <c r="E99" s="235" t="s">
        <v>88</v>
      </c>
      <c r="F99" s="235"/>
      <c r="G99" s="12" t="s">
        <v>27</v>
      </c>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row>
    <row r="100" spans="1:37" s="15" customFormat="1" ht="14.25">
      <c r="C100" s="39"/>
      <c r="D100" s="12"/>
      <c r="E100" s="235" t="s">
        <v>78</v>
      </c>
      <c r="F100" s="235"/>
      <c r="G100" s="12" t="s">
        <v>28</v>
      </c>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row>
    <row r="101" spans="1:37" s="15" customFormat="1" ht="14.25">
      <c r="C101" s="39"/>
      <c r="D101" s="12"/>
      <c r="E101" s="235" t="s">
        <v>79</v>
      </c>
      <c r="F101" s="235"/>
      <c r="G101" s="12" t="s">
        <v>29</v>
      </c>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row>
    <row r="102" spans="1:37" s="7" customFormat="1" ht="14.25" customHeight="1">
      <c r="C102" s="40" t="s">
        <v>80</v>
      </c>
      <c r="D102" s="234" t="s">
        <v>71</v>
      </c>
      <c r="E102" s="234"/>
      <c r="F102" s="234"/>
      <c r="G102" s="234"/>
      <c r="H102" s="234"/>
      <c r="I102" s="234"/>
      <c r="J102" s="234"/>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row>
    <row r="103" spans="1:37" s="7" customFormat="1" ht="14.25">
      <c r="C103" s="11"/>
      <c r="D103" s="234"/>
      <c r="E103" s="234"/>
      <c r="F103" s="234"/>
      <c r="G103" s="234"/>
      <c r="H103" s="234"/>
      <c r="I103" s="234"/>
      <c r="J103" s="234"/>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row>
    <row r="104" spans="1:37" s="2" customFormat="1" ht="11.25">
      <c r="A104" s="4"/>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row>
  </sheetData>
  <dataConsolidate/>
  <mergeCells count="236">
    <mergeCell ref="A40:M42"/>
    <mergeCell ref="N38:AK38"/>
    <mergeCell ref="A36:M36"/>
    <mergeCell ref="A37:M38"/>
    <mergeCell ref="AI35:AK35"/>
    <mergeCell ref="N45:AG45"/>
    <mergeCell ref="O40:AK40"/>
    <mergeCell ref="O41:AK41"/>
    <mergeCell ref="O42:AK42"/>
    <mergeCell ref="C45:E46"/>
    <mergeCell ref="B45:B56"/>
    <mergeCell ref="AD53:AG53"/>
    <mergeCell ref="R51:U51"/>
    <mergeCell ref="R52:U52"/>
    <mergeCell ref="V52:Y52"/>
    <mergeCell ref="Z51:AC51"/>
    <mergeCell ref="Z52:AC52"/>
    <mergeCell ref="Z53:AC53"/>
    <mergeCell ref="AD50:AG50"/>
    <mergeCell ref="V51:Y51"/>
    <mergeCell ref="AD51:AG51"/>
    <mergeCell ref="R47:U47"/>
    <mergeCell ref="R49:U49"/>
    <mergeCell ref="Z47:AC47"/>
    <mergeCell ref="R56:T56"/>
    <mergeCell ref="R58:T58"/>
    <mergeCell ref="AD54:AG55"/>
    <mergeCell ref="V53:Y53"/>
    <mergeCell ref="AF6:AG6"/>
    <mergeCell ref="P23:AI23"/>
    <mergeCell ref="P24:AI24"/>
    <mergeCell ref="AC6:AD6"/>
    <mergeCell ref="N36:AK36"/>
    <mergeCell ref="AG35:AH35"/>
    <mergeCell ref="K25:O25"/>
    <mergeCell ref="Q30:AI30"/>
    <mergeCell ref="B30:P30"/>
    <mergeCell ref="P27:AI27"/>
    <mergeCell ref="P21:AI21"/>
    <mergeCell ref="P26:AI26"/>
    <mergeCell ref="P25:AI25"/>
    <mergeCell ref="N37:AK37"/>
    <mergeCell ref="AD35:AF35"/>
    <mergeCell ref="B29:P29"/>
    <mergeCell ref="AH47:AK47"/>
    <mergeCell ref="AH48:AJ48"/>
    <mergeCell ref="F57:I57"/>
    <mergeCell ref="R48:T48"/>
    <mergeCell ref="C77:L77"/>
    <mergeCell ref="M77:AB77"/>
    <mergeCell ref="A87:B87"/>
    <mergeCell ref="A79:B79"/>
    <mergeCell ref="A78:B78"/>
    <mergeCell ref="A81:B81"/>
    <mergeCell ref="C83:L83"/>
    <mergeCell ref="AD48:AF48"/>
    <mergeCell ref="V47:Y47"/>
    <mergeCell ref="V48:X48"/>
    <mergeCell ref="N49:Q49"/>
    <mergeCell ref="N53:Q53"/>
    <mergeCell ref="A82:B82"/>
    <mergeCell ref="M80:AB80"/>
    <mergeCell ref="C80:L80"/>
    <mergeCell ref="AC82:AK82"/>
    <mergeCell ref="F47:I47"/>
    <mergeCell ref="AD58:AF58"/>
    <mergeCell ref="C48:E48"/>
    <mergeCell ref="V50:Y50"/>
    <mergeCell ref="Z50:AC50"/>
    <mergeCell ref="A75:B76"/>
    <mergeCell ref="AD47:AG47"/>
    <mergeCell ref="F51:M51"/>
    <mergeCell ref="C91:L91"/>
    <mergeCell ref="A88:B88"/>
    <mergeCell ref="M88:AB88"/>
    <mergeCell ref="A89:B89"/>
    <mergeCell ref="C85:L85"/>
    <mergeCell ref="C90:L90"/>
    <mergeCell ref="A85:B85"/>
    <mergeCell ref="A86:B86"/>
    <mergeCell ref="C88:L88"/>
    <mergeCell ref="A90:B90"/>
    <mergeCell ref="C82:L82"/>
    <mergeCell ref="C81:L81"/>
    <mergeCell ref="C79:L79"/>
    <mergeCell ref="AC79:AK79"/>
    <mergeCell ref="M79:AB79"/>
    <mergeCell ref="AC81:AK81"/>
    <mergeCell ref="N48:P48"/>
    <mergeCell ref="N56:P56"/>
    <mergeCell ref="J47:M47"/>
    <mergeCell ref="F50:M50"/>
    <mergeCell ref="N54:Q55"/>
    <mergeCell ref="F53:M53"/>
    <mergeCell ref="C55:M55"/>
    <mergeCell ref="C56:M56"/>
    <mergeCell ref="N47:Q47"/>
    <mergeCell ref="R53:U53"/>
    <mergeCell ref="F49:M49"/>
    <mergeCell ref="F48:M48"/>
    <mergeCell ref="D73:AK73"/>
    <mergeCell ref="Z60:AB60"/>
    <mergeCell ref="D66:AK67"/>
    <mergeCell ref="N63:AK63"/>
    <mergeCell ref="V54:Y55"/>
    <mergeCell ref="V56:X56"/>
    <mergeCell ref="A3:AK4"/>
    <mergeCell ref="A18:AK19"/>
    <mergeCell ref="F21:J23"/>
    <mergeCell ref="K21:O21"/>
    <mergeCell ref="B21:E27"/>
    <mergeCell ref="K26:O26"/>
    <mergeCell ref="F24:O24"/>
    <mergeCell ref="Y6:AA6"/>
    <mergeCell ref="R22:Y22"/>
    <mergeCell ref="K22:O23"/>
    <mergeCell ref="D102:AK103"/>
    <mergeCell ref="E99:F99"/>
    <mergeCell ref="E100:F100"/>
    <mergeCell ref="E101:F101"/>
    <mergeCell ref="C75:L76"/>
    <mergeCell ref="AE74:AF74"/>
    <mergeCell ref="AG74:AH74"/>
    <mergeCell ref="AI74:AK74"/>
    <mergeCell ref="D97:AK98"/>
    <mergeCell ref="AC75:AK75"/>
    <mergeCell ref="AC78:AK78"/>
    <mergeCell ref="C78:L78"/>
    <mergeCell ref="AC77:AK77"/>
    <mergeCell ref="M83:AB83"/>
    <mergeCell ref="AC90:AK90"/>
    <mergeCell ref="M90:AB90"/>
    <mergeCell ref="C86:L86"/>
    <mergeCell ref="AC86:AK86"/>
    <mergeCell ref="M86:AB86"/>
    <mergeCell ref="AC85:AK85"/>
    <mergeCell ref="M87:AB87"/>
    <mergeCell ref="C84:L84"/>
    <mergeCell ref="C89:L89"/>
    <mergeCell ref="AC89:AK89"/>
    <mergeCell ref="V57:Y57"/>
    <mergeCell ref="N57:Q57"/>
    <mergeCell ref="AH58:AJ58"/>
    <mergeCell ref="D68:AK70"/>
    <mergeCell ref="AD60:AF60"/>
    <mergeCell ref="A63:M63"/>
    <mergeCell ref="A62:M62"/>
    <mergeCell ref="AD59:AG59"/>
    <mergeCell ref="C54:M54"/>
    <mergeCell ref="Z59:AC59"/>
    <mergeCell ref="R59:U59"/>
    <mergeCell ref="Z58:AB58"/>
    <mergeCell ref="AH57:AK57"/>
    <mergeCell ref="V58:X58"/>
    <mergeCell ref="B57:B61"/>
    <mergeCell ref="N61:AK61"/>
    <mergeCell ref="N62:AK62"/>
    <mergeCell ref="Z57:AC57"/>
    <mergeCell ref="AD56:AF56"/>
    <mergeCell ref="Z56:AB56"/>
    <mergeCell ref="A45:A61"/>
    <mergeCell ref="C47:E47"/>
    <mergeCell ref="F45:I45"/>
    <mergeCell ref="N51:Q51"/>
    <mergeCell ref="AC76:AK76"/>
    <mergeCell ref="M75:AB76"/>
    <mergeCell ref="AC92:AK92"/>
    <mergeCell ref="A92:AB92"/>
    <mergeCell ref="A83:B83"/>
    <mergeCell ref="D94:AK96"/>
    <mergeCell ref="M84:AB84"/>
    <mergeCell ref="AC83:AK83"/>
    <mergeCell ref="A80:B80"/>
    <mergeCell ref="M78:AB78"/>
    <mergeCell ref="A77:B77"/>
    <mergeCell ref="A84:B84"/>
    <mergeCell ref="M89:AB89"/>
    <mergeCell ref="C87:L87"/>
    <mergeCell ref="AC87:AK87"/>
    <mergeCell ref="AC88:AK88"/>
    <mergeCell ref="AC84:AK84"/>
    <mergeCell ref="M85:AB85"/>
    <mergeCell ref="AC91:AK91"/>
    <mergeCell ref="M91:AB91"/>
    <mergeCell ref="AC80:AK80"/>
    <mergeCell ref="M81:AB81"/>
    <mergeCell ref="M82:AB82"/>
    <mergeCell ref="A91:B91"/>
    <mergeCell ref="D71:AK72"/>
    <mergeCell ref="AH59:AK60"/>
    <mergeCell ref="AH49:AK56"/>
    <mergeCell ref="R54:U55"/>
    <mergeCell ref="N59:Q59"/>
    <mergeCell ref="AD52:AG52"/>
    <mergeCell ref="AD57:AG57"/>
    <mergeCell ref="C61:M61"/>
    <mergeCell ref="N58:P58"/>
    <mergeCell ref="C57:E57"/>
    <mergeCell ref="F52:M52"/>
    <mergeCell ref="J57:M57"/>
    <mergeCell ref="R57:U57"/>
    <mergeCell ref="C60:M60"/>
    <mergeCell ref="C58:M58"/>
    <mergeCell ref="N52:Q52"/>
    <mergeCell ref="C49:E53"/>
    <mergeCell ref="C59:M59"/>
    <mergeCell ref="V59:Y59"/>
    <mergeCell ref="V60:X60"/>
    <mergeCell ref="N60:P60"/>
    <mergeCell ref="R60:T60"/>
    <mergeCell ref="N50:Q50"/>
    <mergeCell ref="Z54:AC55"/>
    <mergeCell ref="R50:U50"/>
    <mergeCell ref="AD49:AG49"/>
    <mergeCell ref="Z49:AC49"/>
    <mergeCell ref="Z48:AB48"/>
    <mergeCell ref="T10:AJ10"/>
    <mergeCell ref="T13:AG13"/>
    <mergeCell ref="V49:Y49"/>
    <mergeCell ref="Q29:AI29"/>
    <mergeCell ref="N39:Y39"/>
    <mergeCell ref="Z39:AK39"/>
    <mergeCell ref="Y43:Z43"/>
    <mergeCell ref="K27:O27"/>
    <mergeCell ref="J45:M45"/>
    <mergeCell ref="F25:J27"/>
    <mergeCell ref="A43:M43"/>
    <mergeCell ref="A39:M39"/>
    <mergeCell ref="AH45:AK45"/>
    <mergeCell ref="R43:S43"/>
    <mergeCell ref="P43:Q43"/>
    <mergeCell ref="N44:AK44"/>
    <mergeCell ref="W43:X43"/>
    <mergeCell ref="N43:O43"/>
    <mergeCell ref="U43:V43"/>
    <mergeCell ref="A44:M44"/>
  </mergeCells>
  <phoneticPr fontId="2"/>
  <conditionalFormatting sqref="Y6:AA6">
    <cfRule type="expression" dxfId="176" priority="454" stopIfTrue="1">
      <formula>$Y$6=""</formula>
    </cfRule>
  </conditionalFormatting>
  <conditionalFormatting sqref="AC6:AD6">
    <cfRule type="expression" dxfId="175" priority="453" stopIfTrue="1">
      <formula>AC6=""</formula>
    </cfRule>
  </conditionalFormatting>
  <conditionalFormatting sqref="AF6:AG6">
    <cfRule type="expression" dxfId="174" priority="452" stopIfTrue="1">
      <formula>AF6=""</formula>
    </cfRule>
  </conditionalFormatting>
  <conditionalFormatting sqref="T10">
    <cfRule type="expression" dxfId="173" priority="451" stopIfTrue="1">
      <formula>T10=""</formula>
    </cfRule>
  </conditionalFormatting>
  <conditionalFormatting sqref="P21">
    <cfRule type="expression" dxfId="172" priority="448" stopIfTrue="1">
      <formula>$P$21=""</formula>
    </cfRule>
  </conditionalFormatting>
  <conditionalFormatting sqref="R22">
    <cfRule type="expression" dxfId="171" priority="446" stopIfTrue="1">
      <formula>R22=""</formula>
    </cfRule>
  </conditionalFormatting>
  <conditionalFormatting sqref="P23">
    <cfRule type="expression" dxfId="170" priority="445" stopIfTrue="1">
      <formula>P23=""</formula>
    </cfRule>
  </conditionalFormatting>
  <conditionalFormatting sqref="P24:AI24">
    <cfRule type="expression" dxfId="169" priority="444" stopIfTrue="1">
      <formula>$P$24=""</formula>
    </cfRule>
  </conditionalFormatting>
  <conditionalFormatting sqref="P25:AI25">
    <cfRule type="expression" dxfId="168" priority="443" stopIfTrue="1">
      <formula>$P$25=""</formula>
    </cfRule>
  </conditionalFormatting>
  <conditionalFormatting sqref="P26:AI26">
    <cfRule type="expression" dxfId="167" priority="442" stopIfTrue="1">
      <formula>$P$26=""</formula>
    </cfRule>
  </conditionalFormatting>
  <conditionalFormatting sqref="P27:AI27">
    <cfRule type="expression" dxfId="166" priority="441" stopIfTrue="1">
      <formula>$P$27=""</formula>
    </cfRule>
  </conditionalFormatting>
  <conditionalFormatting sqref="AG35:AH35">
    <cfRule type="expression" dxfId="165" priority="440" stopIfTrue="1">
      <formula>$AG$35=""</formula>
    </cfRule>
  </conditionalFormatting>
  <conditionalFormatting sqref="N36:AK36">
    <cfRule type="expression" dxfId="164" priority="439" stopIfTrue="1">
      <formula>$N$36=""</formula>
    </cfRule>
  </conditionalFormatting>
  <conditionalFormatting sqref="N38:AK38">
    <cfRule type="expression" dxfId="163" priority="438" stopIfTrue="1">
      <formula>$N$38=""</formula>
    </cfRule>
  </conditionalFormatting>
  <conditionalFormatting sqref="N39:Y39">
    <cfRule type="expression" dxfId="162" priority="437" stopIfTrue="1">
      <formula>$N$39=""</formula>
    </cfRule>
  </conditionalFormatting>
  <conditionalFormatting sqref="Z39:AK39">
    <cfRule type="expression" dxfId="161" priority="436" stopIfTrue="1">
      <formula>$Z$39=""</formula>
    </cfRule>
  </conditionalFormatting>
  <conditionalFormatting sqref="N44:AK44">
    <cfRule type="expression" dxfId="160" priority="424" stopIfTrue="1">
      <formula>$N$44=""</formula>
    </cfRule>
  </conditionalFormatting>
  <conditionalFormatting sqref="F47:I47">
    <cfRule type="expression" dxfId="159" priority="422" stopIfTrue="1">
      <formula>$F$47=""</formula>
    </cfRule>
  </conditionalFormatting>
  <conditionalFormatting sqref="N62:AK62">
    <cfRule type="expression" dxfId="158" priority="421" stopIfTrue="1">
      <formula>$N$62=""</formula>
    </cfRule>
  </conditionalFormatting>
  <conditionalFormatting sqref="AG74:AH74">
    <cfRule type="expression" dxfId="157" priority="420" stopIfTrue="1">
      <formula>$AG$74=0</formula>
    </cfRule>
  </conditionalFormatting>
  <conditionalFormatting sqref="N48:P48">
    <cfRule type="expression" dxfId="156" priority="394" stopIfTrue="1">
      <formula>$N$47=""</formula>
    </cfRule>
    <cfRule type="expression" dxfId="155" priority="415" stopIfTrue="1">
      <formula>ISERROR($N$48)</formula>
    </cfRule>
  </conditionalFormatting>
  <conditionalFormatting sqref="Z48:AB48">
    <cfRule type="expression" dxfId="154" priority="391" stopIfTrue="1">
      <formula>$Z$47=""</formula>
    </cfRule>
    <cfRule type="expression" dxfId="153" priority="399" stopIfTrue="1">
      <formula>ISERROR($N$48)</formula>
    </cfRule>
  </conditionalFormatting>
  <conditionalFormatting sqref="AD48:AF48">
    <cfRule type="expression" dxfId="152" priority="389" stopIfTrue="1">
      <formula>$AD$47=""</formula>
    </cfRule>
    <cfRule type="expression" dxfId="151" priority="397" stopIfTrue="1">
      <formula>ISERROR($N$48)</formula>
    </cfRule>
  </conditionalFormatting>
  <conditionalFormatting sqref="AH48:AJ48">
    <cfRule type="expression" dxfId="150" priority="388" stopIfTrue="1">
      <formula>$AH$47=""</formula>
    </cfRule>
    <cfRule type="expression" dxfId="149" priority="395" stopIfTrue="1">
      <formula>ISERROR($N$48)</formula>
    </cfRule>
  </conditionalFormatting>
  <conditionalFormatting sqref="V48">
    <cfRule type="expression" dxfId="148" priority="401" stopIfTrue="1">
      <formula>ISERROR($V$48)</formula>
    </cfRule>
  </conditionalFormatting>
  <conditionalFormatting sqref="R48">
    <cfRule type="expression" dxfId="147" priority="403" stopIfTrue="1">
      <formula>ISERROR($R$48)</formula>
    </cfRule>
  </conditionalFormatting>
  <conditionalFormatting sqref="R48:T48">
    <cfRule type="expression" dxfId="146" priority="393" stopIfTrue="1">
      <formula>$R$47=""</formula>
    </cfRule>
  </conditionalFormatting>
  <conditionalFormatting sqref="V48:X48">
    <cfRule type="expression" dxfId="145" priority="392" stopIfTrue="1">
      <formula>$V$47=""</formula>
    </cfRule>
  </conditionalFormatting>
  <conditionalFormatting sqref="O46">
    <cfRule type="expression" dxfId="144" priority="335" stopIfTrue="1">
      <formula>$O$46=0</formula>
    </cfRule>
  </conditionalFormatting>
  <conditionalFormatting sqref="N47:Q47">
    <cfRule type="expression" dxfId="143" priority="334" stopIfTrue="1">
      <formula>$N$47=""</formula>
    </cfRule>
  </conditionalFormatting>
  <conditionalFormatting sqref="AH47:AK47">
    <cfRule type="expression" dxfId="142" priority="317" stopIfTrue="1">
      <formula>$AH$47=""</formula>
    </cfRule>
  </conditionalFormatting>
  <conditionalFormatting sqref="G46">
    <cfRule type="expression" dxfId="141" priority="316" stopIfTrue="1">
      <formula>$G$46=""</formula>
    </cfRule>
  </conditionalFormatting>
  <conditionalFormatting sqref="N58:P58">
    <cfRule type="expression" dxfId="140" priority="302" stopIfTrue="1">
      <formula>$N$57=""</formula>
    </cfRule>
    <cfRule type="expression" dxfId="139" priority="303" stopIfTrue="1">
      <formula>ISERROR($N$58)</formula>
    </cfRule>
  </conditionalFormatting>
  <conditionalFormatting sqref="R58:T58">
    <cfRule type="expression" dxfId="138" priority="290" stopIfTrue="1">
      <formula>$R$57=""</formula>
    </cfRule>
    <cfRule type="expression" dxfId="137" priority="291" stopIfTrue="1">
      <formula>ISERROR($R$58)</formula>
    </cfRule>
  </conditionalFormatting>
  <conditionalFormatting sqref="V58:X58">
    <cfRule type="expression" dxfId="136" priority="288" stopIfTrue="1">
      <formula>$V$57=""</formula>
    </cfRule>
    <cfRule type="expression" dxfId="135" priority="289" stopIfTrue="1">
      <formula>ISERROR($V$58)</formula>
    </cfRule>
  </conditionalFormatting>
  <conditionalFormatting sqref="Z58:AB58">
    <cfRule type="expression" dxfId="134" priority="286" stopIfTrue="1">
      <formula>$Z$57=""</formula>
    </cfRule>
    <cfRule type="expression" dxfId="133" priority="287" stopIfTrue="1">
      <formula>ISERROR($Z$58)</formula>
    </cfRule>
  </conditionalFormatting>
  <conditionalFormatting sqref="AD58:AF58">
    <cfRule type="expression" dxfId="132" priority="284" stopIfTrue="1">
      <formula>$AD$57=""</formula>
    </cfRule>
    <cfRule type="expression" dxfId="131" priority="285" stopIfTrue="1">
      <formula>ISERROR($AD$58)</formula>
    </cfRule>
  </conditionalFormatting>
  <conditionalFormatting sqref="AH58:AJ58">
    <cfRule type="expression" dxfId="130" priority="282" stopIfTrue="1">
      <formula>$AH$57=""</formula>
    </cfRule>
    <cfRule type="expression" dxfId="129" priority="283" stopIfTrue="1">
      <formula>ISERROR($AH$58)</formula>
    </cfRule>
  </conditionalFormatting>
  <conditionalFormatting sqref="N61:AK61">
    <cfRule type="cellIs" dxfId="128" priority="281" stopIfTrue="1" operator="equal">
      <formula>$F$57=""</formula>
    </cfRule>
  </conditionalFormatting>
  <conditionalFormatting sqref="AH57:AK57">
    <cfRule type="cellIs" dxfId="127" priority="278" stopIfTrue="1" operator="equal">
      <formula>$F$57=""</formula>
    </cfRule>
  </conditionalFormatting>
  <conditionalFormatting sqref="N60:P60">
    <cfRule type="expression" dxfId="126" priority="275" stopIfTrue="1">
      <formula>$N$59=""</formula>
    </cfRule>
    <cfRule type="expression" dxfId="125" priority="276" stopIfTrue="1">
      <formula>ISERROR($N$58)</formula>
    </cfRule>
  </conditionalFormatting>
  <conditionalFormatting sqref="R60:T60">
    <cfRule type="expression" dxfId="124" priority="265" stopIfTrue="1">
      <formula>$R$59=""</formula>
    </cfRule>
    <cfRule type="expression" dxfId="123" priority="266" stopIfTrue="1">
      <formula>ISERROR($R$60)</formula>
    </cfRule>
  </conditionalFormatting>
  <conditionalFormatting sqref="V60:X60">
    <cfRule type="expression" dxfId="122" priority="263" stopIfTrue="1">
      <formula>$V$59=""</formula>
    </cfRule>
    <cfRule type="expression" dxfId="121" priority="264" stopIfTrue="1">
      <formula>ISERROR($V$60)</formula>
    </cfRule>
  </conditionalFormatting>
  <conditionalFormatting sqref="Z60:AB60">
    <cfRule type="expression" dxfId="120" priority="261" stopIfTrue="1">
      <formula>$Z$59=""</formula>
    </cfRule>
    <cfRule type="expression" dxfId="119" priority="262" stopIfTrue="1">
      <formula>ISERROR($Z$60)</formula>
    </cfRule>
  </conditionalFormatting>
  <conditionalFormatting sqref="AD60:AF60">
    <cfRule type="expression" dxfId="118" priority="259" stopIfTrue="1">
      <formula>$AD$59=""</formula>
    </cfRule>
    <cfRule type="expression" dxfId="117" priority="260" stopIfTrue="1">
      <formula>ISERROR($AD$60)</formula>
    </cfRule>
  </conditionalFormatting>
  <conditionalFormatting sqref="R11">
    <cfRule type="expression" dxfId="116" priority="229" stopIfTrue="1">
      <formula>$T$10&lt;&gt;""</formula>
    </cfRule>
  </conditionalFormatting>
  <conditionalFormatting sqref="N56:P56">
    <cfRule type="expression" dxfId="115" priority="215" stopIfTrue="1">
      <formula>ISERROR($N$56)</formula>
    </cfRule>
  </conditionalFormatting>
  <conditionalFormatting sqref="R53:U53">
    <cfRule type="expression" dxfId="114" priority="209" stopIfTrue="1">
      <formula>$R$53=0</formula>
    </cfRule>
  </conditionalFormatting>
  <conditionalFormatting sqref="V53:Y53">
    <cfRule type="expression" dxfId="113" priority="208" stopIfTrue="1">
      <formula>$V$53=0</formula>
    </cfRule>
  </conditionalFormatting>
  <conditionalFormatting sqref="Z53:AC53">
    <cfRule type="expression" dxfId="112" priority="207" stopIfTrue="1">
      <formula>$Z$53=0</formula>
    </cfRule>
  </conditionalFormatting>
  <conditionalFormatting sqref="AD53:AG53">
    <cfRule type="expression" dxfId="111" priority="206" stopIfTrue="1">
      <formula>$AD$53=0</formula>
    </cfRule>
  </conditionalFormatting>
  <conditionalFormatting sqref="N53:Q53">
    <cfRule type="expression" dxfId="110" priority="200" stopIfTrue="1">
      <formula>$N$53=0</formula>
    </cfRule>
  </conditionalFormatting>
  <conditionalFormatting sqref="R56:T56">
    <cfRule type="expression" dxfId="109" priority="199" stopIfTrue="1">
      <formula>ISERROR($R$56)</formula>
    </cfRule>
  </conditionalFormatting>
  <conditionalFormatting sqref="V56:X56">
    <cfRule type="expression" dxfId="108" priority="197" stopIfTrue="1">
      <formula>ISERROR($V$56)</formula>
    </cfRule>
  </conditionalFormatting>
  <conditionalFormatting sqref="Z56:AB56">
    <cfRule type="expression" dxfId="107" priority="195" stopIfTrue="1">
      <formula>ISERROR($Z$56)</formula>
    </cfRule>
  </conditionalFormatting>
  <conditionalFormatting sqref="AD56:AF56">
    <cfRule type="expression" dxfId="106" priority="193" stopIfTrue="1">
      <formula>ISERROR($AD$56)</formula>
    </cfRule>
  </conditionalFormatting>
  <conditionalFormatting sqref="N54:Q55">
    <cfRule type="expression" dxfId="105" priority="191" stopIfTrue="1">
      <formula>$N$47=""</formula>
    </cfRule>
  </conditionalFormatting>
  <conditionalFormatting sqref="R54:U55">
    <cfRule type="expression" dxfId="104" priority="190" stopIfTrue="1">
      <formula>$R$47=""</formula>
    </cfRule>
  </conditionalFormatting>
  <conditionalFormatting sqref="V54:Y55">
    <cfRule type="expression" dxfId="103" priority="189" stopIfTrue="1">
      <formula>$V$47=""</formula>
    </cfRule>
  </conditionalFormatting>
  <conditionalFormatting sqref="Z54:AC55">
    <cfRule type="expression" dxfId="102" priority="188" stopIfTrue="1">
      <formula>$Z$47=""</formula>
    </cfRule>
  </conditionalFormatting>
  <conditionalFormatting sqref="AD54:AG55">
    <cfRule type="expression" dxfId="101" priority="187" stopIfTrue="1">
      <formula>$AD$47=""</formula>
    </cfRule>
  </conditionalFormatting>
  <conditionalFormatting sqref="N37:AK37">
    <cfRule type="expression" dxfId="100" priority="186" stopIfTrue="1">
      <formula>$N$37=""</formula>
    </cfRule>
  </conditionalFormatting>
  <conditionalFormatting sqref="R47:U47">
    <cfRule type="expression" dxfId="99" priority="165" stopIfTrue="1">
      <formula>$S$46=""</formula>
    </cfRule>
    <cfRule type="expression" dxfId="98" priority="166" stopIfTrue="1">
      <formula>$R$47=""</formula>
    </cfRule>
  </conditionalFormatting>
  <conditionalFormatting sqref="V47:Y47">
    <cfRule type="expression" dxfId="97" priority="157" stopIfTrue="1">
      <formula>$W$46=""</formula>
    </cfRule>
    <cfRule type="expression" dxfId="96" priority="158" stopIfTrue="1">
      <formula>$V$47=""</formula>
    </cfRule>
  </conditionalFormatting>
  <conditionalFormatting sqref="Z47:AC47">
    <cfRule type="expression" dxfId="95" priority="155" stopIfTrue="1">
      <formula>$AA$46=""</formula>
    </cfRule>
    <cfRule type="expression" dxfId="94" priority="156" stopIfTrue="1">
      <formula>$Z$47=""</formula>
    </cfRule>
  </conditionalFormatting>
  <conditionalFormatting sqref="AD47:AG47">
    <cfRule type="expression" dxfId="93" priority="153" stopIfTrue="1">
      <formula>$AE$46=""</formula>
    </cfRule>
    <cfRule type="expression" dxfId="92" priority="154" stopIfTrue="1">
      <formula>$AD$47=""</formula>
    </cfRule>
  </conditionalFormatting>
  <conditionalFormatting sqref="J47:M47">
    <cfRule type="cellIs" dxfId="91" priority="141" stopIfTrue="1" operator="equal">
      <formula>$K$46=""</formula>
    </cfRule>
  </conditionalFormatting>
  <conditionalFormatting sqref="N49:Q49">
    <cfRule type="expression" dxfId="90" priority="139" stopIfTrue="1">
      <formula>$N$49=""</formula>
    </cfRule>
  </conditionalFormatting>
  <conditionalFormatting sqref="N50:Q50">
    <cfRule type="expression" dxfId="89" priority="138" stopIfTrue="1">
      <formula>$N$50=""</formula>
    </cfRule>
  </conditionalFormatting>
  <conditionalFormatting sqref="N51:Q51">
    <cfRule type="expression" dxfId="88" priority="137" stopIfTrue="1">
      <formula>$N$51=""</formula>
    </cfRule>
  </conditionalFormatting>
  <conditionalFormatting sqref="N52:Q52">
    <cfRule type="expression" dxfId="87" priority="136" stopIfTrue="1">
      <formula>$N$52=""</formula>
    </cfRule>
  </conditionalFormatting>
  <conditionalFormatting sqref="R49:U49">
    <cfRule type="cellIs" dxfId="86" priority="134" stopIfTrue="1" operator="equal">
      <formula>$S$46=""</formula>
    </cfRule>
  </conditionalFormatting>
  <conditionalFormatting sqref="R50:U50">
    <cfRule type="cellIs" dxfId="85" priority="118" stopIfTrue="1" operator="equal">
      <formula>$S$46=""</formula>
    </cfRule>
  </conditionalFormatting>
  <conditionalFormatting sqref="R51:U51">
    <cfRule type="cellIs" dxfId="84" priority="117" stopIfTrue="1" operator="equal">
      <formula>$S$46=""</formula>
    </cfRule>
  </conditionalFormatting>
  <conditionalFormatting sqref="R52:U52">
    <cfRule type="cellIs" dxfId="83" priority="116" stopIfTrue="1" operator="equal">
      <formula>$S$46=""</formula>
    </cfRule>
  </conditionalFormatting>
  <conditionalFormatting sqref="V49:Y49">
    <cfRule type="cellIs" dxfId="82" priority="115" stopIfTrue="1" operator="equal">
      <formula>$W$46=""</formula>
    </cfRule>
  </conditionalFormatting>
  <conditionalFormatting sqref="Z49:AC49">
    <cfRule type="cellIs" dxfId="81" priority="111" stopIfTrue="1" operator="equal">
      <formula>$AA$46=""</formula>
    </cfRule>
  </conditionalFormatting>
  <conditionalFormatting sqref="AD49:AG49">
    <cfRule type="cellIs" dxfId="80" priority="107" stopIfTrue="1" operator="equal">
      <formula>$AE$46=""</formula>
    </cfRule>
  </conditionalFormatting>
  <conditionalFormatting sqref="V50:Y50">
    <cfRule type="cellIs" dxfId="79" priority="103" stopIfTrue="1" operator="equal">
      <formula>$W$46=""</formula>
    </cfRule>
  </conditionalFormatting>
  <conditionalFormatting sqref="V51:Y51">
    <cfRule type="cellIs" dxfId="78" priority="102" stopIfTrue="1" operator="equal">
      <formula>$W$46=""</formula>
    </cfRule>
  </conditionalFormatting>
  <conditionalFormatting sqref="V52:Y52">
    <cfRule type="cellIs" dxfId="77" priority="101" stopIfTrue="1" operator="equal">
      <formula>$W$46=""</formula>
    </cfRule>
  </conditionalFormatting>
  <conditionalFormatting sqref="Z50:AC50">
    <cfRule type="cellIs" dxfId="76" priority="100" stopIfTrue="1" operator="equal">
      <formula>$AA$46=""</formula>
    </cfRule>
  </conditionalFormatting>
  <conditionalFormatting sqref="Z51:AC51">
    <cfRule type="cellIs" dxfId="75" priority="99" stopIfTrue="1" operator="equal">
      <formula>$AA$46=""</formula>
    </cfRule>
  </conditionalFormatting>
  <conditionalFormatting sqref="Z52:AC52">
    <cfRule type="cellIs" dxfId="74" priority="98" stopIfTrue="1" operator="equal">
      <formula>$AA$46=""</formula>
    </cfRule>
  </conditionalFormatting>
  <conditionalFormatting sqref="AD50:AG50">
    <cfRule type="cellIs" dxfId="73" priority="97" stopIfTrue="1" operator="equal">
      <formula>$AE$46=""</formula>
    </cfRule>
  </conditionalFormatting>
  <conditionalFormatting sqref="AD51:AG51">
    <cfRule type="cellIs" dxfId="72" priority="96" stopIfTrue="1" operator="equal">
      <formula>$AE$46=""</formula>
    </cfRule>
  </conditionalFormatting>
  <conditionalFormatting sqref="AD52:AG52">
    <cfRule type="cellIs" dxfId="71" priority="95" stopIfTrue="1" operator="equal">
      <formula>$AE$46=""</formula>
    </cfRule>
  </conditionalFormatting>
  <conditionalFormatting sqref="F57:I57">
    <cfRule type="expression" dxfId="70" priority="94" stopIfTrue="1">
      <formula>$F$57=""</formula>
    </cfRule>
  </conditionalFormatting>
  <conditionalFormatting sqref="J57:M57">
    <cfRule type="cellIs" dxfId="69" priority="93" stopIfTrue="1" operator="equal">
      <formula>$K$46=""</formula>
    </cfRule>
  </conditionalFormatting>
  <conditionalFormatting sqref="N63:AK63">
    <cfRule type="expression" dxfId="68" priority="37" stopIfTrue="1">
      <formula>$N$63=""</formula>
    </cfRule>
  </conditionalFormatting>
  <conditionalFormatting sqref="T13">
    <cfRule type="expression" dxfId="67" priority="36" stopIfTrue="1">
      <formula>$T$13=""</formula>
    </cfRule>
  </conditionalFormatting>
  <conditionalFormatting sqref="R14">
    <cfRule type="expression" dxfId="66" priority="35" stopIfTrue="1">
      <formula>$T$13&lt;&gt;""</formula>
    </cfRule>
  </conditionalFormatting>
  <conditionalFormatting sqref="T14">
    <cfRule type="cellIs" dxfId="65" priority="34" stopIfTrue="1" operator="equal">
      <formula>$T$13=""</formula>
    </cfRule>
  </conditionalFormatting>
  <conditionalFormatting sqref="N40">
    <cfRule type="expression" dxfId="64" priority="31" stopIfTrue="1">
      <formula>$AM$40=TRUE</formula>
    </cfRule>
    <cfRule type="expression" dxfId="63" priority="32" stopIfTrue="1">
      <formula>$AM$41=TRUE</formula>
    </cfRule>
    <cfRule type="expression" dxfId="62" priority="33" stopIfTrue="1">
      <formula>$AM$42=TRUE</formula>
    </cfRule>
  </conditionalFormatting>
  <conditionalFormatting sqref="N41">
    <cfRule type="expression" dxfId="61" priority="28" stopIfTrue="1">
      <formula>$AM$40=TRUE</formula>
    </cfRule>
    <cfRule type="expression" dxfId="60" priority="29" stopIfTrue="1">
      <formula>$AM$41=TRUE</formula>
    </cfRule>
    <cfRule type="expression" dxfId="59" priority="30" stopIfTrue="1">
      <formula>$AM$42=TRUE</formula>
    </cfRule>
  </conditionalFormatting>
  <conditionalFormatting sqref="N42">
    <cfRule type="expression" dxfId="58" priority="25" stopIfTrue="1">
      <formula>$AM$40=TRUE</formula>
    </cfRule>
    <cfRule type="expression" dxfId="57" priority="26" stopIfTrue="1">
      <formula>$AM$41=TRUE</formula>
    </cfRule>
    <cfRule type="expression" dxfId="56" priority="27" stopIfTrue="1">
      <formula>$AM$42=TRUE</formula>
    </cfRule>
  </conditionalFormatting>
  <conditionalFormatting sqref="AC92:AK92">
    <cfRule type="expression" dxfId="55" priority="23" stopIfTrue="1">
      <formula>$AC$92=$AM$93</formula>
    </cfRule>
  </conditionalFormatting>
  <conditionalFormatting sqref="P43:Q43">
    <cfRule type="expression" dxfId="54" priority="22" stopIfTrue="1">
      <formula>$P$43=""</formula>
    </cfRule>
  </conditionalFormatting>
  <conditionalFormatting sqref="W43:X43">
    <cfRule type="expression" dxfId="53" priority="21" stopIfTrue="1">
      <formula>$W$43=""</formula>
    </cfRule>
  </conditionalFormatting>
  <conditionalFormatting sqref="R57:U57">
    <cfRule type="expression" dxfId="52" priority="15" stopIfTrue="1">
      <formula>$S$46=""</formula>
    </cfRule>
    <cfRule type="cellIs" dxfId="51" priority="20" stopIfTrue="1" operator="equal">
      <formula>$F$57=0</formula>
    </cfRule>
  </conditionalFormatting>
  <conditionalFormatting sqref="V57:Y57">
    <cfRule type="expression" dxfId="50" priority="14" stopIfTrue="1">
      <formula>$W$46=""</formula>
    </cfRule>
    <cfRule type="cellIs" dxfId="49" priority="19" stopIfTrue="1" operator="equal">
      <formula>$F$57=0</formula>
    </cfRule>
  </conditionalFormatting>
  <conditionalFormatting sqref="Z57:AC57">
    <cfRule type="expression" dxfId="48" priority="13" stopIfTrue="1">
      <formula>$AA$46=""</formula>
    </cfRule>
    <cfRule type="cellIs" dxfId="47" priority="18" stopIfTrue="1" operator="equal">
      <formula>$F$57=0</formula>
    </cfRule>
  </conditionalFormatting>
  <conditionalFormatting sqref="AD57:AG57">
    <cfRule type="expression" dxfId="46" priority="17" stopIfTrue="1">
      <formula>$AE$46=""</formula>
    </cfRule>
    <cfRule type="cellIs" dxfId="45" priority="152" stopIfTrue="1" operator="equal">
      <formula>$F$57=""</formula>
    </cfRule>
  </conditionalFormatting>
  <conditionalFormatting sqref="N59">
    <cfRule type="expression" dxfId="44" priority="230" stopIfTrue="1">
      <formula>$N$53=0</formula>
    </cfRule>
    <cfRule type="cellIs" dxfId="43" priority="232" stopIfTrue="1" operator="equal">
      <formula>$F$57=""</formula>
    </cfRule>
  </conditionalFormatting>
  <conditionalFormatting sqref="N57:Q57">
    <cfRule type="cellIs" dxfId="42" priority="16" stopIfTrue="1" operator="equal">
      <formula>$F$57=0</formula>
    </cfRule>
  </conditionalFormatting>
  <conditionalFormatting sqref="R59:U59">
    <cfRule type="expression" dxfId="41" priority="8" stopIfTrue="1">
      <formula>$R$53=0</formula>
    </cfRule>
    <cfRule type="expression" dxfId="40" priority="11" stopIfTrue="1">
      <formula>$S$46=0</formula>
    </cfRule>
    <cfRule type="cellIs" dxfId="39" priority="12" stopIfTrue="1" operator="equal">
      <formula>$F$57=""</formula>
    </cfRule>
  </conditionalFormatting>
  <conditionalFormatting sqref="V59:Y59">
    <cfRule type="expression" dxfId="38" priority="5" stopIfTrue="1">
      <formula>$W$46=""</formula>
    </cfRule>
    <cfRule type="expression" dxfId="37" priority="9" stopIfTrue="1">
      <formula>$V$53=0</formula>
    </cfRule>
    <cfRule type="cellIs" dxfId="36" priority="10" stopIfTrue="1" operator="equal">
      <formula>$F$57=""</formula>
    </cfRule>
  </conditionalFormatting>
  <conditionalFormatting sqref="Z59:AC59">
    <cfRule type="expression" dxfId="35" priority="3" stopIfTrue="1">
      <formula>$AA$46=""</formula>
    </cfRule>
    <cfRule type="expression" dxfId="34" priority="4" stopIfTrue="1">
      <formula>$Z$53=0</formula>
    </cfRule>
    <cfRule type="cellIs" dxfId="33" priority="7" stopIfTrue="1" operator="equal">
      <formula>$F$57=""</formula>
    </cfRule>
  </conditionalFormatting>
  <conditionalFormatting sqref="AD59:AG59">
    <cfRule type="expression" dxfId="32" priority="1" stopIfTrue="1">
      <formula>$AE$46=""</formula>
    </cfRule>
    <cfRule type="expression" dxfId="31" priority="2" stopIfTrue="1">
      <formula>$AD$53=0</formula>
    </cfRule>
    <cfRule type="cellIs" dxfId="30" priority="6" stopIfTrue="1" operator="equal">
      <formula>$F$57=""</formula>
    </cfRule>
  </conditionalFormatting>
  <dataValidations xWindow="657" yWindow="444" count="29">
    <dataValidation type="list" allowBlank="1" showInputMessage="1" showErrorMessage="1" prompt="日本標準産業分類における大分類_x000a_※プルダウンで選択可" sqref="N39:Y39">
      <formula1>大分類</formula1>
    </dataValidation>
    <dataValidation type="list" allowBlank="1" showInputMessage="1" showErrorMessage="1" prompt="日本標準産業分類における中分類_x000a_※プルダウンで選択可" sqref="Z39:AK39">
      <formula1>INDIRECT(N39)</formula1>
    </dataValidation>
    <dataValidation operator="equal" allowBlank="1" showInputMessage="1" showErrorMessage="1" sqref="S46 W46 AA46 AE46"/>
    <dataValidation allowBlank="1" showInputMessage="1" showErrorMessage="1" errorTitle="1" sqref="AC92:AK92"/>
    <dataValidation allowBlank="1" showInputMessage="1" showErrorMessage="1" prompt="報告書を提出する年度の前年度を西暦で入力_x000a_※令和２年度に提出する場合、2019年度となります。" sqref="AG35:AH35"/>
    <dataValidation allowBlank="1" showInputMessage="1" showErrorMessage="1" prompt="住所を入力" sqref="N36:AK36"/>
    <dataValidation allowBlank="1" showInputMessage="1" showErrorMessage="1" prompt="【上段】事業者の名称（例：「株式会社○○」）を入力" sqref="N37:AK37"/>
    <dataValidation allowBlank="1" showInputMessage="1" showErrorMessage="1" promptTitle="入力に際して" prompt="西暦でご記載ください。青色は入力必須の箇所、オレンジ色は該当する場合に入力が必要な箇所を表しています。入力すると、背景が白色に変わります。_x000a_青色の箇所がないか確認いただいたうえでの提出をお願いします。" sqref="Y6:AA6"/>
    <dataValidation allowBlank="1" showInputMessage="1" showErrorMessage="1" prompt="計画書に定めた措置の実施状況を入力" sqref="N44:AK44"/>
    <dataValidation type="whole" operator="notEqual" allowBlank="1" showInputMessage="1" showErrorMessage="1" prompt="計画の基準年度を入力_x000a_※西暦で数字のみ入力" sqref="G46">
      <formula1>P43</formula1>
    </dataValidation>
    <dataValidation allowBlank="1" showInputMessage="1" showErrorMessage="1" prompt="基準年度の排出量を入力" sqref="F47:I47"/>
    <dataValidation allowBlank="1" showInputMessage="1" showErrorMessage="1" prompt="各年度の排出量を入力" sqref="N47:Q47"/>
    <dataValidation allowBlank="1" showInputMessage="1" showErrorMessage="1" promptTitle="該当する場合に入力" prompt="計画開始年度の前年度の排出量を入力_x000a_※基準年度を前年度に設定している場合は入力不要" sqref="J47:M47"/>
    <dataValidation allowBlank="1" showInputMessage="1" showErrorMessage="1" prompt="目標排出量を入力" sqref="AH47:AK47"/>
    <dataValidation allowBlank="1" showInputMessage="1" showErrorMessage="1" promptTitle="該当する場合に入力" prompt="補完的手段による削減量を入力" sqref="N49:AG52"/>
    <dataValidation allowBlank="1" showInputMessage="1" showErrorMessage="1" prompt="各年度の原単位算定排出量を入力" sqref="N57:Q57"/>
    <dataValidation allowBlank="1" showInputMessage="1" showErrorMessage="1" promptTitle="該当する場合に入力" prompt="計画開始年度の前年度の原単位算定排出量を入力_x000a_※基準年度を前年度に設定している場合は入力不要" sqref="J57:M57"/>
    <dataValidation allowBlank="1" showInputMessage="1" showErrorMessage="1" prompt="原単位の考え方（及び単位）を入力" sqref="N61:AK61"/>
    <dataValidation allowBlank="1" showInputMessage="1" showErrorMessage="1" prompt="進捗又は達成の状況を入力" sqref="N62:AK62"/>
    <dataValidation allowBlank="1" showInputMessage="1" showErrorMessage="1" promptTitle="該当する場合に入力" prompt="温室効果ガス排出削減に係る実績や地球温暖化防止に寄与する技術又は商品の開発等を入力" sqref="N63:AK63"/>
    <dataValidation allowBlank="1" showInputMessage="1" showErrorMessage="1" prompt="【下段】事業者の代表者名（例：「代表取締役○○」）を入力" sqref="N38:AK38"/>
    <dataValidation allowBlank="1" showInputMessage="1" showErrorMessage="1" promptTitle="該当する場合に入力" prompt="原単位算定排出量を入力" sqref="F57:I57"/>
    <dataValidation allowBlank="1" showInputMessage="1" showErrorMessage="1" prompt="役職名・代表者名を入力" sqref="T14"/>
    <dataValidation allowBlank="1" showInputMessage="1" showErrorMessage="1" prompt="事業者名を入力" sqref="T13"/>
    <dataValidation allowBlank="1" showInputMessage="1" showErrorMessage="1" promptTitle="入力不要" prompt="基準年度が計画開始の前年度でない場合に自動で表示" sqref="K46:L46"/>
    <dataValidation allowBlank="1" showInputMessage="1" showErrorMessage="1" promptTitle="入力不要" prompt="自動反映" sqref="AG74:AH74"/>
    <dataValidation allowBlank="1" showInputMessage="1" showErrorMessage="1" promptTitle="入力不要" prompt="事業所1を反映" sqref="AL77"/>
    <dataValidation allowBlank="1" showInputMessage="1" showErrorMessage="1" prompt="西暦でご記載ください。" sqref="W43:X43"/>
    <dataValidation allowBlank="1" showInputMessage="1" showErrorMessage="1" prompt="西暦でご記載ください。" sqref="P43:Q43"/>
  </dataValidations>
  <pageMargins left="0.59055118110236227" right="0.43307086614173229" top="0.31496062992125984" bottom="0.27559055118110237" header="0.31496062992125984" footer="0.19685039370078741"/>
  <pageSetup paperSize="9" scale="79" fitToHeight="0" orientation="portrait" r:id="rId1"/>
  <headerFooter alignWithMargins="0"/>
  <rowBreaks count="2" manualBreakCount="2">
    <brk id="34" max="36" man="1"/>
    <brk id="72" max="36" man="1"/>
  </rowBreaks>
  <ignoredErrors>
    <ignoredError sqref="N60:AF60 Y48:AJ48 W48:X48 S48:T48 N48:R48 U48:V48 AI58:AJ58 AE58:AG58 AA58:AC58 W58:Y58 S58:U58 O58:Q58 N58 R58 V58 Z58 AD58 AH58" evalError="1"/>
    <ignoredError sqref="C77:AK77 C79:AK91 C78:L78 N78:AK78"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981" r:id="rId4" name="Check Box 957">
              <controlPr defaultSize="0" autoFill="0" autoLine="0" autoPict="0">
                <anchor moveWithCells="1">
                  <from>
                    <xdr:col>12</xdr:col>
                    <xdr:colOff>180975</xdr:colOff>
                    <xdr:row>41</xdr:row>
                    <xdr:rowOff>57150</xdr:rowOff>
                  </from>
                  <to>
                    <xdr:col>14</xdr:col>
                    <xdr:colOff>76200</xdr:colOff>
                    <xdr:row>41</xdr:row>
                    <xdr:rowOff>257175</xdr:rowOff>
                  </to>
                </anchor>
              </controlPr>
            </control>
          </mc:Choice>
        </mc:AlternateContent>
        <mc:AlternateContent xmlns:mc="http://schemas.openxmlformats.org/markup-compatibility/2006">
          <mc:Choice Requires="x14">
            <control shapeId="1982" r:id="rId5" name="Check Box 958">
              <controlPr defaultSize="0" autoFill="0" autoLine="0" autoPict="0">
                <anchor moveWithCells="1">
                  <from>
                    <xdr:col>12</xdr:col>
                    <xdr:colOff>180975</xdr:colOff>
                    <xdr:row>40</xdr:row>
                    <xdr:rowOff>123825</xdr:rowOff>
                  </from>
                  <to>
                    <xdr:col>14</xdr:col>
                    <xdr:colOff>76200</xdr:colOff>
                    <xdr:row>40</xdr:row>
                    <xdr:rowOff>323850</xdr:rowOff>
                  </to>
                </anchor>
              </controlPr>
            </control>
          </mc:Choice>
        </mc:AlternateContent>
        <mc:AlternateContent xmlns:mc="http://schemas.openxmlformats.org/markup-compatibility/2006">
          <mc:Choice Requires="x14">
            <control shapeId="1983" r:id="rId6" name="Check Box 959">
              <controlPr defaultSize="0" autoFill="0" autoLine="0" autoPict="0">
                <anchor moveWithCells="1">
                  <from>
                    <xdr:col>12</xdr:col>
                    <xdr:colOff>180975</xdr:colOff>
                    <xdr:row>39</xdr:row>
                    <xdr:rowOff>142875</xdr:rowOff>
                  </from>
                  <to>
                    <xdr:col>14</xdr:col>
                    <xdr:colOff>85725</xdr:colOff>
                    <xdr:row>39</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1:N215"/>
  <sheetViews>
    <sheetView view="pageBreakPreview" topLeftCell="A46" zoomScale="115" zoomScaleNormal="70" zoomScaleSheetLayoutView="115" workbookViewId="0">
      <selection activeCell="G51" sqref="G51"/>
    </sheetView>
  </sheetViews>
  <sheetFormatPr defaultColWidth="0" defaultRowHeight="13.5" zeroHeight="1"/>
  <cols>
    <col min="1" max="1" width="2.75" customWidth="1"/>
    <col min="2" max="2" width="30.375" customWidth="1"/>
    <col min="3" max="3" width="8" customWidth="1"/>
    <col min="4" max="4" width="13.625" customWidth="1"/>
    <col min="5" max="5" width="7.375" customWidth="1"/>
    <col min="6" max="6" width="10.375" customWidth="1"/>
    <col min="7" max="7" width="9.875" customWidth="1"/>
    <col min="8" max="8" width="11.875" customWidth="1"/>
    <col min="9" max="12" width="9" customWidth="1"/>
  </cols>
  <sheetData>
    <row r="1" spans="1:8" ht="13.5" customHeight="1">
      <c r="A1" s="344" t="s">
        <v>425</v>
      </c>
      <c r="B1" s="344"/>
      <c r="C1" s="344"/>
      <c r="D1" s="344"/>
      <c r="E1" s="344"/>
      <c r="F1" s="344"/>
      <c r="G1" s="344"/>
      <c r="H1" s="344"/>
    </row>
    <row r="2" spans="1:8" ht="13.5" customHeight="1">
      <c r="A2" s="344"/>
      <c r="B2" s="344"/>
      <c r="C2" s="344"/>
      <c r="D2" s="344"/>
      <c r="E2" s="344"/>
      <c r="F2" s="344"/>
      <c r="G2" s="344"/>
      <c r="H2" s="344"/>
    </row>
    <row r="3" spans="1:8" ht="18.75" customHeight="1">
      <c r="A3" s="305" t="s">
        <v>26</v>
      </c>
      <c r="B3" s="305"/>
      <c r="C3" s="345"/>
      <c r="D3" s="346"/>
      <c r="E3" s="346"/>
      <c r="F3" s="346"/>
      <c r="G3" s="346"/>
      <c r="H3" s="347"/>
    </row>
    <row r="4" spans="1:8" ht="18.75" customHeight="1">
      <c r="A4" s="305" t="s">
        <v>235</v>
      </c>
      <c r="B4" s="305"/>
      <c r="C4" s="306"/>
      <c r="D4" s="306"/>
      <c r="E4" s="306"/>
      <c r="F4" s="306"/>
      <c r="G4" s="306"/>
      <c r="H4" s="307"/>
    </row>
    <row r="5" spans="1:8" ht="15" customHeight="1">
      <c r="A5" s="308" t="s">
        <v>236</v>
      </c>
      <c r="B5" s="309"/>
      <c r="C5" s="309"/>
      <c r="D5" s="309"/>
      <c r="E5" s="309"/>
      <c r="F5" s="309"/>
      <c r="G5" s="309"/>
      <c r="H5" s="310"/>
    </row>
    <row r="6" spans="1:8" ht="15" customHeight="1">
      <c r="A6" s="66" t="s">
        <v>237</v>
      </c>
      <c r="B6" s="67"/>
      <c r="C6" s="67"/>
      <c r="D6" s="67"/>
      <c r="E6" s="67"/>
      <c r="F6" s="67"/>
      <c r="G6" s="67"/>
      <c r="H6" s="68"/>
    </row>
    <row r="7" spans="1:8" ht="15" customHeight="1">
      <c r="A7" s="66"/>
      <c r="B7" s="69" t="s">
        <v>238</v>
      </c>
      <c r="C7" s="67"/>
      <c r="D7" s="67"/>
      <c r="E7" s="67"/>
      <c r="F7" s="67"/>
      <c r="G7" s="67"/>
      <c r="H7" s="68"/>
    </row>
    <row r="8" spans="1:8" ht="3" customHeight="1">
      <c r="A8" s="66"/>
      <c r="B8" s="69"/>
      <c r="C8" s="67"/>
      <c r="D8" s="67"/>
      <c r="E8" s="67"/>
      <c r="F8" s="67"/>
      <c r="G8" s="67"/>
      <c r="H8" s="68"/>
    </row>
    <row r="9" spans="1:8" ht="15" customHeight="1">
      <c r="A9" s="66" t="s">
        <v>239</v>
      </c>
      <c r="B9" s="67"/>
      <c r="C9" s="67"/>
      <c r="D9" s="67"/>
      <c r="E9" s="67"/>
      <c r="F9" s="67"/>
      <c r="G9" s="67"/>
      <c r="H9" s="68"/>
    </row>
    <row r="10" spans="1:8" ht="15" customHeight="1">
      <c r="A10" s="66" t="s">
        <v>240</v>
      </c>
      <c r="B10" s="67"/>
      <c r="C10" s="67"/>
      <c r="D10" s="67"/>
      <c r="E10" s="67"/>
      <c r="F10" s="67"/>
      <c r="G10" s="67"/>
      <c r="H10" s="68"/>
    </row>
    <row r="11" spans="1:8" ht="15" customHeight="1">
      <c r="A11" s="66" t="s">
        <v>309</v>
      </c>
      <c r="B11" s="67"/>
      <c r="C11" s="67"/>
      <c r="D11" s="67"/>
      <c r="E11" s="67"/>
      <c r="F11" s="67"/>
      <c r="G11" s="67"/>
      <c r="H11" s="68"/>
    </row>
    <row r="12" spans="1:8" ht="15" customHeight="1">
      <c r="A12" s="66" t="s">
        <v>310</v>
      </c>
      <c r="B12" s="67"/>
      <c r="C12" s="67"/>
      <c r="D12" s="67"/>
      <c r="E12" s="67"/>
      <c r="F12" s="67"/>
      <c r="G12" s="67"/>
      <c r="H12" s="68"/>
    </row>
    <row r="13" spans="1:8" ht="15" customHeight="1">
      <c r="A13" s="66" t="s">
        <v>243</v>
      </c>
      <c r="B13" s="67"/>
      <c r="C13" s="67"/>
      <c r="D13" s="67"/>
      <c r="E13" s="67"/>
      <c r="F13" s="67"/>
      <c r="G13" s="67"/>
      <c r="H13" s="68"/>
    </row>
    <row r="14" spans="1:8" ht="15" customHeight="1">
      <c r="A14" s="66" t="s">
        <v>311</v>
      </c>
      <c r="B14" s="67"/>
      <c r="C14" s="67"/>
      <c r="D14" s="67"/>
      <c r="E14" s="67"/>
      <c r="F14" s="67"/>
      <c r="G14" s="67"/>
      <c r="H14" s="68"/>
    </row>
    <row r="15" spans="1:8" ht="15" customHeight="1">
      <c r="A15" s="66" t="s">
        <v>245</v>
      </c>
      <c r="B15" s="67"/>
      <c r="C15" s="67"/>
      <c r="D15" s="67"/>
      <c r="E15" s="67"/>
      <c r="F15" s="67"/>
      <c r="G15" s="67"/>
      <c r="H15" s="68"/>
    </row>
    <row r="16" spans="1:8" ht="15" customHeight="1">
      <c r="A16" s="70" t="s">
        <v>312</v>
      </c>
      <c r="B16" s="71"/>
      <c r="C16" s="71"/>
      <c r="D16" s="71"/>
      <c r="E16" s="71"/>
      <c r="F16" s="71"/>
      <c r="G16" s="71"/>
      <c r="H16" s="72"/>
    </row>
    <row r="17" spans="1:11" ht="7.5" customHeight="1">
      <c r="A17" s="73"/>
      <c r="B17" s="67"/>
      <c r="C17" s="71"/>
      <c r="D17" s="71"/>
      <c r="E17" s="67"/>
      <c r="F17" s="67"/>
      <c r="G17" s="71"/>
      <c r="H17" s="67"/>
    </row>
    <row r="18" spans="1:11">
      <c r="A18" s="311" t="s">
        <v>247</v>
      </c>
      <c r="B18" s="311"/>
      <c r="C18" s="311" t="s">
        <v>248</v>
      </c>
      <c r="D18" s="312" t="s">
        <v>249</v>
      </c>
      <c r="E18" s="314" t="s">
        <v>250</v>
      </c>
      <c r="F18" s="316" t="s">
        <v>251</v>
      </c>
      <c r="G18" s="311" t="s">
        <v>252</v>
      </c>
      <c r="H18" s="316" t="s">
        <v>253</v>
      </c>
    </row>
    <row r="19" spans="1:11">
      <c r="A19" s="311"/>
      <c r="B19" s="311"/>
      <c r="C19" s="311"/>
      <c r="D19" s="313"/>
      <c r="E19" s="315"/>
      <c r="F19" s="317"/>
      <c r="G19" s="311"/>
      <c r="H19" s="317"/>
      <c r="I19" s="58"/>
    </row>
    <row r="20" spans="1:11">
      <c r="A20" s="338" t="s">
        <v>254</v>
      </c>
      <c r="B20" s="75" t="s">
        <v>255</v>
      </c>
      <c r="C20" s="74" t="s">
        <v>313</v>
      </c>
      <c r="D20" s="61"/>
      <c r="E20" s="76">
        <f>係数!$E$7</f>
        <v>38.200000000000003</v>
      </c>
      <c r="F20" s="77">
        <f>D20*E20</f>
        <v>0</v>
      </c>
      <c r="G20" s="76">
        <f>係数!$G$7</f>
        <v>1.8700000000000001E-2</v>
      </c>
      <c r="H20" s="78">
        <f>F20*G20*44/12</f>
        <v>0</v>
      </c>
      <c r="I20" s="58"/>
    </row>
    <row r="21" spans="1:11">
      <c r="A21" s="339"/>
      <c r="B21" s="75" t="s">
        <v>257</v>
      </c>
      <c r="C21" s="74" t="s">
        <v>256</v>
      </c>
      <c r="D21" s="61"/>
      <c r="E21" s="76">
        <f>係数!$E$8</f>
        <v>35.299999999999997</v>
      </c>
      <c r="F21" s="77">
        <f t="shared" ref="F21:F52" si="0">D21*E21</f>
        <v>0</v>
      </c>
      <c r="G21" s="76">
        <f>係数!$G$8</f>
        <v>1.84E-2</v>
      </c>
      <c r="H21" s="78">
        <f t="shared" ref="H21:H44" si="1">F21*G21*44/12</f>
        <v>0</v>
      </c>
      <c r="I21" s="58"/>
    </row>
    <row r="22" spans="1:11">
      <c r="A22" s="339"/>
      <c r="B22" s="75" t="s">
        <v>258</v>
      </c>
      <c r="C22" s="74" t="s">
        <v>256</v>
      </c>
      <c r="D22" s="61"/>
      <c r="E22" s="76">
        <f>係数!$E$9</f>
        <v>34.6</v>
      </c>
      <c r="F22" s="77">
        <f t="shared" si="0"/>
        <v>0</v>
      </c>
      <c r="G22" s="76">
        <f>係数!$G$9</f>
        <v>1.83E-2</v>
      </c>
      <c r="H22" s="78">
        <f>F22*G22*44/12</f>
        <v>0</v>
      </c>
      <c r="I22" s="58"/>
    </row>
    <row r="23" spans="1:11">
      <c r="A23" s="339"/>
      <c r="B23" s="76" t="s">
        <v>259</v>
      </c>
      <c r="C23" s="74" t="s">
        <v>256</v>
      </c>
      <c r="D23" s="61"/>
      <c r="E23" s="76">
        <f>係数!$E$10</f>
        <v>33.6</v>
      </c>
      <c r="F23" s="77">
        <f t="shared" si="0"/>
        <v>0</v>
      </c>
      <c r="G23" s="76">
        <f>係数!$G$10</f>
        <v>1.8200000000000001E-2</v>
      </c>
      <c r="H23" s="78">
        <f t="shared" si="1"/>
        <v>0</v>
      </c>
      <c r="I23" s="58"/>
    </row>
    <row r="24" spans="1:11">
      <c r="A24" s="339"/>
      <c r="B24" s="76" t="s">
        <v>260</v>
      </c>
      <c r="C24" s="74" t="s">
        <v>314</v>
      </c>
      <c r="D24" s="61"/>
      <c r="E24" s="76">
        <f>係数!$E$11</f>
        <v>36.700000000000003</v>
      </c>
      <c r="F24" s="77">
        <f t="shared" si="0"/>
        <v>0</v>
      </c>
      <c r="G24" s="76">
        <f>係数!$G$11</f>
        <v>1.8499999999999999E-2</v>
      </c>
      <c r="H24" s="78">
        <f t="shared" si="1"/>
        <v>0</v>
      </c>
      <c r="I24" s="58"/>
      <c r="J24" s="58"/>
      <c r="K24" s="58"/>
    </row>
    <row r="25" spans="1:11">
      <c r="A25" s="339"/>
      <c r="B25" s="76" t="s">
        <v>261</v>
      </c>
      <c r="C25" s="74" t="s">
        <v>315</v>
      </c>
      <c r="D25" s="61"/>
      <c r="E25" s="76">
        <f>係数!$E$12</f>
        <v>37.700000000000003</v>
      </c>
      <c r="F25" s="77">
        <f t="shared" si="0"/>
        <v>0</v>
      </c>
      <c r="G25" s="76">
        <f>係数!$G$12</f>
        <v>1.8700000000000001E-2</v>
      </c>
      <c r="H25" s="78">
        <f t="shared" si="1"/>
        <v>0</v>
      </c>
      <c r="I25" s="58"/>
      <c r="J25" s="58"/>
      <c r="K25" s="58"/>
    </row>
    <row r="26" spans="1:11">
      <c r="A26" s="339"/>
      <c r="B26" s="76" t="s">
        <v>262</v>
      </c>
      <c r="C26" s="74" t="s">
        <v>316</v>
      </c>
      <c r="D26" s="61"/>
      <c r="E26" s="76">
        <f>係数!$E$13</f>
        <v>39.1</v>
      </c>
      <c r="F26" s="77">
        <f t="shared" si="0"/>
        <v>0</v>
      </c>
      <c r="G26" s="76">
        <f>係数!$G$13</f>
        <v>1.89E-2</v>
      </c>
      <c r="H26" s="78">
        <f t="shared" si="1"/>
        <v>0</v>
      </c>
      <c r="I26" s="58"/>
      <c r="J26" s="58"/>
      <c r="K26" s="58"/>
    </row>
    <row r="27" spans="1:11">
      <c r="A27" s="339"/>
      <c r="B27" s="76" t="s">
        <v>263</v>
      </c>
      <c r="C27" s="74" t="s">
        <v>316</v>
      </c>
      <c r="D27" s="61"/>
      <c r="E27" s="76">
        <f>係数!$E$14</f>
        <v>41.9</v>
      </c>
      <c r="F27" s="77">
        <f t="shared" si="0"/>
        <v>0</v>
      </c>
      <c r="G27" s="76">
        <f>係数!$G$14</f>
        <v>1.95E-2</v>
      </c>
      <c r="H27" s="78">
        <f t="shared" si="1"/>
        <v>0</v>
      </c>
      <c r="I27" s="58"/>
      <c r="J27" s="58"/>
      <c r="K27" s="58"/>
    </row>
    <row r="28" spans="1:11">
      <c r="A28" s="339"/>
      <c r="B28" s="76" t="s">
        <v>264</v>
      </c>
      <c r="C28" s="74" t="s">
        <v>317</v>
      </c>
      <c r="D28" s="61"/>
      <c r="E28" s="76">
        <f>係数!$E$15</f>
        <v>40.9</v>
      </c>
      <c r="F28" s="77">
        <f t="shared" si="0"/>
        <v>0</v>
      </c>
      <c r="G28" s="76">
        <f>係数!$G$15</f>
        <v>2.0799999999999999E-2</v>
      </c>
      <c r="H28" s="78">
        <f t="shared" si="1"/>
        <v>0</v>
      </c>
      <c r="I28" s="58"/>
      <c r="J28" s="58"/>
      <c r="K28" s="58"/>
    </row>
    <row r="29" spans="1:11">
      <c r="A29" s="339"/>
      <c r="B29" s="76" t="s">
        <v>266</v>
      </c>
      <c r="C29" s="74" t="s">
        <v>317</v>
      </c>
      <c r="D29" s="61"/>
      <c r="E29" s="76">
        <f>係数!$E$16</f>
        <v>29.9</v>
      </c>
      <c r="F29" s="77">
        <f t="shared" si="0"/>
        <v>0</v>
      </c>
      <c r="G29" s="76">
        <f>係数!$G$16</f>
        <v>2.5399999999999999E-2</v>
      </c>
      <c r="H29" s="78">
        <f t="shared" si="1"/>
        <v>0</v>
      </c>
      <c r="I29" s="58"/>
      <c r="J29" s="58"/>
      <c r="K29" s="58"/>
    </row>
    <row r="30" spans="1:11">
      <c r="A30" s="339"/>
      <c r="B30" s="76" t="s">
        <v>267</v>
      </c>
      <c r="C30" s="74" t="s">
        <v>317</v>
      </c>
      <c r="D30" s="61"/>
      <c r="E30" s="76">
        <f>係数!$E$17</f>
        <v>50.8</v>
      </c>
      <c r="F30" s="77">
        <f t="shared" si="0"/>
        <v>0</v>
      </c>
      <c r="G30" s="76">
        <f>係数!$G$17</f>
        <v>1.61E-2</v>
      </c>
      <c r="H30" s="78">
        <f t="shared" si="1"/>
        <v>0</v>
      </c>
      <c r="I30" s="58"/>
      <c r="J30" s="58"/>
      <c r="K30" s="58"/>
    </row>
    <row r="31" spans="1:11">
      <c r="A31" s="339"/>
      <c r="B31" s="76" t="s">
        <v>268</v>
      </c>
      <c r="C31" s="74" t="s">
        <v>269</v>
      </c>
      <c r="D31" s="61"/>
      <c r="E31" s="76">
        <f>係数!$E$18</f>
        <v>44.9</v>
      </c>
      <c r="F31" s="77">
        <f t="shared" si="0"/>
        <v>0</v>
      </c>
      <c r="G31" s="76">
        <f>係数!$G$18</f>
        <v>1.4200000000000001E-2</v>
      </c>
      <c r="H31" s="78">
        <f t="shared" si="1"/>
        <v>0</v>
      </c>
      <c r="I31" s="58"/>
      <c r="J31" s="58"/>
      <c r="K31" s="58"/>
    </row>
    <row r="32" spans="1:11">
      <c r="A32" s="339"/>
      <c r="B32" s="76" t="s">
        <v>270</v>
      </c>
      <c r="C32" s="74" t="s">
        <v>317</v>
      </c>
      <c r="D32" s="61"/>
      <c r="E32" s="76">
        <f>係数!$E$19</f>
        <v>54.6</v>
      </c>
      <c r="F32" s="77">
        <f t="shared" si="0"/>
        <v>0</v>
      </c>
      <c r="G32" s="76">
        <f>係数!$G$19</f>
        <v>1.35E-2</v>
      </c>
      <c r="H32" s="78">
        <f t="shared" si="1"/>
        <v>0</v>
      </c>
      <c r="I32" s="58"/>
      <c r="J32" s="58"/>
      <c r="K32" s="58"/>
    </row>
    <row r="33" spans="1:14">
      <c r="A33" s="339"/>
      <c r="B33" s="76" t="s">
        <v>271</v>
      </c>
      <c r="C33" s="74" t="s">
        <v>269</v>
      </c>
      <c r="D33" s="61"/>
      <c r="E33" s="76">
        <f>係数!$E$20</f>
        <v>43.5</v>
      </c>
      <c r="F33" s="77">
        <f t="shared" si="0"/>
        <v>0</v>
      </c>
      <c r="G33" s="76">
        <f>係数!$G$20</f>
        <v>1.3899999999999999E-2</v>
      </c>
      <c r="H33" s="78">
        <f t="shared" si="1"/>
        <v>0</v>
      </c>
      <c r="I33" s="58"/>
      <c r="J33" s="58"/>
      <c r="K33" s="58"/>
    </row>
    <row r="34" spans="1:14">
      <c r="A34" s="339"/>
      <c r="B34" s="76" t="s">
        <v>272</v>
      </c>
      <c r="C34" s="74" t="s">
        <v>317</v>
      </c>
      <c r="D34" s="61"/>
      <c r="E34" s="79">
        <f>係数!$E$21</f>
        <v>29</v>
      </c>
      <c r="F34" s="77">
        <f t="shared" si="0"/>
        <v>0</v>
      </c>
      <c r="G34" s="76">
        <f>係数!$G$21</f>
        <v>2.4500000000000001E-2</v>
      </c>
      <c r="H34" s="78">
        <f t="shared" si="1"/>
        <v>0</v>
      </c>
      <c r="I34" s="58"/>
      <c r="J34" s="58"/>
      <c r="K34" s="58"/>
    </row>
    <row r="35" spans="1:14">
      <c r="A35" s="339"/>
      <c r="B35" s="76" t="s">
        <v>273</v>
      </c>
      <c r="C35" s="74" t="s">
        <v>317</v>
      </c>
      <c r="D35" s="61"/>
      <c r="E35" s="79">
        <f>係数!$E$22</f>
        <v>25.7</v>
      </c>
      <c r="F35" s="77">
        <f t="shared" si="0"/>
        <v>0</v>
      </c>
      <c r="G35" s="76">
        <f>係数!$G$22</f>
        <v>2.47E-2</v>
      </c>
      <c r="H35" s="78">
        <f t="shared" si="1"/>
        <v>0</v>
      </c>
      <c r="I35" s="58"/>
      <c r="J35" s="58"/>
      <c r="K35" s="58"/>
    </row>
    <row r="36" spans="1:14">
      <c r="A36" s="339"/>
      <c r="B36" s="76" t="s">
        <v>274</v>
      </c>
      <c r="C36" s="74" t="s">
        <v>317</v>
      </c>
      <c r="D36" s="61"/>
      <c r="E36" s="79">
        <f>係数!$E$23</f>
        <v>26.9</v>
      </c>
      <c r="F36" s="77">
        <f t="shared" si="0"/>
        <v>0</v>
      </c>
      <c r="G36" s="76">
        <f>係数!$G$23</f>
        <v>2.5499999999999998E-2</v>
      </c>
      <c r="H36" s="78">
        <f>F36*G36*44/12</f>
        <v>0</v>
      </c>
      <c r="I36" s="58"/>
      <c r="J36" s="58"/>
      <c r="K36" s="58"/>
    </row>
    <row r="37" spans="1:14">
      <c r="A37" s="339"/>
      <c r="B37" s="76" t="s">
        <v>275</v>
      </c>
      <c r="C37" s="74" t="s">
        <v>317</v>
      </c>
      <c r="D37" s="61"/>
      <c r="E37" s="79">
        <f>係数!$E$24</f>
        <v>29.4</v>
      </c>
      <c r="F37" s="77">
        <f t="shared" si="0"/>
        <v>0</v>
      </c>
      <c r="G37" s="76">
        <f>係数!$G$24</f>
        <v>2.9399999999999999E-2</v>
      </c>
      <c r="H37" s="78">
        <f t="shared" si="1"/>
        <v>0</v>
      </c>
      <c r="I37" s="58"/>
      <c r="J37" s="58"/>
      <c r="K37" s="58"/>
    </row>
    <row r="38" spans="1:14">
      <c r="A38" s="339"/>
      <c r="B38" s="76" t="s">
        <v>318</v>
      </c>
      <c r="C38" s="74" t="s">
        <v>317</v>
      </c>
      <c r="D38" s="61"/>
      <c r="E38" s="79">
        <f>係数!$E$25</f>
        <v>37.299999999999997</v>
      </c>
      <c r="F38" s="77">
        <f t="shared" si="0"/>
        <v>0</v>
      </c>
      <c r="G38" s="76">
        <f>係数!$G$25</f>
        <v>2.0899999999999998E-2</v>
      </c>
      <c r="H38" s="78">
        <f t="shared" si="1"/>
        <v>0</v>
      </c>
      <c r="I38" s="58"/>
      <c r="J38" s="58"/>
      <c r="K38" s="58"/>
    </row>
    <row r="39" spans="1:14">
      <c r="A39" s="339"/>
      <c r="B39" s="75" t="s">
        <v>277</v>
      </c>
      <c r="C39" s="80" t="s">
        <v>269</v>
      </c>
      <c r="D39" s="61"/>
      <c r="E39" s="81">
        <f>係数!$E$26</f>
        <v>21.1</v>
      </c>
      <c r="F39" s="82">
        <f t="shared" si="0"/>
        <v>0</v>
      </c>
      <c r="G39" s="83">
        <f>係数!$G$26</f>
        <v>1.0999999999999999E-2</v>
      </c>
      <c r="H39" s="78">
        <f t="shared" si="1"/>
        <v>0</v>
      </c>
      <c r="I39" s="58"/>
      <c r="J39" s="58"/>
      <c r="K39" s="58"/>
    </row>
    <row r="40" spans="1:14">
      <c r="A40" s="339"/>
      <c r="B40" s="75" t="s">
        <v>278</v>
      </c>
      <c r="C40" s="80" t="s">
        <v>269</v>
      </c>
      <c r="D40" s="61"/>
      <c r="E40" s="84">
        <f>係数!$E$27</f>
        <v>3.41</v>
      </c>
      <c r="F40" s="82">
        <f t="shared" si="0"/>
        <v>0</v>
      </c>
      <c r="G40" s="83">
        <f>係数!$G$27</f>
        <v>2.63E-2</v>
      </c>
      <c r="H40" s="78">
        <f t="shared" si="1"/>
        <v>0</v>
      </c>
      <c r="I40" s="58"/>
      <c r="J40" s="58"/>
      <c r="K40" s="58"/>
    </row>
    <row r="41" spans="1:14">
      <c r="A41" s="339"/>
      <c r="B41" s="75" t="s">
        <v>279</v>
      </c>
      <c r="C41" s="80" t="s">
        <v>269</v>
      </c>
      <c r="D41" s="61"/>
      <c r="E41" s="84">
        <f>係数!$E$28</f>
        <v>8.41</v>
      </c>
      <c r="F41" s="82">
        <f t="shared" si="0"/>
        <v>0</v>
      </c>
      <c r="G41" s="83">
        <f>係数!$G$28</f>
        <v>3.8399999999999997E-2</v>
      </c>
      <c r="H41" s="78">
        <f t="shared" si="1"/>
        <v>0</v>
      </c>
      <c r="I41" s="58"/>
      <c r="M41" s="58"/>
      <c r="N41" s="58" t="s">
        <v>319</v>
      </c>
    </row>
    <row r="42" spans="1:14">
      <c r="A42" s="339"/>
      <c r="B42" s="85" t="s">
        <v>280</v>
      </c>
      <c r="C42" s="80" t="s">
        <v>269</v>
      </c>
      <c r="D42" s="61"/>
      <c r="E42" s="62">
        <v>46</v>
      </c>
      <c r="F42" s="86">
        <f t="shared" si="0"/>
        <v>0</v>
      </c>
      <c r="G42" s="83">
        <f>係数!$G$29</f>
        <v>1.3599999999999999E-2</v>
      </c>
      <c r="H42" s="78">
        <f t="shared" si="1"/>
        <v>0</v>
      </c>
      <c r="I42" s="58"/>
      <c r="M42" s="58" t="s">
        <v>320</v>
      </c>
      <c r="N42" s="58">
        <v>46</v>
      </c>
    </row>
    <row r="43" spans="1:14">
      <c r="A43" s="339"/>
      <c r="B43" s="87" t="s">
        <v>321</v>
      </c>
      <c r="C43" s="87"/>
      <c r="D43" s="61"/>
      <c r="E43" s="87"/>
      <c r="F43" s="86">
        <f t="shared" si="0"/>
        <v>0</v>
      </c>
      <c r="G43" s="87"/>
      <c r="H43" s="78">
        <f t="shared" si="1"/>
        <v>0</v>
      </c>
      <c r="I43" s="58"/>
      <c r="M43" s="58" t="s">
        <v>322</v>
      </c>
      <c r="N43" s="58">
        <v>46.046550000000003</v>
      </c>
    </row>
    <row r="44" spans="1:14">
      <c r="A44" s="339"/>
      <c r="B44" s="87" t="s">
        <v>321</v>
      </c>
      <c r="C44" s="87"/>
      <c r="D44" s="61"/>
      <c r="E44" s="87"/>
      <c r="F44" s="86">
        <f t="shared" si="0"/>
        <v>0</v>
      </c>
      <c r="G44" s="87"/>
      <c r="H44" s="78">
        <f t="shared" si="1"/>
        <v>0</v>
      </c>
      <c r="I44" s="58"/>
      <c r="M44" s="58" t="s">
        <v>323</v>
      </c>
      <c r="N44" s="58">
        <v>62.8</v>
      </c>
    </row>
    <row r="45" spans="1:14">
      <c r="A45" s="339"/>
      <c r="B45" s="75" t="s">
        <v>282</v>
      </c>
      <c r="C45" s="80" t="s">
        <v>324</v>
      </c>
      <c r="D45" s="61"/>
      <c r="E45" s="84">
        <f>係数!$E$32</f>
        <v>1.02</v>
      </c>
      <c r="F45" s="82">
        <f t="shared" si="0"/>
        <v>0</v>
      </c>
      <c r="G45" s="88">
        <f>係数!$G$32</f>
        <v>0.06</v>
      </c>
      <c r="H45" s="78">
        <f>D45*G45</f>
        <v>0</v>
      </c>
      <c r="I45" s="58"/>
      <c r="M45" s="58" t="s">
        <v>326</v>
      </c>
      <c r="N45" s="58">
        <v>62.8</v>
      </c>
    </row>
    <row r="46" spans="1:14">
      <c r="A46" s="339"/>
      <c r="B46" s="75" t="s">
        <v>283</v>
      </c>
      <c r="C46" s="80" t="s">
        <v>324</v>
      </c>
      <c r="D46" s="61"/>
      <c r="E46" s="84">
        <f>係数!$E$33</f>
        <v>1.36</v>
      </c>
      <c r="F46" s="82">
        <f t="shared" si="0"/>
        <v>0</v>
      </c>
      <c r="G46" s="88">
        <f>係数!$G$33</f>
        <v>5.7000000000000002E-2</v>
      </c>
      <c r="H46" s="78">
        <f>D46*G46</f>
        <v>0</v>
      </c>
    </row>
    <row r="47" spans="1:14">
      <c r="A47" s="339"/>
      <c r="B47" s="75" t="s">
        <v>284</v>
      </c>
      <c r="C47" s="80" t="s">
        <v>324</v>
      </c>
      <c r="D47" s="61"/>
      <c r="E47" s="84">
        <f>係数!$E$34</f>
        <v>1.36</v>
      </c>
      <c r="F47" s="82">
        <f t="shared" si="0"/>
        <v>0</v>
      </c>
      <c r="G47" s="88">
        <f>係数!$G$34</f>
        <v>5.7000000000000002E-2</v>
      </c>
      <c r="H47" s="78">
        <f>D47*G47</f>
        <v>0</v>
      </c>
    </row>
    <row r="48" spans="1:14">
      <c r="A48" s="339"/>
      <c r="B48" s="75" t="s">
        <v>285</v>
      </c>
      <c r="C48" s="80" t="s">
        <v>324</v>
      </c>
      <c r="D48" s="61"/>
      <c r="E48" s="84">
        <f>係数!$E$35</f>
        <v>1.36</v>
      </c>
      <c r="F48" s="82">
        <f t="shared" si="0"/>
        <v>0</v>
      </c>
      <c r="G48" s="88">
        <f>係数!$G$35</f>
        <v>5.7000000000000002E-2</v>
      </c>
      <c r="H48" s="78">
        <f>D48*G48</f>
        <v>0</v>
      </c>
    </row>
    <row r="49" spans="1:8" ht="14.25">
      <c r="A49" s="339"/>
      <c r="B49" s="340" t="s">
        <v>286</v>
      </c>
      <c r="C49" s="341"/>
      <c r="D49" s="324" t="s">
        <v>327</v>
      </c>
      <c r="E49" s="324"/>
      <c r="F49" s="89">
        <f>SUM(F20:F48)</f>
        <v>0</v>
      </c>
      <c r="G49" s="90" t="s">
        <v>288</v>
      </c>
      <c r="H49" s="89">
        <f>SUM(H20:H48)</f>
        <v>0</v>
      </c>
    </row>
    <row r="50" spans="1:8">
      <c r="A50" s="342" t="s">
        <v>289</v>
      </c>
      <c r="B50" s="75" t="s">
        <v>442</v>
      </c>
      <c r="C50" s="74" t="s">
        <v>291</v>
      </c>
      <c r="D50" s="61"/>
      <c r="E50" s="91">
        <f>係数!$E$39</f>
        <v>9.9700000000000006</v>
      </c>
      <c r="F50" s="77">
        <f t="shared" si="0"/>
        <v>0</v>
      </c>
      <c r="G50" s="92" t="str">
        <f>IF(係数!G$39="","",係数!G$39)</f>
        <v/>
      </c>
      <c r="H50" s="78">
        <f>IF(G50="",0,D50*G50)</f>
        <v>0</v>
      </c>
    </row>
    <row r="51" spans="1:8">
      <c r="A51" s="343"/>
      <c r="B51" s="75" t="s">
        <v>443</v>
      </c>
      <c r="C51" s="74" t="s">
        <v>291</v>
      </c>
      <c r="D51" s="61"/>
      <c r="E51" s="91">
        <f>係数!$E$40</f>
        <v>9.2799999999999994</v>
      </c>
      <c r="F51" s="77">
        <f t="shared" si="0"/>
        <v>0</v>
      </c>
      <c r="G51" s="92" t="str">
        <f>IF(係数!G$40="","",係数!G$40)</f>
        <v/>
      </c>
      <c r="H51" s="78">
        <f>IF(G51="",0,D51*G51)</f>
        <v>0</v>
      </c>
    </row>
    <row r="52" spans="1:8">
      <c r="A52" s="343"/>
      <c r="B52" s="87" t="s">
        <v>329</v>
      </c>
      <c r="C52" s="80" t="s">
        <v>291</v>
      </c>
      <c r="D52" s="61"/>
      <c r="E52" s="91">
        <f>係数!$E$41</f>
        <v>9.76</v>
      </c>
      <c r="F52" s="77">
        <f t="shared" si="0"/>
        <v>0</v>
      </c>
      <c r="G52" s="62"/>
      <c r="H52" s="78">
        <f>D52*G52</f>
        <v>0</v>
      </c>
    </row>
    <row r="53" spans="1:8" ht="15" thickBot="1">
      <c r="A53" s="343"/>
      <c r="B53" s="340" t="s">
        <v>294</v>
      </c>
      <c r="C53" s="341"/>
      <c r="D53" s="324" t="s">
        <v>327</v>
      </c>
      <c r="E53" s="324"/>
      <c r="F53" s="93">
        <f>SUM(F50:F52)</f>
        <v>0</v>
      </c>
      <c r="G53" s="94" t="s">
        <v>288</v>
      </c>
      <c r="H53" s="95">
        <f>SUM(H50:H52)</f>
        <v>0</v>
      </c>
    </row>
    <row r="54" spans="1:8" ht="14.25" thickTop="1">
      <c r="A54" s="318" t="s">
        <v>330</v>
      </c>
      <c r="B54" s="319"/>
      <c r="C54" s="319"/>
      <c r="D54" s="324" t="s">
        <v>331</v>
      </c>
      <c r="E54" s="324"/>
      <c r="F54" s="96">
        <f>SUM(F53,F49)</f>
        <v>0</v>
      </c>
      <c r="G54" s="325" t="s">
        <v>297</v>
      </c>
      <c r="H54" s="328">
        <f>SUM(H53,H49)</f>
        <v>0</v>
      </c>
    </row>
    <row r="55" spans="1:8" ht="14.25" thickBot="1">
      <c r="A55" s="320"/>
      <c r="B55" s="321"/>
      <c r="C55" s="321"/>
      <c r="D55" s="331" t="s">
        <v>298</v>
      </c>
      <c r="E55" s="331"/>
      <c r="F55" s="97">
        <v>2.58E-2</v>
      </c>
      <c r="G55" s="326"/>
      <c r="H55" s="329"/>
    </row>
    <row r="56" spans="1:8" ht="14.25" thickTop="1">
      <c r="A56" s="320"/>
      <c r="B56" s="321"/>
      <c r="C56" s="321"/>
      <c r="D56" s="332" t="s">
        <v>299</v>
      </c>
      <c r="E56" s="333"/>
      <c r="F56" s="336">
        <f>F54*F55</f>
        <v>0</v>
      </c>
      <c r="G56" s="326"/>
      <c r="H56" s="329"/>
    </row>
    <row r="57" spans="1:8" ht="14.25" thickBot="1">
      <c r="A57" s="322"/>
      <c r="B57" s="323"/>
      <c r="C57" s="323"/>
      <c r="D57" s="334"/>
      <c r="E57" s="335"/>
      <c r="F57" s="337"/>
      <c r="G57" s="327"/>
      <c r="H57" s="330"/>
    </row>
    <row r="58" spans="1:8" ht="14.25" thickTop="1">
      <c r="A58" s="73" t="s">
        <v>300</v>
      </c>
      <c r="B58" s="98"/>
      <c r="C58" s="99"/>
      <c r="D58" s="99"/>
      <c r="E58" s="99"/>
      <c r="F58" s="99"/>
      <c r="G58" s="99"/>
      <c r="H58" s="99"/>
    </row>
    <row r="59" spans="1:8">
      <c r="A59" s="73"/>
      <c r="B59" s="302" t="s">
        <v>301</v>
      </c>
      <c r="C59" s="303"/>
      <c r="D59" s="303"/>
      <c r="E59" s="303"/>
      <c r="F59" s="303"/>
      <c r="G59" s="303"/>
      <c r="H59" s="303"/>
    </row>
    <row r="60" spans="1:8">
      <c r="A60" s="73"/>
      <c r="B60" s="303"/>
      <c r="C60" s="303"/>
      <c r="D60" s="303"/>
      <c r="E60" s="303"/>
      <c r="F60" s="303"/>
      <c r="G60" s="303"/>
      <c r="H60" s="303"/>
    </row>
    <row r="61" spans="1:8">
      <c r="A61" s="73"/>
      <c r="B61" s="304" t="s">
        <v>302</v>
      </c>
      <c r="C61" s="304"/>
      <c r="D61" s="304"/>
      <c r="E61" s="304"/>
      <c r="F61" s="304"/>
      <c r="G61" s="304"/>
      <c r="H61" s="304"/>
    </row>
    <row r="62" spans="1:8">
      <c r="A62" s="73"/>
      <c r="B62" s="304"/>
      <c r="C62" s="304"/>
      <c r="D62" s="304"/>
      <c r="E62" s="304"/>
      <c r="F62" s="304"/>
      <c r="G62" s="304"/>
      <c r="H62" s="304"/>
    </row>
    <row r="63" spans="1:8">
      <c r="A63" s="73"/>
      <c r="B63" s="304"/>
      <c r="C63" s="304"/>
      <c r="D63" s="304"/>
      <c r="E63" s="304"/>
      <c r="F63" s="304"/>
      <c r="G63" s="304"/>
      <c r="H63" s="304"/>
    </row>
    <row r="64" spans="1:8">
      <c r="A64" s="73" t="s">
        <v>303</v>
      </c>
      <c r="B64" s="98"/>
      <c r="C64" s="99"/>
      <c r="D64" s="99"/>
      <c r="E64" s="99"/>
      <c r="F64" s="99"/>
      <c r="G64" s="99"/>
      <c r="H64" s="99"/>
    </row>
    <row r="65" spans="1:8">
      <c r="A65" s="73"/>
      <c r="B65" s="100" t="s">
        <v>332</v>
      </c>
      <c r="C65" s="99"/>
      <c r="D65" s="99"/>
      <c r="E65" s="99"/>
      <c r="F65" s="99"/>
      <c r="G65" s="98"/>
      <c r="H65" s="99"/>
    </row>
    <row r="66" spans="1:8">
      <c r="A66" s="73"/>
      <c r="B66" s="300" t="s">
        <v>444</v>
      </c>
      <c r="C66" s="301"/>
      <c r="D66" s="301"/>
      <c r="E66" s="301"/>
      <c r="F66" s="301"/>
      <c r="G66" s="301"/>
      <c r="H66" s="301"/>
    </row>
    <row r="67" spans="1:8">
      <c r="A67" s="73"/>
      <c r="B67" s="301"/>
      <c r="C67" s="301"/>
      <c r="D67" s="301"/>
      <c r="E67" s="301"/>
      <c r="F67" s="301"/>
      <c r="G67" s="301"/>
      <c r="H67" s="301"/>
    </row>
    <row r="68" spans="1:8">
      <c r="A68" s="73"/>
      <c r="B68" s="301" t="s">
        <v>304</v>
      </c>
      <c r="C68" s="301"/>
      <c r="D68" s="301"/>
      <c r="E68" s="301"/>
      <c r="F68" s="301"/>
      <c r="G68" s="301"/>
      <c r="H68" s="301"/>
    </row>
    <row r="69" spans="1:8">
      <c r="A69" s="73"/>
      <c r="B69" s="301"/>
      <c r="C69" s="301"/>
      <c r="D69" s="301"/>
      <c r="E69" s="301"/>
      <c r="F69" s="301"/>
      <c r="G69" s="301"/>
      <c r="H69" s="301"/>
    </row>
    <row r="70" spans="1:8">
      <c r="A70" s="73" t="s">
        <v>305</v>
      </c>
      <c r="B70" s="73"/>
      <c r="C70" s="73"/>
      <c r="D70" s="73"/>
      <c r="E70" s="73"/>
      <c r="F70" s="73"/>
      <c r="G70" s="73"/>
      <c r="H70" s="73"/>
    </row>
    <row r="71" spans="1:8">
      <c r="A71" s="73"/>
      <c r="B71" s="101" t="s">
        <v>306</v>
      </c>
      <c r="C71" s="73"/>
      <c r="D71" s="73"/>
      <c r="E71" s="73"/>
      <c r="F71" s="73"/>
      <c r="G71" s="73"/>
      <c r="H71" s="73"/>
    </row>
    <row r="72" spans="1:8" ht="13.5" customHeight="1">
      <c r="A72" s="344" t="s">
        <v>426</v>
      </c>
      <c r="B72" s="344"/>
      <c r="C72" s="344"/>
      <c r="D72" s="344"/>
      <c r="E72" s="344"/>
      <c r="F72" s="344"/>
      <c r="G72" s="344"/>
      <c r="H72" s="344"/>
    </row>
    <row r="73" spans="1:8" ht="13.5" customHeight="1">
      <c r="A73" s="344"/>
      <c r="B73" s="344"/>
      <c r="C73" s="344"/>
      <c r="D73" s="344"/>
      <c r="E73" s="344"/>
      <c r="F73" s="344"/>
      <c r="G73" s="344"/>
      <c r="H73" s="344"/>
    </row>
    <row r="74" spans="1:8" ht="18.75" customHeight="1">
      <c r="A74" s="305" t="s">
        <v>26</v>
      </c>
      <c r="B74" s="305"/>
      <c r="C74" s="345"/>
      <c r="D74" s="346"/>
      <c r="E74" s="346"/>
      <c r="F74" s="346"/>
      <c r="G74" s="346"/>
      <c r="H74" s="347"/>
    </row>
    <row r="75" spans="1:8" ht="18.75" customHeight="1">
      <c r="A75" s="305" t="s">
        <v>235</v>
      </c>
      <c r="B75" s="305"/>
      <c r="C75" s="306"/>
      <c r="D75" s="306"/>
      <c r="E75" s="306"/>
      <c r="F75" s="306"/>
      <c r="G75" s="306"/>
      <c r="H75" s="307"/>
    </row>
    <row r="76" spans="1:8" ht="15" customHeight="1">
      <c r="A76" s="308" t="s">
        <v>236</v>
      </c>
      <c r="B76" s="309"/>
      <c r="C76" s="309"/>
      <c r="D76" s="309"/>
      <c r="E76" s="309"/>
      <c r="F76" s="309"/>
      <c r="G76" s="309"/>
      <c r="H76" s="310"/>
    </row>
    <row r="77" spans="1:8" ht="15" customHeight="1">
      <c r="A77" s="66" t="s">
        <v>237</v>
      </c>
      <c r="B77" s="67"/>
      <c r="C77" s="67"/>
      <c r="D77" s="67"/>
      <c r="E77" s="67"/>
      <c r="F77" s="67"/>
      <c r="G77" s="67"/>
      <c r="H77" s="68"/>
    </row>
    <row r="78" spans="1:8" ht="15" customHeight="1">
      <c r="A78" s="66"/>
      <c r="B78" s="69" t="s">
        <v>238</v>
      </c>
      <c r="C78" s="67"/>
      <c r="D78" s="67"/>
      <c r="E78" s="67"/>
      <c r="F78" s="67"/>
      <c r="G78" s="67"/>
      <c r="H78" s="68"/>
    </row>
    <row r="79" spans="1:8" ht="3" customHeight="1">
      <c r="A79" s="66"/>
      <c r="B79" s="69"/>
      <c r="C79" s="67"/>
      <c r="D79" s="67"/>
      <c r="E79" s="67"/>
      <c r="F79" s="67"/>
      <c r="G79" s="67"/>
      <c r="H79" s="68"/>
    </row>
    <row r="80" spans="1:8" ht="15" customHeight="1">
      <c r="A80" s="66" t="s">
        <v>239</v>
      </c>
      <c r="B80" s="67"/>
      <c r="C80" s="67"/>
      <c r="D80" s="67"/>
      <c r="E80" s="67"/>
      <c r="F80" s="67"/>
      <c r="G80" s="67"/>
      <c r="H80" s="68"/>
    </row>
    <row r="81" spans="1:11" ht="15" customHeight="1">
      <c r="A81" s="66" t="s">
        <v>240</v>
      </c>
      <c r="B81" s="67"/>
      <c r="C81" s="67"/>
      <c r="D81" s="67"/>
      <c r="E81" s="67"/>
      <c r="F81" s="67"/>
      <c r="G81" s="67"/>
      <c r="H81" s="68"/>
    </row>
    <row r="82" spans="1:11" ht="15" customHeight="1">
      <c r="A82" s="66" t="s">
        <v>309</v>
      </c>
      <c r="B82" s="67"/>
      <c r="C82" s="67"/>
      <c r="D82" s="67"/>
      <c r="E82" s="67"/>
      <c r="F82" s="67"/>
      <c r="G82" s="67"/>
      <c r="H82" s="68"/>
    </row>
    <row r="83" spans="1:11" ht="15" customHeight="1">
      <c r="A83" s="66" t="s">
        <v>310</v>
      </c>
      <c r="B83" s="67"/>
      <c r="C83" s="67"/>
      <c r="D83" s="67"/>
      <c r="E83" s="67"/>
      <c r="F83" s="67"/>
      <c r="G83" s="67"/>
      <c r="H83" s="68"/>
    </row>
    <row r="84" spans="1:11" ht="15" customHeight="1">
      <c r="A84" s="66" t="s">
        <v>243</v>
      </c>
      <c r="B84" s="67"/>
      <c r="C84" s="67"/>
      <c r="D84" s="67"/>
      <c r="E84" s="67"/>
      <c r="F84" s="67"/>
      <c r="G84" s="67"/>
      <c r="H84" s="68"/>
    </row>
    <row r="85" spans="1:11" ht="15" customHeight="1">
      <c r="A85" s="66" t="s">
        <v>311</v>
      </c>
      <c r="B85" s="67"/>
      <c r="C85" s="67"/>
      <c r="D85" s="67"/>
      <c r="E85" s="67"/>
      <c r="F85" s="67"/>
      <c r="G85" s="67"/>
      <c r="H85" s="68"/>
    </row>
    <row r="86" spans="1:11" ht="15" customHeight="1">
      <c r="A86" s="66" t="s">
        <v>245</v>
      </c>
      <c r="B86" s="67"/>
      <c r="C86" s="67"/>
      <c r="D86" s="67"/>
      <c r="E86" s="67"/>
      <c r="F86" s="67"/>
      <c r="G86" s="67"/>
      <c r="H86" s="68"/>
    </row>
    <row r="87" spans="1:11" ht="15" customHeight="1">
      <c r="A87" s="70" t="s">
        <v>312</v>
      </c>
      <c r="B87" s="71"/>
      <c r="C87" s="71"/>
      <c r="D87" s="71"/>
      <c r="E87" s="71"/>
      <c r="F87" s="71"/>
      <c r="G87" s="71"/>
      <c r="H87" s="72"/>
    </row>
    <row r="88" spans="1:11" ht="7.5" customHeight="1">
      <c r="A88" s="73"/>
      <c r="B88" s="67"/>
      <c r="C88" s="71"/>
      <c r="D88" s="71"/>
      <c r="E88" s="67"/>
      <c r="F88" s="67"/>
      <c r="G88" s="71"/>
      <c r="H88" s="67"/>
    </row>
    <row r="89" spans="1:11">
      <c r="A89" s="311" t="s">
        <v>247</v>
      </c>
      <c r="B89" s="311"/>
      <c r="C89" s="311" t="s">
        <v>248</v>
      </c>
      <c r="D89" s="312" t="s">
        <v>249</v>
      </c>
      <c r="E89" s="314" t="s">
        <v>250</v>
      </c>
      <c r="F89" s="316" t="s">
        <v>251</v>
      </c>
      <c r="G89" s="311" t="s">
        <v>252</v>
      </c>
      <c r="H89" s="316" t="s">
        <v>253</v>
      </c>
    </row>
    <row r="90" spans="1:11">
      <c r="A90" s="311"/>
      <c r="B90" s="311"/>
      <c r="C90" s="311"/>
      <c r="D90" s="313"/>
      <c r="E90" s="315"/>
      <c r="F90" s="317"/>
      <c r="G90" s="311"/>
      <c r="H90" s="317"/>
      <c r="I90" s="58"/>
    </row>
    <row r="91" spans="1:11">
      <c r="A91" s="338" t="s">
        <v>254</v>
      </c>
      <c r="B91" s="75" t="s">
        <v>255</v>
      </c>
      <c r="C91" s="74" t="s">
        <v>313</v>
      </c>
      <c r="D91" s="61"/>
      <c r="E91" s="76">
        <f>係数!$E$7</f>
        <v>38.200000000000003</v>
      </c>
      <c r="F91" s="77">
        <f>D91*E91</f>
        <v>0</v>
      </c>
      <c r="G91" s="76">
        <f>係数!$G$7</f>
        <v>1.8700000000000001E-2</v>
      </c>
      <c r="H91" s="78">
        <f>F91*G91*44/12</f>
        <v>0</v>
      </c>
      <c r="I91" s="58"/>
    </row>
    <row r="92" spans="1:11">
      <c r="A92" s="339"/>
      <c r="B92" s="75" t="s">
        <v>333</v>
      </c>
      <c r="C92" s="74" t="s">
        <v>316</v>
      </c>
      <c r="D92" s="61"/>
      <c r="E92" s="76">
        <f>係数!$E$8</f>
        <v>35.299999999999997</v>
      </c>
      <c r="F92" s="77">
        <f t="shared" ref="F92:F119" si="2">D92*E92</f>
        <v>0</v>
      </c>
      <c r="G92" s="76">
        <f>係数!$G$8</f>
        <v>1.84E-2</v>
      </c>
      <c r="H92" s="78">
        <f>F92*G92*44/12</f>
        <v>0</v>
      </c>
      <c r="I92" s="58"/>
    </row>
    <row r="93" spans="1:11">
      <c r="A93" s="339"/>
      <c r="B93" s="75" t="s">
        <v>258</v>
      </c>
      <c r="C93" s="74" t="s">
        <v>316</v>
      </c>
      <c r="D93" s="61"/>
      <c r="E93" s="76">
        <f>係数!$E$9</f>
        <v>34.6</v>
      </c>
      <c r="F93" s="77">
        <f t="shared" si="2"/>
        <v>0</v>
      </c>
      <c r="G93" s="76">
        <f>係数!$G$9</f>
        <v>1.83E-2</v>
      </c>
      <c r="H93" s="78">
        <f>F93*G93*44/12</f>
        <v>0</v>
      </c>
      <c r="I93" s="58"/>
    </row>
    <row r="94" spans="1:11">
      <c r="A94" s="339"/>
      <c r="B94" s="76" t="s">
        <v>334</v>
      </c>
      <c r="C94" s="74" t="s">
        <v>316</v>
      </c>
      <c r="D94" s="61"/>
      <c r="E94" s="76">
        <f>係数!$E$10</f>
        <v>33.6</v>
      </c>
      <c r="F94" s="77">
        <f t="shared" si="2"/>
        <v>0</v>
      </c>
      <c r="G94" s="76">
        <f>係数!$G$10</f>
        <v>1.8200000000000001E-2</v>
      </c>
      <c r="H94" s="78">
        <f t="shared" ref="H94:H115" si="3">F94*G94*44/12</f>
        <v>0</v>
      </c>
      <c r="I94" s="58"/>
    </row>
    <row r="95" spans="1:11">
      <c r="A95" s="339"/>
      <c r="B95" s="76" t="s">
        <v>260</v>
      </c>
      <c r="C95" s="74" t="s">
        <v>314</v>
      </c>
      <c r="D95" s="61"/>
      <c r="E95" s="76">
        <f>係数!$E$11</f>
        <v>36.700000000000003</v>
      </c>
      <c r="F95" s="77">
        <f t="shared" si="2"/>
        <v>0</v>
      </c>
      <c r="G95" s="76">
        <f>係数!$G$11</f>
        <v>1.8499999999999999E-2</v>
      </c>
      <c r="H95" s="78">
        <f t="shared" si="3"/>
        <v>0</v>
      </c>
      <c r="I95" s="58"/>
      <c r="J95" s="58"/>
      <c r="K95" s="58"/>
    </row>
    <row r="96" spans="1:11">
      <c r="A96" s="339"/>
      <c r="B96" s="76" t="s">
        <v>261</v>
      </c>
      <c r="C96" s="74" t="s">
        <v>315</v>
      </c>
      <c r="D96" s="61"/>
      <c r="E96" s="76">
        <f>係数!$E$12</f>
        <v>37.700000000000003</v>
      </c>
      <c r="F96" s="77">
        <f t="shared" si="2"/>
        <v>0</v>
      </c>
      <c r="G96" s="76">
        <f>係数!$G$12</f>
        <v>1.8700000000000001E-2</v>
      </c>
      <c r="H96" s="78">
        <f t="shared" si="3"/>
        <v>0</v>
      </c>
      <c r="I96" s="58"/>
      <c r="J96" s="58"/>
      <c r="K96" s="58"/>
    </row>
    <row r="97" spans="1:11">
      <c r="A97" s="339"/>
      <c r="B97" s="76" t="s">
        <v>262</v>
      </c>
      <c r="C97" s="74" t="s">
        <v>335</v>
      </c>
      <c r="D97" s="61"/>
      <c r="E97" s="76">
        <f>係数!$E$13</f>
        <v>39.1</v>
      </c>
      <c r="F97" s="77">
        <f t="shared" si="2"/>
        <v>0</v>
      </c>
      <c r="G97" s="76">
        <f>係数!$G$13</f>
        <v>1.89E-2</v>
      </c>
      <c r="H97" s="78">
        <f t="shared" si="3"/>
        <v>0</v>
      </c>
      <c r="I97" s="58"/>
      <c r="J97" s="58"/>
      <c r="K97" s="58"/>
    </row>
    <row r="98" spans="1:11">
      <c r="A98" s="339"/>
      <c r="B98" s="76" t="s">
        <v>263</v>
      </c>
      <c r="C98" s="74" t="s">
        <v>335</v>
      </c>
      <c r="D98" s="61"/>
      <c r="E98" s="76">
        <f>係数!$E$14</f>
        <v>41.9</v>
      </c>
      <c r="F98" s="77">
        <f t="shared" si="2"/>
        <v>0</v>
      </c>
      <c r="G98" s="76">
        <f>係数!$G$14</f>
        <v>1.95E-2</v>
      </c>
      <c r="H98" s="78">
        <f t="shared" si="3"/>
        <v>0</v>
      </c>
      <c r="I98" s="58"/>
      <c r="J98" s="58"/>
      <c r="K98" s="58"/>
    </row>
    <row r="99" spans="1:11">
      <c r="A99" s="339"/>
      <c r="B99" s="76" t="s">
        <v>264</v>
      </c>
      <c r="C99" s="74" t="s">
        <v>336</v>
      </c>
      <c r="D99" s="61"/>
      <c r="E99" s="76">
        <f>係数!$E$15</f>
        <v>40.9</v>
      </c>
      <c r="F99" s="77">
        <f t="shared" si="2"/>
        <v>0</v>
      </c>
      <c r="G99" s="76">
        <f>係数!$G$15</f>
        <v>2.0799999999999999E-2</v>
      </c>
      <c r="H99" s="78">
        <f t="shared" si="3"/>
        <v>0</v>
      </c>
      <c r="I99" s="58"/>
      <c r="J99" s="58"/>
      <c r="K99" s="58"/>
    </row>
    <row r="100" spans="1:11">
      <c r="A100" s="339"/>
      <c r="B100" s="76" t="s">
        <v>266</v>
      </c>
      <c r="C100" s="74" t="s">
        <v>336</v>
      </c>
      <c r="D100" s="61"/>
      <c r="E100" s="76">
        <f>係数!$E$16</f>
        <v>29.9</v>
      </c>
      <c r="F100" s="77">
        <f t="shared" si="2"/>
        <v>0</v>
      </c>
      <c r="G100" s="76">
        <f>係数!$G$16</f>
        <v>2.5399999999999999E-2</v>
      </c>
      <c r="H100" s="78">
        <f t="shared" si="3"/>
        <v>0</v>
      </c>
      <c r="I100" s="58"/>
      <c r="J100" s="58"/>
      <c r="K100" s="58"/>
    </row>
    <row r="101" spans="1:11">
      <c r="A101" s="339"/>
      <c r="B101" s="76" t="s">
        <v>267</v>
      </c>
      <c r="C101" s="74" t="s">
        <v>336</v>
      </c>
      <c r="D101" s="61"/>
      <c r="E101" s="76">
        <f>係数!$E$17</f>
        <v>50.8</v>
      </c>
      <c r="F101" s="77">
        <f t="shared" si="2"/>
        <v>0</v>
      </c>
      <c r="G101" s="76">
        <f>係数!$G$17</f>
        <v>1.61E-2</v>
      </c>
      <c r="H101" s="78">
        <f t="shared" si="3"/>
        <v>0</v>
      </c>
      <c r="I101" s="58"/>
      <c r="J101" s="58"/>
      <c r="K101" s="58"/>
    </row>
    <row r="102" spans="1:11">
      <c r="A102" s="339"/>
      <c r="B102" s="76" t="s">
        <v>268</v>
      </c>
      <c r="C102" s="74" t="s">
        <v>269</v>
      </c>
      <c r="D102" s="61"/>
      <c r="E102" s="76">
        <f>係数!$E$18</f>
        <v>44.9</v>
      </c>
      <c r="F102" s="77">
        <f t="shared" si="2"/>
        <v>0</v>
      </c>
      <c r="G102" s="76">
        <f>係数!$G$18</f>
        <v>1.4200000000000001E-2</v>
      </c>
      <c r="H102" s="78">
        <f t="shared" si="3"/>
        <v>0</v>
      </c>
      <c r="I102" s="58"/>
      <c r="J102" s="58"/>
      <c r="K102" s="58"/>
    </row>
    <row r="103" spans="1:11">
      <c r="A103" s="339"/>
      <c r="B103" s="76" t="s">
        <v>270</v>
      </c>
      <c r="C103" s="74" t="s">
        <v>336</v>
      </c>
      <c r="D103" s="61"/>
      <c r="E103" s="76">
        <f>係数!$E$19</f>
        <v>54.6</v>
      </c>
      <c r="F103" s="77">
        <f t="shared" si="2"/>
        <v>0</v>
      </c>
      <c r="G103" s="76">
        <f>係数!$G$19</f>
        <v>1.35E-2</v>
      </c>
      <c r="H103" s="78">
        <f t="shared" si="3"/>
        <v>0</v>
      </c>
      <c r="I103" s="58"/>
      <c r="J103" s="58"/>
      <c r="K103" s="58"/>
    </row>
    <row r="104" spans="1:11">
      <c r="A104" s="339"/>
      <c r="B104" s="76" t="s">
        <v>271</v>
      </c>
      <c r="C104" s="74" t="s">
        <v>269</v>
      </c>
      <c r="D104" s="61"/>
      <c r="E104" s="76">
        <f>係数!$E$20</f>
        <v>43.5</v>
      </c>
      <c r="F104" s="77">
        <f t="shared" si="2"/>
        <v>0</v>
      </c>
      <c r="G104" s="76">
        <f>係数!$G$20</f>
        <v>1.3899999999999999E-2</v>
      </c>
      <c r="H104" s="78">
        <f t="shared" si="3"/>
        <v>0</v>
      </c>
      <c r="I104" s="58"/>
      <c r="J104" s="58"/>
      <c r="K104" s="58"/>
    </row>
    <row r="105" spans="1:11">
      <c r="A105" s="339"/>
      <c r="B105" s="76" t="s">
        <v>272</v>
      </c>
      <c r="C105" s="74" t="s">
        <v>336</v>
      </c>
      <c r="D105" s="61"/>
      <c r="E105" s="79">
        <f>係数!$E$21</f>
        <v>29</v>
      </c>
      <c r="F105" s="77">
        <f t="shared" si="2"/>
        <v>0</v>
      </c>
      <c r="G105" s="76">
        <f>係数!$G$21</f>
        <v>2.4500000000000001E-2</v>
      </c>
      <c r="H105" s="78">
        <f t="shared" si="3"/>
        <v>0</v>
      </c>
      <c r="I105" s="58"/>
      <c r="J105" s="58"/>
      <c r="K105" s="58"/>
    </row>
    <row r="106" spans="1:11">
      <c r="A106" s="339"/>
      <c r="B106" s="76" t="s">
        <v>273</v>
      </c>
      <c r="C106" s="74" t="s">
        <v>336</v>
      </c>
      <c r="D106" s="61"/>
      <c r="E106" s="79">
        <f>係数!$E$22</f>
        <v>25.7</v>
      </c>
      <c r="F106" s="77">
        <f t="shared" si="2"/>
        <v>0</v>
      </c>
      <c r="G106" s="76">
        <f>係数!$G$22</f>
        <v>2.47E-2</v>
      </c>
      <c r="H106" s="78">
        <f t="shared" si="3"/>
        <v>0</v>
      </c>
      <c r="I106" s="58"/>
      <c r="J106" s="58"/>
      <c r="K106" s="58"/>
    </row>
    <row r="107" spans="1:11">
      <c r="A107" s="339"/>
      <c r="B107" s="76" t="s">
        <v>274</v>
      </c>
      <c r="C107" s="74" t="s">
        <v>336</v>
      </c>
      <c r="D107" s="61"/>
      <c r="E107" s="79">
        <f>係数!$E$23</f>
        <v>26.9</v>
      </c>
      <c r="F107" s="77">
        <f t="shared" si="2"/>
        <v>0</v>
      </c>
      <c r="G107" s="76">
        <f>係数!$G$23</f>
        <v>2.5499999999999998E-2</v>
      </c>
      <c r="H107" s="78">
        <f t="shared" si="3"/>
        <v>0</v>
      </c>
      <c r="I107" s="58"/>
      <c r="J107" s="58"/>
      <c r="K107" s="58"/>
    </row>
    <row r="108" spans="1:11">
      <c r="A108" s="339"/>
      <c r="B108" s="76" t="s">
        <v>275</v>
      </c>
      <c r="C108" s="74" t="s">
        <v>336</v>
      </c>
      <c r="D108" s="61"/>
      <c r="E108" s="79">
        <f>係数!$E$24</f>
        <v>29.4</v>
      </c>
      <c r="F108" s="77">
        <f t="shared" si="2"/>
        <v>0</v>
      </c>
      <c r="G108" s="76">
        <f>係数!$G$24</f>
        <v>2.9399999999999999E-2</v>
      </c>
      <c r="H108" s="78">
        <f t="shared" si="3"/>
        <v>0</v>
      </c>
      <c r="I108" s="58"/>
      <c r="J108" s="58"/>
      <c r="K108" s="58"/>
    </row>
    <row r="109" spans="1:11">
      <c r="A109" s="339"/>
      <c r="B109" s="76" t="s">
        <v>337</v>
      </c>
      <c r="C109" s="74" t="s">
        <v>336</v>
      </c>
      <c r="D109" s="61"/>
      <c r="E109" s="79">
        <f>係数!$E$25</f>
        <v>37.299999999999997</v>
      </c>
      <c r="F109" s="77">
        <f t="shared" si="2"/>
        <v>0</v>
      </c>
      <c r="G109" s="76">
        <f>係数!$G$25</f>
        <v>2.0899999999999998E-2</v>
      </c>
      <c r="H109" s="78">
        <f t="shared" si="3"/>
        <v>0</v>
      </c>
      <c r="I109" s="58"/>
      <c r="J109" s="58"/>
      <c r="K109" s="58"/>
    </row>
    <row r="110" spans="1:11">
      <c r="A110" s="339"/>
      <c r="B110" s="75" t="s">
        <v>277</v>
      </c>
      <c r="C110" s="80" t="s">
        <v>269</v>
      </c>
      <c r="D110" s="61"/>
      <c r="E110" s="81">
        <f>係数!$E$26</f>
        <v>21.1</v>
      </c>
      <c r="F110" s="82">
        <f t="shared" si="2"/>
        <v>0</v>
      </c>
      <c r="G110" s="83">
        <f>係数!$G$26</f>
        <v>1.0999999999999999E-2</v>
      </c>
      <c r="H110" s="78">
        <f t="shared" si="3"/>
        <v>0</v>
      </c>
      <c r="I110" s="58"/>
      <c r="J110" s="58"/>
      <c r="K110" s="58"/>
    </row>
    <row r="111" spans="1:11">
      <c r="A111" s="339"/>
      <c r="B111" s="75" t="s">
        <v>278</v>
      </c>
      <c r="C111" s="80" t="s">
        <v>269</v>
      </c>
      <c r="D111" s="61"/>
      <c r="E111" s="84">
        <f>係数!$E$27</f>
        <v>3.41</v>
      </c>
      <c r="F111" s="82">
        <f t="shared" si="2"/>
        <v>0</v>
      </c>
      <c r="G111" s="83">
        <f>係数!$G$27</f>
        <v>2.63E-2</v>
      </c>
      <c r="H111" s="78">
        <f t="shared" si="3"/>
        <v>0</v>
      </c>
      <c r="I111" s="58"/>
      <c r="J111" s="58"/>
      <c r="K111" s="58"/>
    </row>
    <row r="112" spans="1:11">
      <c r="A112" s="339"/>
      <c r="B112" s="75" t="s">
        <v>279</v>
      </c>
      <c r="C112" s="80" t="s">
        <v>269</v>
      </c>
      <c r="D112" s="61"/>
      <c r="E112" s="84">
        <f>係数!$E$28</f>
        <v>8.41</v>
      </c>
      <c r="F112" s="82">
        <f t="shared" si="2"/>
        <v>0</v>
      </c>
      <c r="G112" s="83">
        <f>係数!$G$28</f>
        <v>3.8399999999999997E-2</v>
      </c>
      <c r="H112" s="78">
        <f t="shared" si="3"/>
        <v>0</v>
      </c>
      <c r="I112" s="58"/>
      <c r="J112" s="58"/>
      <c r="K112" s="58"/>
    </row>
    <row r="113" spans="1:11">
      <c r="A113" s="339"/>
      <c r="B113" s="85" t="s">
        <v>280</v>
      </c>
      <c r="C113" s="80" t="s">
        <v>269</v>
      </c>
      <c r="D113" s="61"/>
      <c r="E113" s="62">
        <v>46</v>
      </c>
      <c r="F113" s="86">
        <f t="shared" si="2"/>
        <v>0</v>
      </c>
      <c r="G113" s="83">
        <f>係数!$G$29</f>
        <v>1.3599999999999999E-2</v>
      </c>
      <c r="H113" s="78">
        <f t="shared" si="3"/>
        <v>0</v>
      </c>
      <c r="I113" s="58"/>
      <c r="J113" s="58"/>
      <c r="K113" s="58"/>
    </row>
    <row r="114" spans="1:11">
      <c r="A114" s="339"/>
      <c r="B114" s="87" t="s">
        <v>321</v>
      </c>
      <c r="C114" s="87"/>
      <c r="D114" s="61"/>
      <c r="E114" s="87"/>
      <c r="F114" s="86">
        <f t="shared" si="2"/>
        <v>0</v>
      </c>
      <c r="G114" s="87"/>
      <c r="H114" s="78">
        <f t="shared" si="3"/>
        <v>0</v>
      </c>
      <c r="I114" s="58"/>
      <c r="J114" s="58"/>
      <c r="K114" s="58"/>
    </row>
    <row r="115" spans="1:11">
      <c r="A115" s="339"/>
      <c r="B115" s="87" t="s">
        <v>321</v>
      </c>
      <c r="C115" s="87"/>
      <c r="D115" s="61"/>
      <c r="E115" s="87"/>
      <c r="F115" s="86">
        <f t="shared" si="2"/>
        <v>0</v>
      </c>
      <c r="G115" s="87"/>
      <c r="H115" s="78">
        <f t="shared" si="3"/>
        <v>0</v>
      </c>
      <c r="I115" s="58"/>
      <c r="J115" s="58"/>
      <c r="K115" s="58"/>
    </row>
    <row r="116" spans="1:11">
      <c r="A116" s="339"/>
      <c r="B116" s="75" t="s">
        <v>282</v>
      </c>
      <c r="C116" s="80" t="s">
        <v>338</v>
      </c>
      <c r="D116" s="61"/>
      <c r="E116" s="84">
        <f>係数!$E$32</f>
        <v>1.02</v>
      </c>
      <c r="F116" s="82">
        <f t="shared" si="2"/>
        <v>0</v>
      </c>
      <c r="G116" s="88">
        <f>係数!$G$32</f>
        <v>0.06</v>
      </c>
      <c r="H116" s="78">
        <f>D116*G116</f>
        <v>0</v>
      </c>
      <c r="I116" s="58"/>
      <c r="J116" s="58"/>
      <c r="K116" s="58"/>
    </row>
    <row r="117" spans="1:11">
      <c r="A117" s="339"/>
      <c r="B117" s="75" t="s">
        <v>283</v>
      </c>
      <c r="C117" s="80" t="s">
        <v>338</v>
      </c>
      <c r="D117" s="61"/>
      <c r="E117" s="84">
        <f>係数!$E$33</f>
        <v>1.36</v>
      </c>
      <c r="F117" s="82">
        <f t="shared" si="2"/>
        <v>0</v>
      </c>
      <c r="G117" s="88">
        <f>係数!$G$33</f>
        <v>5.7000000000000002E-2</v>
      </c>
      <c r="H117" s="78">
        <f>D117*G117</f>
        <v>0</v>
      </c>
    </row>
    <row r="118" spans="1:11">
      <c r="A118" s="339"/>
      <c r="B118" s="75" t="s">
        <v>284</v>
      </c>
      <c r="C118" s="80" t="s">
        <v>338</v>
      </c>
      <c r="D118" s="61"/>
      <c r="E118" s="84">
        <f>係数!$E$34</f>
        <v>1.36</v>
      </c>
      <c r="F118" s="82">
        <f t="shared" si="2"/>
        <v>0</v>
      </c>
      <c r="G118" s="88">
        <f>係数!$G$34</f>
        <v>5.7000000000000002E-2</v>
      </c>
      <c r="H118" s="78">
        <f>D118*G118</f>
        <v>0</v>
      </c>
    </row>
    <row r="119" spans="1:11">
      <c r="A119" s="339"/>
      <c r="B119" s="75" t="s">
        <v>285</v>
      </c>
      <c r="C119" s="80" t="s">
        <v>339</v>
      </c>
      <c r="D119" s="61"/>
      <c r="E119" s="84">
        <f>係数!$E$35</f>
        <v>1.36</v>
      </c>
      <c r="F119" s="82">
        <f t="shared" si="2"/>
        <v>0</v>
      </c>
      <c r="G119" s="88">
        <f>係数!$G$35</f>
        <v>5.7000000000000002E-2</v>
      </c>
      <c r="H119" s="78">
        <f>D119*G119</f>
        <v>0</v>
      </c>
    </row>
    <row r="120" spans="1:11" ht="14.25">
      <c r="A120" s="339"/>
      <c r="B120" s="340" t="s">
        <v>286</v>
      </c>
      <c r="C120" s="341"/>
      <c r="D120" s="324" t="s">
        <v>340</v>
      </c>
      <c r="E120" s="324"/>
      <c r="F120" s="89">
        <f>SUM(F91:F119)</f>
        <v>0</v>
      </c>
      <c r="G120" s="90" t="s">
        <v>288</v>
      </c>
      <c r="H120" s="89">
        <f>SUM(H91:H119)</f>
        <v>0</v>
      </c>
    </row>
    <row r="121" spans="1:11">
      <c r="A121" s="342" t="s">
        <v>289</v>
      </c>
      <c r="B121" s="75" t="s">
        <v>442</v>
      </c>
      <c r="C121" s="74" t="s">
        <v>291</v>
      </c>
      <c r="D121" s="61"/>
      <c r="E121" s="91">
        <f>係数!$E$39</f>
        <v>9.9700000000000006</v>
      </c>
      <c r="F121" s="77">
        <f>D121*E121</f>
        <v>0</v>
      </c>
      <c r="G121" s="92" t="str">
        <f>IF(係数!G$39="","",係数!G$39)</f>
        <v/>
      </c>
      <c r="H121" s="78">
        <f>IF(G121="",0,D121*G121)</f>
        <v>0</v>
      </c>
    </row>
    <row r="122" spans="1:11">
      <c r="A122" s="343"/>
      <c r="B122" s="75" t="s">
        <v>443</v>
      </c>
      <c r="C122" s="74" t="s">
        <v>291</v>
      </c>
      <c r="D122" s="61"/>
      <c r="E122" s="91">
        <f>係数!$E$40</f>
        <v>9.2799999999999994</v>
      </c>
      <c r="F122" s="77">
        <f>D122*E122</f>
        <v>0</v>
      </c>
      <c r="G122" s="92" t="str">
        <f>IF(係数!G$40="","",係数!G$40)</f>
        <v/>
      </c>
      <c r="H122" s="78">
        <f>IF(G122="",0,D122*G122)</f>
        <v>0</v>
      </c>
    </row>
    <row r="123" spans="1:11">
      <c r="A123" s="343"/>
      <c r="B123" s="87" t="s">
        <v>341</v>
      </c>
      <c r="C123" s="80" t="s">
        <v>291</v>
      </c>
      <c r="D123" s="61"/>
      <c r="E123" s="91">
        <f>係数!$E$41</f>
        <v>9.76</v>
      </c>
      <c r="F123" s="77">
        <f>D123*E123</f>
        <v>0</v>
      </c>
      <c r="G123" s="62"/>
      <c r="H123" s="78">
        <f>D123*G123</f>
        <v>0</v>
      </c>
    </row>
    <row r="124" spans="1:11" ht="15" thickBot="1">
      <c r="A124" s="343"/>
      <c r="B124" s="340" t="s">
        <v>294</v>
      </c>
      <c r="C124" s="341"/>
      <c r="D124" s="324" t="s">
        <v>327</v>
      </c>
      <c r="E124" s="324"/>
      <c r="F124" s="93">
        <f>SUM(F121:F123)</f>
        <v>0</v>
      </c>
      <c r="G124" s="94" t="s">
        <v>288</v>
      </c>
      <c r="H124" s="95">
        <f>SUM(H121:H123)</f>
        <v>0</v>
      </c>
    </row>
    <row r="125" spans="1:11" ht="14.25" thickTop="1">
      <c r="A125" s="318" t="s">
        <v>330</v>
      </c>
      <c r="B125" s="319"/>
      <c r="C125" s="319"/>
      <c r="D125" s="324" t="s">
        <v>331</v>
      </c>
      <c r="E125" s="324"/>
      <c r="F125" s="96">
        <f>SUM(F124,F120)</f>
        <v>0</v>
      </c>
      <c r="G125" s="325" t="s">
        <v>297</v>
      </c>
      <c r="H125" s="328">
        <f>SUM(H124,H120)</f>
        <v>0</v>
      </c>
    </row>
    <row r="126" spans="1:11" ht="14.25" thickBot="1">
      <c r="A126" s="320"/>
      <c r="B126" s="321"/>
      <c r="C126" s="321"/>
      <c r="D126" s="331" t="s">
        <v>298</v>
      </c>
      <c r="E126" s="331"/>
      <c r="F126" s="97">
        <v>2.58E-2</v>
      </c>
      <c r="G126" s="326"/>
      <c r="H126" s="329"/>
    </row>
    <row r="127" spans="1:11" ht="14.25" thickTop="1">
      <c r="A127" s="320"/>
      <c r="B127" s="321"/>
      <c r="C127" s="321"/>
      <c r="D127" s="332" t="s">
        <v>299</v>
      </c>
      <c r="E127" s="333"/>
      <c r="F127" s="336">
        <f>F125*F126</f>
        <v>0</v>
      </c>
      <c r="G127" s="326"/>
      <c r="H127" s="329"/>
    </row>
    <row r="128" spans="1:11" ht="14.25" thickBot="1">
      <c r="A128" s="322"/>
      <c r="B128" s="323"/>
      <c r="C128" s="323"/>
      <c r="D128" s="334"/>
      <c r="E128" s="335"/>
      <c r="F128" s="337"/>
      <c r="G128" s="327"/>
      <c r="H128" s="330"/>
    </row>
    <row r="129" spans="1:8" ht="14.25" thickTop="1">
      <c r="A129" s="73" t="s">
        <v>300</v>
      </c>
      <c r="B129" s="98"/>
      <c r="C129" s="99"/>
      <c r="D129" s="99"/>
      <c r="E129" s="99"/>
      <c r="F129" s="99"/>
      <c r="G129" s="99"/>
      <c r="H129" s="99"/>
    </row>
    <row r="130" spans="1:8">
      <c r="A130" s="73"/>
      <c r="B130" s="302" t="s">
        <v>301</v>
      </c>
      <c r="C130" s="303"/>
      <c r="D130" s="303"/>
      <c r="E130" s="303"/>
      <c r="F130" s="303"/>
      <c r="G130" s="303"/>
      <c r="H130" s="303"/>
    </row>
    <row r="131" spans="1:8">
      <c r="A131" s="73"/>
      <c r="B131" s="303"/>
      <c r="C131" s="303"/>
      <c r="D131" s="303"/>
      <c r="E131" s="303"/>
      <c r="F131" s="303"/>
      <c r="G131" s="303"/>
      <c r="H131" s="303"/>
    </row>
    <row r="132" spans="1:8">
      <c r="A132" s="73"/>
      <c r="B132" s="304" t="s">
        <v>302</v>
      </c>
      <c r="C132" s="304"/>
      <c r="D132" s="304"/>
      <c r="E132" s="304"/>
      <c r="F132" s="304"/>
      <c r="G132" s="304"/>
      <c r="H132" s="304"/>
    </row>
    <row r="133" spans="1:8">
      <c r="A133" s="73"/>
      <c r="B133" s="304"/>
      <c r="C133" s="304"/>
      <c r="D133" s="304"/>
      <c r="E133" s="304"/>
      <c r="F133" s="304"/>
      <c r="G133" s="304"/>
      <c r="H133" s="304"/>
    </row>
    <row r="134" spans="1:8">
      <c r="A134" s="73"/>
      <c r="B134" s="304"/>
      <c r="C134" s="304"/>
      <c r="D134" s="304"/>
      <c r="E134" s="304"/>
      <c r="F134" s="304"/>
      <c r="G134" s="304"/>
      <c r="H134" s="304"/>
    </row>
    <row r="135" spans="1:8">
      <c r="A135" s="73" t="s">
        <v>303</v>
      </c>
      <c r="B135" s="98"/>
      <c r="C135" s="99"/>
      <c r="D135" s="99"/>
      <c r="E135" s="99"/>
      <c r="F135" s="99"/>
      <c r="G135" s="99"/>
      <c r="H135" s="99"/>
    </row>
    <row r="136" spans="1:8">
      <c r="A136" s="73"/>
      <c r="B136" s="100" t="s">
        <v>332</v>
      </c>
      <c r="C136" s="99"/>
      <c r="D136" s="99"/>
      <c r="E136" s="99"/>
      <c r="F136" s="99"/>
      <c r="G136" s="98"/>
      <c r="H136" s="99"/>
    </row>
    <row r="137" spans="1:8" ht="13.5" customHeight="1">
      <c r="A137" s="73"/>
      <c r="B137" s="300" t="s">
        <v>444</v>
      </c>
      <c r="C137" s="301"/>
      <c r="D137" s="301"/>
      <c r="E137" s="301"/>
      <c r="F137" s="301"/>
      <c r="G137" s="301"/>
      <c r="H137" s="301"/>
    </row>
    <row r="138" spans="1:8">
      <c r="A138" s="73"/>
      <c r="B138" s="301"/>
      <c r="C138" s="301"/>
      <c r="D138" s="301"/>
      <c r="E138" s="301"/>
      <c r="F138" s="301"/>
      <c r="G138" s="301"/>
      <c r="H138" s="301"/>
    </row>
    <row r="139" spans="1:8">
      <c r="A139" s="73"/>
      <c r="B139" s="301" t="s">
        <v>304</v>
      </c>
      <c r="C139" s="301"/>
      <c r="D139" s="301"/>
      <c r="E139" s="301"/>
      <c r="F139" s="301"/>
      <c r="G139" s="301"/>
      <c r="H139" s="301"/>
    </row>
    <row r="140" spans="1:8">
      <c r="A140" s="73"/>
      <c r="B140" s="301"/>
      <c r="C140" s="301"/>
      <c r="D140" s="301"/>
      <c r="E140" s="301"/>
      <c r="F140" s="301"/>
      <c r="G140" s="301"/>
      <c r="H140" s="301"/>
    </row>
    <row r="141" spans="1:8">
      <c r="A141" s="73" t="s">
        <v>305</v>
      </c>
      <c r="B141" s="73"/>
      <c r="C141" s="73"/>
      <c r="D141" s="73"/>
      <c r="E141" s="73"/>
      <c r="F141" s="73"/>
      <c r="G141" s="73"/>
      <c r="H141" s="73"/>
    </row>
    <row r="142" spans="1:8">
      <c r="A142" s="73"/>
      <c r="B142" s="101" t="s">
        <v>306</v>
      </c>
      <c r="C142" s="73"/>
      <c r="D142" s="73"/>
      <c r="E142" s="73"/>
      <c r="F142" s="73"/>
      <c r="G142" s="73"/>
      <c r="H142" s="73"/>
    </row>
    <row r="143" spans="1:8" ht="13.5" customHeight="1">
      <c r="A143" s="344" t="s">
        <v>427</v>
      </c>
      <c r="B143" s="344"/>
      <c r="C143" s="344"/>
      <c r="D143" s="344"/>
      <c r="E143" s="344"/>
      <c r="F143" s="344"/>
      <c r="G143" s="344"/>
      <c r="H143" s="344"/>
    </row>
    <row r="144" spans="1:8" ht="13.5" customHeight="1">
      <c r="A144" s="344"/>
      <c r="B144" s="344"/>
      <c r="C144" s="344"/>
      <c r="D144" s="344"/>
      <c r="E144" s="344"/>
      <c r="F144" s="344"/>
      <c r="G144" s="344"/>
      <c r="H144" s="344"/>
    </row>
    <row r="145" spans="1:8" ht="18.75" customHeight="1">
      <c r="A145" s="305" t="s">
        <v>26</v>
      </c>
      <c r="B145" s="305"/>
      <c r="C145" s="345"/>
      <c r="D145" s="346"/>
      <c r="E145" s="346"/>
      <c r="F145" s="346"/>
      <c r="G145" s="346"/>
      <c r="H145" s="347"/>
    </row>
    <row r="146" spans="1:8" ht="18.75" customHeight="1">
      <c r="A146" s="305" t="s">
        <v>235</v>
      </c>
      <c r="B146" s="305"/>
      <c r="C146" s="306"/>
      <c r="D146" s="306"/>
      <c r="E146" s="306"/>
      <c r="F146" s="306"/>
      <c r="G146" s="306"/>
      <c r="H146" s="307"/>
    </row>
    <row r="147" spans="1:8" ht="15" customHeight="1">
      <c r="A147" s="308" t="s">
        <v>236</v>
      </c>
      <c r="B147" s="309"/>
      <c r="C147" s="309"/>
      <c r="D147" s="309"/>
      <c r="E147" s="309"/>
      <c r="F147" s="309"/>
      <c r="G147" s="309"/>
      <c r="H147" s="310"/>
    </row>
    <row r="148" spans="1:8" ht="15" customHeight="1">
      <c r="A148" s="66" t="s">
        <v>237</v>
      </c>
      <c r="B148" s="67"/>
      <c r="C148" s="67"/>
      <c r="D148" s="67"/>
      <c r="E148" s="67"/>
      <c r="F148" s="67"/>
      <c r="G148" s="67"/>
      <c r="H148" s="68"/>
    </row>
    <row r="149" spans="1:8" ht="15" customHeight="1">
      <c r="A149" s="66"/>
      <c r="B149" s="69" t="s">
        <v>238</v>
      </c>
      <c r="C149" s="67"/>
      <c r="D149" s="67"/>
      <c r="E149" s="67"/>
      <c r="F149" s="67"/>
      <c r="G149" s="67"/>
      <c r="H149" s="68"/>
    </row>
    <row r="150" spans="1:8" ht="3" customHeight="1">
      <c r="A150" s="66"/>
      <c r="B150" s="69"/>
      <c r="C150" s="67"/>
      <c r="D150" s="67"/>
      <c r="E150" s="67"/>
      <c r="F150" s="67"/>
      <c r="G150" s="67"/>
      <c r="H150" s="68"/>
    </row>
    <row r="151" spans="1:8" ht="15" customHeight="1">
      <c r="A151" s="66" t="s">
        <v>239</v>
      </c>
      <c r="B151" s="67"/>
      <c r="C151" s="67"/>
      <c r="D151" s="67"/>
      <c r="E151" s="67"/>
      <c r="F151" s="67"/>
      <c r="G151" s="67"/>
      <c r="H151" s="68"/>
    </row>
    <row r="152" spans="1:8" ht="15" customHeight="1">
      <c r="A152" s="66" t="s">
        <v>240</v>
      </c>
      <c r="B152" s="67"/>
      <c r="C152" s="67"/>
      <c r="D152" s="67"/>
      <c r="E152" s="67"/>
      <c r="F152" s="67"/>
      <c r="G152" s="67"/>
      <c r="H152" s="68"/>
    </row>
    <row r="153" spans="1:8" ht="15" customHeight="1">
      <c r="A153" s="66" t="s">
        <v>309</v>
      </c>
      <c r="B153" s="67"/>
      <c r="C153" s="67"/>
      <c r="D153" s="67"/>
      <c r="E153" s="67"/>
      <c r="F153" s="67"/>
      <c r="G153" s="67"/>
      <c r="H153" s="68"/>
    </row>
    <row r="154" spans="1:8" ht="15" customHeight="1">
      <c r="A154" s="66" t="s">
        <v>310</v>
      </c>
      <c r="B154" s="67"/>
      <c r="C154" s="67"/>
      <c r="D154" s="67"/>
      <c r="E154" s="67"/>
      <c r="F154" s="67"/>
      <c r="G154" s="67"/>
      <c r="H154" s="68"/>
    </row>
    <row r="155" spans="1:8" ht="15" customHeight="1">
      <c r="A155" s="66" t="s">
        <v>243</v>
      </c>
      <c r="B155" s="67"/>
      <c r="C155" s="67"/>
      <c r="D155" s="67"/>
      <c r="E155" s="67"/>
      <c r="F155" s="67"/>
      <c r="G155" s="67"/>
      <c r="H155" s="68"/>
    </row>
    <row r="156" spans="1:8" ht="15" customHeight="1">
      <c r="A156" s="66" t="s">
        <v>311</v>
      </c>
      <c r="B156" s="67"/>
      <c r="C156" s="67"/>
      <c r="D156" s="67"/>
      <c r="E156" s="67"/>
      <c r="F156" s="67"/>
      <c r="G156" s="67"/>
      <c r="H156" s="68"/>
    </row>
    <row r="157" spans="1:8" ht="15" customHeight="1">
      <c r="A157" s="66" t="s">
        <v>245</v>
      </c>
      <c r="B157" s="67"/>
      <c r="C157" s="67"/>
      <c r="D157" s="67"/>
      <c r="E157" s="67"/>
      <c r="F157" s="67"/>
      <c r="G157" s="67"/>
      <c r="H157" s="68"/>
    </row>
    <row r="158" spans="1:8" ht="15" customHeight="1">
      <c r="A158" s="70" t="s">
        <v>312</v>
      </c>
      <c r="B158" s="71"/>
      <c r="C158" s="71"/>
      <c r="D158" s="71"/>
      <c r="E158" s="71"/>
      <c r="F158" s="71"/>
      <c r="G158" s="71"/>
      <c r="H158" s="72"/>
    </row>
    <row r="159" spans="1:8" ht="7.5" customHeight="1">
      <c r="A159" s="73"/>
      <c r="B159" s="67"/>
      <c r="C159" s="71"/>
      <c r="D159" s="71"/>
      <c r="E159" s="67"/>
      <c r="F159" s="67"/>
      <c r="G159" s="71"/>
      <c r="H159" s="67"/>
    </row>
    <row r="160" spans="1:8">
      <c r="A160" s="311" t="s">
        <v>247</v>
      </c>
      <c r="B160" s="311"/>
      <c r="C160" s="311" t="s">
        <v>248</v>
      </c>
      <c r="D160" s="312" t="s">
        <v>249</v>
      </c>
      <c r="E160" s="314" t="s">
        <v>250</v>
      </c>
      <c r="F160" s="316" t="s">
        <v>251</v>
      </c>
      <c r="G160" s="311" t="s">
        <v>252</v>
      </c>
      <c r="H160" s="316" t="s">
        <v>253</v>
      </c>
    </row>
    <row r="161" spans="1:11">
      <c r="A161" s="311"/>
      <c r="B161" s="311"/>
      <c r="C161" s="311"/>
      <c r="D161" s="313"/>
      <c r="E161" s="315"/>
      <c r="F161" s="317"/>
      <c r="G161" s="311"/>
      <c r="H161" s="317"/>
      <c r="I161" s="58"/>
    </row>
    <row r="162" spans="1:11">
      <c r="A162" s="338" t="s">
        <v>254</v>
      </c>
      <c r="B162" s="75" t="s">
        <v>255</v>
      </c>
      <c r="C162" s="74" t="s">
        <v>313</v>
      </c>
      <c r="D162" s="61"/>
      <c r="E162" s="76">
        <f>係数!$E$7</f>
        <v>38.200000000000003</v>
      </c>
      <c r="F162" s="77">
        <f>D162*E162</f>
        <v>0</v>
      </c>
      <c r="G162" s="76">
        <f>係数!$G$7</f>
        <v>1.8700000000000001E-2</v>
      </c>
      <c r="H162" s="78">
        <f>F162*G162*44/12</f>
        <v>0</v>
      </c>
      <c r="I162" s="58"/>
    </row>
    <row r="163" spans="1:11">
      <c r="A163" s="339"/>
      <c r="B163" s="75" t="s">
        <v>342</v>
      </c>
      <c r="C163" s="74" t="s">
        <v>335</v>
      </c>
      <c r="D163" s="61"/>
      <c r="E163" s="76">
        <f>係数!$E$8</f>
        <v>35.299999999999997</v>
      </c>
      <c r="F163" s="77">
        <f t="shared" ref="F163:F190" si="4">D163*E163</f>
        <v>0</v>
      </c>
      <c r="G163" s="76">
        <f>係数!$G$8</f>
        <v>1.84E-2</v>
      </c>
      <c r="H163" s="78">
        <f>F163*G163*44/12</f>
        <v>0</v>
      </c>
      <c r="I163" s="58"/>
    </row>
    <row r="164" spans="1:11">
      <c r="A164" s="339"/>
      <c r="B164" s="75" t="s">
        <v>258</v>
      </c>
      <c r="C164" s="74" t="s">
        <v>335</v>
      </c>
      <c r="D164" s="61"/>
      <c r="E164" s="76">
        <f>係数!$E$9</f>
        <v>34.6</v>
      </c>
      <c r="F164" s="77">
        <f t="shared" si="4"/>
        <v>0</v>
      </c>
      <c r="G164" s="76">
        <f>係数!$G$9</f>
        <v>1.83E-2</v>
      </c>
      <c r="H164" s="78">
        <f>F164*G164*44/12</f>
        <v>0</v>
      </c>
      <c r="I164" s="58"/>
    </row>
    <row r="165" spans="1:11">
      <c r="A165" s="339"/>
      <c r="B165" s="76" t="s">
        <v>343</v>
      </c>
      <c r="C165" s="74" t="s">
        <v>335</v>
      </c>
      <c r="D165" s="61"/>
      <c r="E165" s="76">
        <f>係数!$E$10</f>
        <v>33.6</v>
      </c>
      <c r="F165" s="77">
        <f t="shared" si="4"/>
        <v>0</v>
      </c>
      <c r="G165" s="76">
        <f>係数!$G$10</f>
        <v>1.8200000000000001E-2</v>
      </c>
      <c r="H165" s="78">
        <f t="shared" ref="H165:H186" si="5">F165*G165*44/12</f>
        <v>0</v>
      </c>
      <c r="I165" s="58"/>
    </row>
    <row r="166" spans="1:11">
      <c r="A166" s="339"/>
      <c r="B166" s="76" t="s">
        <v>260</v>
      </c>
      <c r="C166" s="74" t="s">
        <v>314</v>
      </c>
      <c r="D166" s="61"/>
      <c r="E166" s="76">
        <f>係数!$E$11</f>
        <v>36.700000000000003</v>
      </c>
      <c r="F166" s="77">
        <f t="shared" si="4"/>
        <v>0</v>
      </c>
      <c r="G166" s="76">
        <f>係数!$G$11</f>
        <v>1.8499999999999999E-2</v>
      </c>
      <c r="H166" s="78">
        <f t="shared" si="5"/>
        <v>0</v>
      </c>
      <c r="I166" s="58"/>
      <c r="J166" s="58"/>
      <c r="K166" s="58"/>
    </row>
    <row r="167" spans="1:11">
      <c r="A167" s="339"/>
      <c r="B167" s="76" t="s">
        <v>261</v>
      </c>
      <c r="C167" s="74" t="s">
        <v>315</v>
      </c>
      <c r="D167" s="61"/>
      <c r="E167" s="76">
        <f>係数!$E$12</f>
        <v>37.700000000000003</v>
      </c>
      <c r="F167" s="77">
        <f t="shared" si="4"/>
        <v>0</v>
      </c>
      <c r="G167" s="76">
        <f>係数!$G$12</f>
        <v>1.8700000000000001E-2</v>
      </c>
      <c r="H167" s="78">
        <f t="shared" si="5"/>
        <v>0</v>
      </c>
      <c r="I167" s="58"/>
      <c r="J167" s="58"/>
      <c r="K167" s="58"/>
    </row>
    <row r="168" spans="1:11">
      <c r="A168" s="339"/>
      <c r="B168" s="76" t="s">
        <v>262</v>
      </c>
      <c r="C168" s="74" t="s">
        <v>335</v>
      </c>
      <c r="D168" s="61"/>
      <c r="E168" s="76">
        <f>係数!$E$13</f>
        <v>39.1</v>
      </c>
      <c r="F168" s="77">
        <f t="shared" si="4"/>
        <v>0</v>
      </c>
      <c r="G168" s="76">
        <f>係数!$G$13</f>
        <v>1.89E-2</v>
      </c>
      <c r="H168" s="78">
        <f t="shared" si="5"/>
        <v>0</v>
      </c>
      <c r="I168" s="58"/>
      <c r="J168" s="58"/>
      <c r="K168" s="58"/>
    </row>
    <row r="169" spans="1:11">
      <c r="A169" s="339"/>
      <c r="B169" s="76" t="s">
        <v>263</v>
      </c>
      <c r="C169" s="74" t="s">
        <v>335</v>
      </c>
      <c r="D169" s="61"/>
      <c r="E169" s="76">
        <f>係数!$E$14</f>
        <v>41.9</v>
      </c>
      <c r="F169" s="77">
        <f t="shared" si="4"/>
        <v>0</v>
      </c>
      <c r="G169" s="76">
        <f>係数!$G$14</f>
        <v>1.95E-2</v>
      </c>
      <c r="H169" s="78">
        <f t="shared" si="5"/>
        <v>0</v>
      </c>
      <c r="I169" s="58"/>
      <c r="J169" s="58"/>
      <c r="K169" s="58"/>
    </row>
    <row r="170" spans="1:11">
      <c r="A170" s="339"/>
      <c r="B170" s="76" t="s">
        <v>264</v>
      </c>
      <c r="C170" s="74" t="s">
        <v>336</v>
      </c>
      <c r="D170" s="61"/>
      <c r="E170" s="76">
        <f>係数!$E$15</f>
        <v>40.9</v>
      </c>
      <c r="F170" s="77">
        <f t="shared" si="4"/>
        <v>0</v>
      </c>
      <c r="G170" s="76">
        <f>係数!$G$15</f>
        <v>2.0799999999999999E-2</v>
      </c>
      <c r="H170" s="78">
        <f t="shared" si="5"/>
        <v>0</v>
      </c>
      <c r="I170" s="58"/>
      <c r="J170" s="58"/>
      <c r="K170" s="58"/>
    </row>
    <row r="171" spans="1:11">
      <c r="A171" s="339"/>
      <c r="B171" s="76" t="s">
        <v>266</v>
      </c>
      <c r="C171" s="74" t="s">
        <v>336</v>
      </c>
      <c r="D171" s="61"/>
      <c r="E171" s="76">
        <f>係数!$E$16</f>
        <v>29.9</v>
      </c>
      <c r="F171" s="77">
        <f t="shared" si="4"/>
        <v>0</v>
      </c>
      <c r="G171" s="76">
        <f>係数!$G$16</f>
        <v>2.5399999999999999E-2</v>
      </c>
      <c r="H171" s="78">
        <f t="shared" si="5"/>
        <v>0</v>
      </c>
      <c r="I171" s="58"/>
      <c r="J171" s="58"/>
      <c r="K171" s="58"/>
    </row>
    <row r="172" spans="1:11">
      <c r="A172" s="339"/>
      <c r="B172" s="76" t="s">
        <v>267</v>
      </c>
      <c r="C172" s="74" t="s">
        <v>336</v>
      </c>
      <c r="D172" s="61"/>
      <c r="E172" s="76">
        <f>係数!$E$17</f>
        <v>50.8</v>
      </c>
      <c r="F172" s="77">
        <f t="shared" si="4"/>
        <v>0</v>
      </c>
      <c r="G172" s="76">
        <f>係数!$G$17</f>
        <v>1.61E-2</v>
      </c>
      <c r="H172" s="78">
        <f t="shared" si="5"/>
        <v>0</v>
      </c>
      <c r="I172" s="58"/>
      <c r="J172" s="58"/>
      <c r="K172" s="58"/>
    </row>
    <row r="173" spans="1:11">
      <c r="A173" s="339"/>
      <c r="B173" s="76" t="s">
        <v>268</v>
      </c>
      <c r="C173" s="74" t="s">
        <v>269</v>
      </c>
      <c r="D173" s="61"/>
      <c r="E173" s="76">
        <f>係数!$E$18</f>
        <v>44.9</v>
      </c>
      <c r="F173" s="77">
        <f t="shared" si="4"/>
        <v>0</v>
      </c>
      <c r="G173" s="76">
        <f>係数!$G$18</f>
        <v>1.4200000000000001E-2</v>
      </c>
      <c r="H173" s="78">
        <f t="shared" si="5"/>
        <v>0</v>
      </c>
      <c r="I173" s="58"/>
      <c r="J173" s="58"/>
      <c r="K173" s="58"/>
    </row>
    <row r="174" spans="1:11">
      <c r="A174" s="339"/>
      <c r="B174" s="76" t="s">
        <v>270</v>
      </c>
      <c r="C174" s="74" t="s">
        <v>336</v>
      </c>
      <c r="D174" s="61"/>
      <c r="E174" s="76">
        <f>係数!$E$19</f>
        <v>54.6</v>
      </c>
      <c r="F174" s="77">
        <f t="shared" si="4"/>
        <v>0</v>
      </c>
      <c r="G174" s="76">
        <f>係数!$G$19</f>
        <v>1.35E-2</v>
      </c>
      <c r="H174" s="78">
        <f t="shared" si="5"/>
        <v>0</v>
      </c>
      <c r="I174" s="58"/>
      <c r="J174" s="58"/>
      <c r="K174" s="58"/>
    </row>
    <row r="175" spans="1:11">
      <c r="A175" s="339"/>
      <c r="B175" s="76" t="s">
        <v>271</v>
      </c>
      <c r="C175" s="74" t="s">
        <v>269</v>
      </c>
      <c r="D175" s="61"/>
      <c r="E175" s="76">
        <f>係数!$E$20</f>
        <v>43.5</v>
      </c>
      <c r="F175" s="77">
        <f t="shared" si="4"/>
        <v>0</v>
      </c>
      <c r="G175" s="76">
        <f>係数!$G$20</f>
        <v>1.3899999999999999E-2</v>
      </c>
      <c r="H175" s="78">
        <f t="shared" si="5"/>
        <v>0</v>
      </c>
      <c r="I175" s="58"/>
      <c r="J175" s="58"/>
      <c r="K175" s="58"/>
    </row>
    <row r="176" spans="1:11">
      <c r="A176" s="339"/>
      <c r="B176" s="76" t="s">
        <v>272</v>
      </c>
      <c r="C176" s="74" t="s">
        <v>336</v>
      </c>
      <c r="D176" s="61"/>
      <c r="E176" s="79">
        <f>係数!$E$21</f>
        <v>29</v>
      </c>
      <c r="F176" s="77">
        <f t="shared" si="4"/>
        <v>0</v>
      </c>
      <c r="G176" s="76">
        <f>係数!$G$21</f>
        <v>2.4500000000000001E-2</v>
      </c>
      <c r="H176" s="78">
        <f t="shared" si="5"/>
        <v>0</v>
      </c>
      <c r="I176" s="58"/>
      <c r="J176" s="58"/>
      <c r="K176" s="58"/>
    </row>
    <row r="177" spans="1:11">
      <c r="A177" s="339"/>
      <c r="B177" s="76" t="s">
        <v>273</v>
      </c>
      <c r="C177" s="74" t="s">
        <v>336</v>
      </c>
      <c r="D177" s="61"/>
      <c r="E177" s="79">
        <f>係数!$E$22</f>
        <v>25.7</v>
      </c>
      <c r="F177" s="77">
        <f t="shared" si="4"/>
        <v>0</v>
      </c>
      <c r="G177" s="76">
        <f>係数!$G$22</f>
        <v>2.47E-2</v>
      </c>
      <c r="H177" s="78">
        <f t="shared" si="5"/>
        <v>0</v>
      </c>
      <c r="I177" s="58"/>
      <c r="J177" s="58"/>
      <c r="K177" s="58"/>
    </row>
    <row r="178" spans="1:11">
      <c r="A178" s="339"/>
      <c r="B178" s="76" t="s">
        <v>274</v>
      </c>
      <c r="C178" s="74" t="s">
        <v>336</v>
      </c>
      <c r="D178" s="61"/>
      <c r="E178" s="79">
        <f>係数!$E$23</f>
        <v>26.9</v>
      </c>
      <c r="F178" s="77">
        <f t="shared" si="4"/>
        <v>0</v>
      </c>
      <c r="G178" s="76">
        <f>係数!$G$23</f>
        <v>2.5499999999999998E-2</v>
      </c>
      <c r="H178" s="78">
        <f t="shared" si="5"/>
        <v>0</v>
      </c>
      <c r="I178" s="58"/>
      <c r="J178" s="58"/>
      <c r="K178" s="58"/>
    </row>
    <row r="179" spans="1:11">
      <c r="A179" s="339"/>
      <c r="B179" s="76" t="s">
        <v>275</v>
      </c>
      <c r="C179" s="74" t="s">
        <v>336</v>
      </c>
      <c r="D179" s="61"/>
      <c r="E179" s="79">
        <f>係数!$E$24</f>
        <v>29.4</v>
      </c>
      <c r="F179" s="77">
        <f t="shared" si="4"/>
        <v>0</v>
      </c>
      <c r="G179" s="76">
        <f>係数!$G$24</f>
        <v>2.9399999999999999E-2</v>
      </c>
      <c r="H179" s="78">
        <f t="shared" si="5"/>
        <v>0</v>
      </c>
      <c r="I179" s="58"/>
      <c r="J179" s="58"/>
      <c r="K179" s="58"/>
    </row>
    <row r="180" spans="1:11">
      <c r="A180" s="339"/>
      <c r="B180" s="76" t="s">
        <v>337</v>
      </c>
      <c r="C180" s="74" t="s">
        <v>336</v>
      </c>
      <c r="D180" s="61"/>
      <c r="E180" s="79">
        <f>係数!$E$25</f>
        <v>37.299999999999997</v>
      </c>
      <c r="F180" s="77">
        <f t="shared" si="4"/>
        <v>0</v>
      </c>
      <c r="G180" s="76">
        <f>係数!$G$25</f>
        <v>2.0899999999999998E-2</v>
      </c>
      <c r="H180" s="78">
        <f t="shared" si="5"/>
        <v>0</v>
      </c>
      <c r="I180" s="58"/>
      <c r="J180" s="58"/>
      <c r="K180" s="58"/>
    </row>
    <row r="181" spans="1:11">
      <c r="A181" s="339"/>
      <c r="B181" s="75" t="s">
        <v>277</v>
      </c>
      <c r="C181" s="80" t="s">
        <v>269</v>
      </c>
      <c r="D181" s="61"/>
      <c r="E181" s="81">
        <f>係数!$E$26</f>
        <v>21.1</v>
      </c>
      <c r="F181" s="82">
        <f t="shared" si="4"/>
        <v>0</v>
      </c>
      <c r="G181" s="83">
        <f>係数!$G$26</f>
        <v>1.0999999999999999E-2</v>
      </c>
      <c r="H181" s="78">
        <f t="shared" si="5"/>
        <v>0</v>
      </c>
      <c r="I181" s="58"/>
      <c r="J181" s="58"/>
      <c r="K181" s="58"/>
    </row>
    <row r="182" spans="1:11">
      <c r="A182" s="339"/>
      <c r="B182" s="75" t="s">
        <v>278</v>
      </c>
      <c r="C182" s="80" t="s">
        <v>269</v>
      </c>
      <c r="D182" s="61"/>
      <c r="E182" s="84">
        <f>係数!$E$27</f>
        <v>3.41</v>
      </c>
      <c r="F182" s="82">
        <f t="shared" si="4"/>
        <v>0</v>
      </c>
      <c r="G182" s="83">
        <f>係数!$G$27</f>
        <v>2.63E-2</v>
      </c>
      <c r="H182" s="78">
        <f t="shared" si="5"/>
        <v>0</v>
      </c>
      <c r="I182" s="58"/>
      <c r="J182" s="58"/>
      <c r="K182" s="58"/>
    </row>
    <row r="183" spans="1:11">
      <c r="A183" s="339"/>
      <c r="B183" s="75" t="s">
        <v>279</v>
      </c>
      <c r="C183" s="80" t="s">
        <v>269</v>
      </c>
      <c r="D183" s="61"/>
      <c r="E183" s="84">
        <f>係数!$E$28</f>
        <v>8.41</v>
      </c>
      <c r="F183" s="82">
        <f t="shared" si="4"/>
        <v>0</v>
      </c>
      <c r="G183" s="83">
        <f>係数!$G$28</f>
        <v>3.8399999999999997E-2</v>
      </c>
      <c r="H183" s="78">
        <f t="shared" si="5"/>
        <v>0</v>
      </c>
      <c r="I183" s="58"/>
      <c r="J183" s="58"/>
      <c r="K183" s="58"/>
    </row>
    <row r="184" spans="1:11">
      <c r="A184" s="339"/>
      <c r="B184" s="85" t="s">
        <v>280</v>
      </c>
      <c r="C184" s="80" t="s">
        <v>269</v>
      </c>
      <c r="D184" s="61"/>
      <c r="E184" s="62">
        <v>46</v>
      </c>
      <c r="F184" s="86">
        <f t="shared" si="4"/>
        <v>0</v>
      </c>
      <c r="G184" s="83">
        <f>係数!$G$29</f>
        <v>1.3599999999999999E-2</v>
      </c>
      <c r="H184" s="78">
        <f t="shared" si="5"/>
        <v>0</v>
      </c>
      <c r="I184" s="58"/>
      <c r="J184" s="58"/>
      <c r="K184" s="58"/>
    </row>
    <row r="185" spans="1:11">
      <c r="A185" s="339"/>
      <c r="B185" s="87" t="s">
        <v>321</v>
      </c>
      <c r="C185" s="87"/>
      <c r="D185" s="61"/>
      <c r="E185" s="87"/>
      <c r="F185" s="86">
        <f t="shared" si="4"/>
        <v>0</v>
      </c>
      <c r="G185" s="87"/>
      <c r="H185" s="78">
        <f t="shared" si="5"/>
        <v>0</v>
      </c>
      <c r="I185" s="58"/>
      <c r="J185" s="58"/>
      <c r="K185" s="58"/>
    </row>
    <row r="186" spans="1:11">
      <c r="A186" s="339"/>
      <c r="B186" s="87" t="s">
        <v>321</v>
      </c>
      <c r="C186" s="87"/>
      <c r="D186" s="61"/>
      <c r="E186" s="87"/>
      <c r="F186" s="86">
        <f t="shared" si="4"/>
        <v>0</v>
      </c>
      <c r="G186" s="87"/>
      <c r="H186" s="78">
        <f t="shared" si="5"/>
        <v>0</v>
      </c>
      <c r="I186" s="58"/>
      <c r="J186" s="58"/>
      <c r="K186" s="58"/>
    </row>
    <row r="187" spans="1:11">
      <c r="A187" s="339"/>
      <c r="B187" s="75" t="s">
        <v>282</v>
      </c>
      <c r="C187" s="80" t="s">
        <v>338</v>
      </c>
      <c r="D187" s="61"/>
      <c r="E187" s="84">
        <f>係数!$E$32</f>
        <v>1.02</v>
      </c>
      <c r="F187" s="82">
        <f t="shared" si="4"/>
        <v>0</v>
      </c>
      <c r="G187" s="88">
        <f>係数!$G$32</f>
        <v>0.06</v>
      </c>
      <c r="H187" s="78">
        <f>D187*G187</f>
        <v>0</v>
      </c>
      <c r="I187" s="58"/>
      <c r="J187" s="58"/>
      <c r="K187" s="58"/>
    </row>
    <row r="188" spans="1:11">
      <c r="A188" s="339"/>
      <c r="B188" s="75" t="s">
        <v>283</v>
      </c>
      <c r="C188" s="80" t="s">
        <v>338</v>
      </c>
      <c r="D188" s="61"/>
      <c r="E188" s="84">
        <f>係数!$E$33</f>
        <v>1.36</v>
      </c>
      <c r="F188" s="82">
        <f t="shared" si="4"/>
        <v>0</v>
      </c>
      <c r="G188" s="88">
        <f>係数!$G$33</f>
        <v>5.7000000000000002E-2</v>
      </c>
      <c r="H188" s="78">
        <f>D188*G188</f>
        <v>0</v>
      </c>
    </row>
    <row r="189" spans="1:11">
      <c r="A189" s="339"/>
      <c r="B189" s="75" t="s">
        <v>284</v>
      </c>
      <c r="C189" s="80" t="s">
        <v>338</v>
      </c>
      <c r="D189" s="61"/>
      <c r="E189" s="84">
        <f>係数!$E$34</f>
        <v>1.36</v>
      </c>
      <c r="F189" s="82">
        <f t="shared" si="4"/>
        <v>0</v>
      </c>
      <c r="G189" s="88">
        <f>係数!$G$34</f>
        <v>5.7000000000000002E-2</v>
      </c>
      <c r="H189" s="78">
        <f>D189*G189</f>
        <v>0</v>
      </c>
    </row>
    <row r="190" spans="1:11">
      <c r="A190" s="339"/>
      <c r="B190" s="75" t="s">
        <v>285</v>
      </c>
      <c r="C190" s="80" t="s">
        <v>338</v>
      </c>
      <c r="D190" s="61"/>
      <c r="E190" s="84">
        <f>係数!$E$35</f>
        <v>1.36</v>
      </c>
      <c r="F190" s="82">
        <f t="shared" si="4"/>
        <v>0</v>
      </c>
      <c r="G190" s="88">
        <f>係数!$G$35</f>
        <v>5.7000000000000002E-2</v>
      </c>
      <c r="H190" s="78">
        <f>D190*G190</f>
        <v>0</v>
      </c>
    </row>
    <row r="191" spans="1:11" ht="14.25">
      <c r="A191" s="339"/>
      <c r="B191" s="340" t="s">
        <v>286</v>
      </c>
      <c r="C191" s="341"/>
      <c r="D191" s="324" t="s">
        <v>344</v>
      </c>
      <c r="E191" s="324"/>
      <c r="F191" s="89">
        <f>SUM(F162:F190)</f>
        <v>0</v>
      </c>
      <c r="G191" s="90" t="s">
        <v>288</v>
      </c>
      <c r="H191" s="89">
        <f>SUM(H162:H190)</f>
        <v>0</v>
      </c>
    </row>
    <row r="192" spans="1:11">
      <c r="A192" s="342" t="s">
        <v>289</v>
      </c>
      <c r="B192" s="75" t="s">
        <v>442</v>
      </c>
      <c r="C192" s="74" t="s">
        <v>291</v>
      </c>
      <c r="D192" s="61"/>
      <c r="E192" s="91">
        <f>係数!$E$39</f>
        <v>9.9700000000000006</v>
      </c>
      <c r="F192" s="77">
        <f>D192*E192</f>
        <v>0</v>
      </c>
      <c r="G192" s="92" t="str">
        <f>IF(係数!G$39="","",係数!G$39)</f>
        <v/>
      </c>
      <c r="H192" s="78">
        <f>IF(G192="",0,D192*G192)</f>
        <v>0</v>
      </c>
    </row>
    <row r="193" spans="1:8">
      <c r="A193" s="343"/>
      <c r="B193" s="75" t="s">
        <v>443</v>
      </c>
      <c r="C193" s="74" t="s">
        <v>291</v>
      </c>
      <c r="D193" s="61"/>
      <c r="E193" s="91">
        <f>係数!$E$40</f>
        <v>9.2799999999999994</v>
      </c>
      <c r="F193" s="77">
        <f>D193*E193</f>
        <v>0</v>
      </c>
      <c r="G193" s="92" t="str">
        <f>IF(係数!G$40="","",係数!G$40)</f>
        <v/>
      </c>
      <c r="H193" s="78">
        <f>IF(G193="",0,D193*G193)</f>
        <v>0</v>
      </c>
    </row>
    <row r="194" spans="1:8">
      <c r="A194" s="343"/>
      <c r="B194" s="87" t="s">
        <v>345</v>
      </c>
      <c r="C194" s="80" t="s">
        <v>291</v>
      </c>
      <c r="D194" s="61"/>
      <c r="E194" s="91">
        <f>係数!$E$41</f>
        <v>9.76</v>
      </c>
      <c r="F194" s="77">
        <f>D194*E194</f>
        <v>0</v>
      </c>
      <c r="G194" s="62"/>
      <c r="H194" s="78">
        <f>D194*G194</f>
        <v>0</v>
      </c>
    </row>
    <row r="195" spans="1:8" ht="15" thickBot="1">
      <c r="A195" s="343"/>
      <c r="B195" s="340" t="s">
        <v>294</v>
      </c>
      <c r="C195" s="341"/>
      <c r="D195" s="324" t="s">
        <v>344</v>
      </c>
      <c r="E195" s="324"/>
      <c r="F195" s="93">
        <f>SUM(F192:F194)</f>
        <v>0</v>
      </c>
      <c r="G195" s="94" t="s">
        <v>288</v>
      </c>
      <c r="H195" s="95">
        <f>SUM(H192:H194)</f>
        <v>0</v>
      </c>
    </row>
    <row r="196" spans="1:8" ht="14.25" thickTop="1">
      <c r="A196" s="318" t="s">
        <v>346</v>
      </c>
      <c r="B196" s="319"/>
      <c r="C196" s="319"/>
      <c r="D196" s="324" t="s">
        <v>347</v>
      </c>
      <c r="E196" s="324"/>
      <c r="F196" s="96">
        <f>SUM(F195,F191)</f>
        <v>0</v>
      </c>
      <c r="G196" s="325" t="s">
        <v>297</v>
      </c>
      <c r="H196" s="328">
        <f>SUM(H195,H191)</f>
        <v>0</v>
      </c>
    </row>
    <row r="197" spans="1:8" ht="14.25" thickBot="1">
      <c r="A197" s="320"/>
      <c r="B197" s="321"/>
      <c r="C197" s="321"/>
      <c r="D197" s="331" t="s">
        <v>298</v>
      </c>
      <c r="E197" s="331"/>
      <c r="F197" s="97">
        <v>2.58E-2</v>
      </c>
      <c r="G197" s="326"/>
      <c r="H197" s="329"/>
    </row>
    <row r="198" spans="1:8" ht="14.25" thickTop="1">
      <c r="A198" s="320"/>
      <c r="B198" s="321"/>
      <c r="C198" s="321"/>
      <c r="D198" s="332" t="s">
        <v>299</v>
      </c>
      <c r="E198" s="333"/>
      <c r="F198" s="336">
        <f>F196*F197</f>
        <v>0</v>
      </c>
      <c r="G198" s="326"/>
      <c r="H198" s="329"/>
    </row>
    <row r="199" spans="1:8" ht="14.25" thickBot="1">
      <c r="A199" s="322"/>
      <c r="B199" s="323"/>
      <c r="C199" s="323"/>
      <c r="D199" s="334"/>
      <c r="E199" s="335"/>
      <c r="F199" s="337"/>
      <c r="G199" s="327"/>
      <c r="H199" s="330"/>
    </row>
    <row r="200" spans="1:8" ht="14.25" thickTop="1">
      <c r="A200" s="73" t="s">
        <v>300</v>
      </c>
      <c r="B200" s="98"/>
      <c r="C200" s="99"/>
      <c r="D200" s="99"/>
      <c r="E200" s="99"/>
      <c r="F200" s="99"/>
      <c r="G200" s="99"/>
      <c r="H200" s="99"/>
    </row>
    <row r="201" spans="1:8">
      <c r="A201" s="73"/>
      <c r="B201" s="302" t="s">
        <v>301</v>
      </c>
      <c r="C201" s="303"/>
      <c r="D201" s="303"/>
      <c r="E201" s="303"/>
      <c r="F201" s="303"/>
      <c r="G201" s="303"/>
      <c r="H201" s="303"/>
    </row>
    <row r="202" spans="1:8">
      <c r="A202" s="73"/>
      <c r="B202" s="303"/>
      <c r="C202" s="303"/>
      <c r="D202" s="303"/>
      <c r="E202" s="303"/>
      <c r="F202" s="303"/>
      <c r="G202" s="303"/>
      <c r="H202" s="303"/>
    </row>
    <row r="203" spans="1:8">
      <c r="A203" s="73"/>
      <c r="B203" s="304" t="s">
        <v>302</v>
      </c>
      <c r="C203" s="304"/>
      <c r="D203" s="304"/>
      <c r="E203" s="304"/>
      <c r="F203" s="304"/>
      <c r="G203" s="304"/>
      <c r="H203" s="304"/>
    </row>
    <row r="204" spans="1:8">
      <c r="A204" s="73"/>
      <c r="B204" s="304"/>
      <c r="C204" s="304"/>
      <c r="D204" s="304"/>
      <c r="E204" s="304"/>
      <c r="F204" s="304"/>
      <c r="G204" s="304"/>
      <c r="H204" s="304"/>
    </row>
    <row r="205" spans="1:8">
      <c r="A205" s="73"/>
      <c r="B205" s="304"/>
      <c r="C205" s="304"/>
      <c r="D205" s="304"/>
      <c r="E205" s="304"/>
      <c r="F205" s="304"/>
      <c r="G205" s="304"/>
      <c r="H205" s="304"/>
    </row>
    <row r="206" spans="1:8">
      <c r="A206" s="73" t="s">
        <v>303</v>
      </c>
      <c r="B206" s="98"/>
      <c r="C206" s="99"/>
      <c r="D206" s="99"/>
      <c r="E206" s="99"/>
      <c r="F206" s="99"/>
      <c r="G206" s="99"/>
      <c r="H206" s="99"/>
    </row>
    <row r="207" spans="1:8">
      <c r="A207" s="73"/>
      <c r="B207" s="100" t="s">
        <v>332</v>
      </c>
      <c r="C207" s="99"/>
      <c r="D207" s="99"/>
      <c r="E207" s="99"/>
      <c r="F207" s="99"/>
      <c r="G207" s="98"/>
      <c r="H207" s="99"/>
    </row>
    <row r="208" spans="1:8">
      <c r="A208" s="73"/>
      <c r="B208" s="300" t="s">
        <v>444</v>
      </c>
      <c r="C208" s="301"/>
      <c r="D208" s="301"/>
      <c r="E208" s="301"/>
      <c r="F208" s="301"/>
      <c r="G208" s="301"/>
      <c r="H208" s="301"/>
    </row>
    <row r="209" spans="1:8">
      <c r="A209" s="73"/>
      <c r="B209" s="301"/>
      <c r="C209" s="301"/>
      <c r="D209" s="301"/>
      <c r="E209" s="301"/>
      <c r="F209" s="301"/>
      <c r="G209" s="301"/>
      <c r="H209" s="301"/>
    </row>
    <row r="210" spans="1:8">
      <c r="A210" s="73"/>
      <c r="B210" s="301" t="s">
        <v>304</v>
      </c>
      <c r="C210" s="301"/>
      <c r="D210" s="301"/>
      <c r="E210" s="301"/>
      <c r="F210" s="301"/>
      <c r="G210" s="301"/>
      <c r="H210" s="301"/>
    </row>
    <row r="211" spans="1:8">
      <c r="A211" s="73"/>
      <c r="B211" s="301"/>
      <c r="C211" s="301"/>
      <c r="D211" s="301"/>
      <c r="E211" s="301"/>
      <c r="F211" s="301"/>
      <c r="G211" s="301"/>
      <c r="H211" s="301"/>
    </row>
    <row r="212" spans="1:8">
      <c r="A212" s="73" t="s">
        <v>305</v>
      </c>
      <c r="B212" s="73"/>
      <c r="C212" s="73"/>
      <c r="D212" s="73"/>
      <c r="E212" s="73"/>
      <c r="F212" s="73"/>
      <c r="G212" s="73"/>
      <c r="H212" s="73"/>
    </row>
    <row r="213" spans="1:8">
      <c r="A213" s="73"/>
      <c r="B213" s="101" t="s">
        <v>306</v>
      </c>
      <c r="C213" s="73"/>
      <c r="D213" s="73"/>
      <c r="E213" s="73"/>
      <c r="F213" s="73"/>
      <c r="G213" s="73"/>
      <c r="H213" s="73"/>
    </row>
    <row r="214" spans="1:8"/>
    <row r="215" spans="1:8"/>
  </sheetData>
  <sheetProtection sheet="1" scenarios="1"/>
  <mergeCells count="90">
    <mergeCell ref="A50:A53"/>
    <mergeCell ref="H18:H19"/>
    <mergeCell ref="B53:C53"/>
    <mergeCell ref="D53:E53"/>
    <mergeCell ref="E18:E19"/>
    <mergeCell ref="F18:F19"/>
    <mergeCell ref="G18:G19"/>
    <mergeCell ref="B61:H63"/>
    <mergeCell ref="A54:C57"/>
    <mergeCell ref="D54:E54"/>
    <mergeCell ref="G54:G57"/>
    <mergeCell ref="A1:H2"/>
    <mergeCell ref="A3:B3"/>
    <mergeCell ref="C3:H3"/>
    <mergeCell ref="A4:B4"/>
    <mergeCell ref="C4:H4"/>
    <mergeCell ref="A18:B19"/>
    <mergeCell ref="C18:C19"/>
    <mergeCell ref="D18:D19"/>
    <mergeCell ref="A5:H5"/>
    <mergeCell ref="A20:A49"/>
    <mergeCell ref="B49:C49"/>
    <mergeCell ref="D49:E49"/>
    <mergeCell ref="H54:H57"/>
    <mergeCell ref="D55:E55"/>
    <mergeCell ref="D56:E57"/>
    <mergeCell ref="F56:F57"/>
    <mergeCell ref="B59:H60"/>
    <mergeCell ref="B68:H69"/>
    <mergeCell ref="A72:H73"/>
    <mergeCell ref="A74:B74"/>
    <mergeCell ref="C74:H74"/>
    <mergeCell ref="A75:B75"/>
    <mergeCell ref="C75:H75"/>
    <mergeCell ref="A76:H76"/>
    <mergeCell ref="A89:B90"/>
    <mergeCell ref="C89:C90"/>
    <mergeCell ref="D89:D90"/>
    <mergeCell ref="E89:E90"/>
    <mergeCell ref="F89:F90"/>
    <mergeCell ref="G89:G90"/>
    <mergeCell ref="H89:H90"/>
    <mergeCell ref="A91:A120"/>
    <mergeCell ref="B120:C120"/>
    <mergeCell ref="D120:E120"/>
    <mergeCell ref="A121:A124"/>
    <mergeCell ref="B124:C124"/>
    <mergeCell ref="D124:E124"/>
    <mergeCell ref="A125:C128"/>
    <mergeCell ref="D125:E125"/>
    <mergeCell ref="G125:G128"/>
    <mergeCell ref="H125:H128"/>
    <mergeCell ref="D126:E126"/>
    <mergeCell ref="D127:E128"/>
    <mergeCell ref="F127:F128"/>
    <mergeCell ref="B132:H134"/>
    <mergeCell ref="B139:H140"/>
    <mergeCell ref="A143:H144"/>
    <mergeCell ref="A145:B145"/>
    <mergeCell ref="C145:H145"/>
    <mergeCell ref="A162:A191"/>
    <mergeCell ref="B191:C191"/>
    <mergeCell ref="D191:E191"/>
    <mergeCell ref="A192:A195"/>
    <mergeCell ref="B195:C195"/>
    <mergeCell ref="D195:E195"/>
    <mergeCell ref="B210:H211"/>
    <mergeCell ref="A196:C199"/>
    <mergeCell ref="D196:E196"/>
    <mergeCell ref="G196:G199"/>
    <mergeCell ref="H196:H199"/>
    <mergeCell ref="D197:E197"/>
    <mergeCell ref="D198:E199"/>
    <mergeCell ref="F198:F199"/>
    <mergeCell ref="B66:H67"/>
    <mergeCell ref="B137:H138"/>
    <mergeCell ref="B208:H209"/>
    <mergeCell ref="B201:H202"/>
    <mergeCell ref="B203:H205"/>
    <mergeCell ref="A146:B146"/>
    <mergeCell ref="C146:H146"/>
    <mergeCell ref="A147:H147"/>
    <mergeCell ref="A160:B161"/>
    <mergeCell ref="C160:C161"/>
    <mergeCell ref="D160:D161"/>
    <mergeCell ref="E160:E161"/>
    <mergeCell ref="F160:F161"/>
    <mergeCell ref="G160:G161"/>
    <mergeCell ref="H160:H161"/>
    <mergeCell ref="B130:H131"/>
  </mergeCells>
  <phoneticPr fontId="2"/>
  <conditionalFormatting sqref="C3">
    <cfRule type="expression" dxfId="29" priority="6" stopIfTrue="1">
      <formula>$C$3=""</formula>
    </cfRule>
  </conditionalFormatting>
  <conditionalFormatting sqref="C4:H4">
    <cfRule type="expression" dxfId="28" priority="5" stopIfTrue="1">
      <formula>$C$4=""</formula>
    </cfRule>
  </conditionalFormatting>
  <conditionalFormatting sqref="C145">
    <cfRule type="expression" dxfId="27" priority="4" stopIfTrue="1">
      <formula>$C$145=""</formula>
    </cfRule>
  </conditionalFormatting>
  <conditionalFormatting sqref="C146:H146">
    <cfRule type="expression" dxfId="26" priority="3" stopIfTrue="1">
      <formula>$C$146=""</formula>
    </cfRule>
  </conditionalFormatting>
  <conditionalFormatting sqref="C74">
    <cfRule type="expression" dxfId="25" priority="2" stopIfTrue="1">
      <formula>$C$74=""</formula>
    </cfRule>
  </conditionalFormatting>
  <conditionalFormatting sqref="C75:H75">
    <cfRule type="expression" dxfId="24" priority="1" stopIfTrue="1">
      <formula>$C$75=""</formula>
    </cfRule>
  </conditionalFormatting>
  <dataValidations xWindow="570" yWindow="458" count="7">
    <dataValidation allowBlank="1" showInputMessage="1" showErrorMessage="1" prompt="その他燃料の熱量換算係数を入力" sqref="E43:E44 E114:E115 E185:E186"/>
    <dataValidation allowBlank="1" showInputMessage="1" showErrorMessage="1" prompt="その他燃料の炭素排出係数を入力" sqref="G43:G44 G114:G115 G185:G186"/>
    <dataValidation allowBlank="1" showInputMessage="1" showErrorMessage="1" prompt="その他燃料の単位を入力" sqref="C43:C44 C114:C115 C185:C186"/>
    <dataValidation allowBlank="1" showInputMessage="1" showErrorMessage="1" prompt="九州電力以外の買電先を（）内に入力" sqref="B52 B123 B194"/>
    <dataValidation allowBlank="1" showInputMessage="1" showErrorMessage="1" prompt="九州電力以外の買電先のCO2排出係数を入力" sqref="G52 G123 G194"/>
    <dataValidation allowBlank="1" showInputMessage="1" showErrorMessage="1" prompt="都市ガス以外の燃料の名称を（）内に入力" sqref="B43:B44 B114:B115 B185:B186"/>
    <dataValidation type="list" allowBlank="1" showInputMessage="1" promptTitle="プルダウンで選択" prompt="西部ガス：46_x000a_九州ガス：46.04655_x000a_天草ガス：62.8_x000a_山鹿都市ガス：62.8" sqref="E42 E113 E184">
      <formula1>$N$42:$N$45</formula1>
    </dataValidation>
  </dataValidations>
  <printOptions horizontalCentered="1"/>
  <pageMargins left="0.59055118110236227" right="0.43307086614173229" top="0.43307086614173229" bottom="0.27559055118110237" header="0.39370078740157483" footer="0.23622047244094491"/>
  <pageSetup paperSize="9" scale="87" firstPageNumber="3" orientation="portrait" useFirstPageNumber="1" r:id="rId1"/>
  <headerFooter alignWithMargins="0"/>
  <rowBreaks count="2" manualBreakCount="2">
    <brk id="71" max="7" man="1"/>
    <brk id="142" max="7"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1:N214"/>
  <sheetViews>
    <sheetView view="pageBreakPreview" zoomScale="115" zoomScaleNormal="70" zoomScaleSheetLayoutView="115" workbookViewId="0">
      <selection activeCell="L119" sqref="L119"/>
    </sheetView>
  </sheetViews>
  <sheetFormatPr defaultColWidth="0" defaultRowHeight="13.5" zeroHeight="1"/>
  <cols>
    <col min="1" max="1" width="2.75" customWidth="1"/>
    <col min="2" max="2" width="30.375" customWidth="1"/>
    <col min="3" max="3" width="8" customWidth="1"/>
    <col min="4" max="4" width="13.625" customWidth="1"/>
    <col min="5" max="5" width="7.375" customWidth="1"/>
    <col min="6" max="6" width="10.375" customWidth="1"/>
    <col min="7" max="7" width="9.875" customWidth="1"/>
    <col min="8" max="8" width="11.875" customWidth="1"/>
    <col min="9" max="12" width="9" customWidth="1"/>
  </cols>
  <sheetData>
    <row r="1" spans="1:8" ht="13.5" customHeight="1">
      <c r="A1" s="344" t="s">
        <v>428</v>
      </c>
      <c r="B1" s="344"/>
      <c r="C1" s="344"/>
      <c r="D1" s="344"/>
      <c r="E1" s="344"/>
      <c r="F1" s="344"/>
      <c r="G1" s="344"/>
      <c r="H1" s="344"/>
    </row>
    <row r="2" spans="1:8" ht="13.5" customHeight="1">
      <c r="A2" s="344"/>
      <c r="B2" s="344"/>
      <c r="C2" s="344"/>
      <c r="D2" s="344"/>
      <c r="E2" s="344"/>
      <c r="F2" s="344"/>
      <c r="G2" s="344"/>
      <c r="H2" s="344"/>
    </row>
    <row r="3" spans="1:8" ht="18.75" customHeight="1">
      <c r="A3" s="305" t="s">
        <v>26</v>
      </c>
      <c r="B3" s="305"/>
      <c r="C3" s="345"/>
      <c r="D3" s="346"/>
      <c r="E3" s="346"/>
      <c r="F3" s="346"/>
      <c r="G3" s="346"/>
      <c r="H3" s="347"/>
    </row>
    <row r="4" spans="1:8" ht="18.75" customHeight="1">
      <c r="A4" s="305" t="s">
        <v>235</v>
      </c>
      <c r="B4" s="305"/>
      <c r="C4" s="306"/>
      <c r="D4" s="306"/>
      <c r="E4" s="306"/>
      <c r="F4" s="306"/>
      <c r="G4" s="306"/>
      <c r="H4" s="307"/>
    </row>
    <row r="5" spans="1:8" ht="15" customHeight="1">
      <c r="A5" s="308" t="s">
        <v>236</v>
      </c>
      <c r="B5" s="309"/>
      <c r="C5" s="309"/>
      <c r="D5" s="309"/>
      <c r="E5" s="309"/>
      <c r="F5" s="309"/>
      <c r="G5" s="309"/>
      <c r="H5" s="310"/>
    </row>
    <row r="6" spans="1:8" ht="15" customHeight="1">
      <c r="A6" s="66" t="s">
        <v>237</v>
      </c>
      <c r="B6" s="67"/>
      <c r="C6" s="67"/>
      <c r="D6" s="67"/>
      <c r="E6" s="67"/>
      <c r="F6" s="67"/>
      <c r="G6" s="67"/>
      <c r="H6" s="68"/>
    </row>
    <row r="7" spans="1:8" ht="15" customHeight="1">
      <c r="A7" s="66"/>
      <c r="B7" s="69" t="s">
        <v>238</v>
      </c>
      <c r="C7" s="67"/>
      <c r="D7" s="67"/>
      <c r="E7" s="67"/>
      <c r="F7" s="67"/>
      <c r="G7" s="67"/>
      <c r="H7" s="68"/>
    </row>
    <row r="8" spans="1:8" ht="3" customHeight="1">
      <c r="A8" s="66"/>
      <c r="B8" s="69"/>
      <c r="C8" s="67"/>
      <c r="D8" s="67"/>
      <c r="E8" s="67"/>
      <c r="F8" s="67"/>
      <c r="G8" s="67"/>
      <c r="H8" s="68"/>
    </row>
    <row r="9" spans="1:8" ht="15" customHeight="1">
      <c r="A9" s="66" t="s">
        <v>239</v>
      </c>
      <c r="B9" s="67"/>
      <c r="C9" s="67"/>
      <c r="D9" s="67"/>
      <c r="E9" s="67"/>
      <c r="F9" s="67"/>
      <c r="G9" s="67"/>
      <c r="H9" s="68"/>
    </row>
    <row r="10" spans="1:8" ht="15" customHeight="1">
      <c r="A10" s="66" t="s">
        <v>240</v>
      </c>
      <c r="B10" s="67"/>
      <c r="C10" s="67"/>
      <c r="D10" s="67"/>
      <c r="E10" s="67"/>
      <c r="F10" s="67"/>
      <c r="G10" s="67"/>
      <c r="H10" s="68"/>
    </row>
    <row r="11" spans="1:8" ht="15" customHeight="1">
      <c r="A11" s="66" t="s">
        <v>348</v>
      </c>
      <c r="B11" s="67"/>
      <c r="C11" s="67"/>
      <c r="D11" s="67"/>
      <c r="E11" s="67"/>
      <c r="F11" s="67"/>
      <c r="G11" s="67"/>
      <c r="H11" s="68"/>
    </row>
    <row r="12" spans="1:8" ht="15" customHeight="1">
      <c r="A12" s="66" t="s">
        <v>349</v>
      </c>
      <c r="B12" s="67"/>
      <c r="C12" s="67"/>
      <c r="D12" s="67"/>
      <c r="E12" s="67"/>
      <c r="F12" s="67"/>
      <c r="G12" s="67"/>
      <c r="H12" s="68"/>
    </row>
    <row r="13" spans="1:8" ht="15" customHeight="1">
      <c r="A13" s="66" t="s">
        <v>243</v>
      </c>
      <c r="B13" s="67"/>
      <c r="C13" s="67"/>
      <c r="D13" s="67"/>
      <c r="E13" s="67"/>
      <c r="F13" s="67"/>
      <c r="G13" s="67"/>
      <c r="H13" s="68"/>
    </row>
    <row r="14" spans="1:8" ht="15" customHeight="1">
      <c r="A14" s="66" t="s">
        <v>350</v>
      </c>
      <c r="B14" s="67"/>
      <c r="C14" s="67"/>
      <c r="D14" s="67"/>
      <c r="E14" s="67"/>
      <c r="F14" s="67"/>
      <c r="G14" s="67"/>
      <c r="H14" s="68"/>
    </row>
    <row r="15" spans="1:8" ht="15" customHeight="1">
      <c r="A15" s="66" t="s">
        <v>245</v>
      </c>
      <c r="B15" s="67"/>
      <c r="C15" s="67"/>
      <c r="D15" s="67"/>
      <c r="E15" s="67"/>
      <c r="F15" s="67"/>
      <c r="G15" s="67"/>
      <c r="H15" s="68"/>
    </row>
    <row r="16" spans="1:8" ht="15" customHeight="1">
      <c r="A16" s="70" t="s">
        <v>351</v>
      </c>
      <c r="B16" s="71"/>
      <c r="C16" s="71"/>
      <c r="D16" s="71"/>
      <c r="E16" s="71"/>
      <c r="F16" s="71"/>
      <c r="G16" s="71"/>
      <c r="H16" s="72"/>
    </row>
    <row r="17" spans="1:11" ht="7.5" customHeight="1">
      <c r="A17" s="73"/>
      <c r="B17" s="67"/>
      <c r="C17" s="71"/>
      <c r="D17" s="71"/>
      <c r="E17" s="67"/>
      <c r="F17" s="67"/>
      <c r="G17" s="71"/>
      <c r="H17" s="67"/>
    </row>
    <row r="18" spans="1:11">
      <c r="A18" s="311" t="s">
        <v>247</v>
      </c>
      <c r="B18" s="311"/>
      <c r="C18" s="311" t="s">
        <v>248</v>
      </c>
      <c r="D18" s="312" t="s">
        <v>249</v>
      </c>
      <c r="E18" s="314" t="s">
        <v>250</v>
      </c>
      <c r="F18" s="316" t="s">
        <v>251</v>
      </c>
      <c r="G18" s="311" t="s">
        <v>252</v>
      </c>
      <c r="H18" s="316" t="s">
        <v>253</v>
      </c>
    </row>
    <row r="19" spans="1:11">
      <c r="A19" s="311"/>
      <c r="B19" s="311"/>
      <c r="C19" s="311"/>
      <c r="D19" s="313"/>
      <c r="E19" s="315"/>
      <c r="F19" s="317"/>
      <c r="G19" s="311"/>
      <c r="H19" s="317"/>
      <c r="I19" s="58"/>
    </row>
    <row r="20" spans="1:11">
      <c r="A20" s="338" t="s">
        <v>254</v>
      </c>
      <c r="B20" s="75" t="s">
        <v>255</v>
      </c>
      <c r="C20" s="74" t="s">
        <v>313</v>
      </c>
      <c r="D20" s="61"/>
      <c r="E20" s="76">
        <f>係数!$E$7</f>
        <v>38.200000000000003</v>
      </c>
      <c r="F20" s="77">
        <f>D20*E20</f>
        <v>0</v>
      </c>
      <c r="G20" s="76">
        <f>係数!$G$7</f>
        <v>1.8700000000000001E-2</v>
      </c>
      <c r="H20" s="78">
        <f>F20*G20*44/12</f>
        <v>0</v>
      </c>
      <c r="I20" s="58"/>
    </row>
    <row r="21" spans="1:11">
      <c r="A21" s="339"/>
      <c r="B21" s="75" t="s">
        <v>257</v>
      </c>
      <c r="C21" s="74" t="s">
        <v>256</v>
      </c>
      <c r="D21" s="61"/>
      <c r="E21" s="76">
        <f>係数!$E$8</f>
        <v>35.299999999999997</v>
      </c>
      <c r="F21" s="77">
        <f t="shared" ref="F21:F52" si="0">D21*E21</f>
        <v>0</v>
      </c>
      <c r="G21" s="76">
        <f>係数!$G$8</f>
        <v>1.84E-2</v>
      </c>
      <c r="H21" s="78">
        <f t="shared" ref="H21:H44" si="1">F21*G21*44/12</f>
        <v>0</v>
      </c>
      <c r="I21" s="58"/>
    </row>
    <row r="22" spans="1:11">
      <c r="A22" s="339"/>
      <c r="B22" s="75" t="s">
        <v>258</v>
      </c>
      <c r="C22" s="74" t="s">
        <v>256</v>
      </c>
      <c r="D22" s="61"/>
      <c r="E22" s="76">
        <f>係数!$E$9</f>
        <v>34.6</v>
      </c>
      <c r="F22" s="77">
        <f t="shared" si="0"/>
        <v>0</v>
      </c>
      <c r="G22" s="76">
        <f>係数!$G$9</f>
        <v>1.83E-2</v>
      </c>
      <c r="H22" s="78">
        <f>F22*G22*44/12</f>
        <v>0</v>
      </c>
      <c r="I22" s="58"/>
    </row>
    <row r="23" spans="1:11">
      <c r="A23" s="339"/>
      <c r="B23" s="76" t="s">
        <v>259</v>
      </c>
      <c r="C23" s="74" t="s">
        <v>256</v>
      </c>
      <c r="D23" s="61"/>
      <c r="E23" s="76">
        <f>係数!$E$10</f>
        <v>33.6</v>
      </c>
      <c r="F23" s="77">
        <f t="shared" si="0"/>
        <v>0</v>
      </c>
      <c r="G23" s="76">
        <f>係数!$G$10</f>
        <v>1.8200000000000001E-2</v>
      </c>
      <c r="H23" s="78">
        <f t="shared" si="1"/>
        <v>0</v>
      </c>
      <c r="I23" s="58"/>
    </row>
    <row r="24" spans="1:11">
      <c r="A24" s="339"/>
      <c r="B24" s="76" t="s">
        <v>260</v>
      </c>
      <c r="C24" s="74" t="s">
        <v>314</v>
      </c>
      <c r="D24" s="61"/>
      <c r="E24" s="76">
        <f>係数!$E$11</f>
        <v>36.700000000000003</v>
      </c>
      <c r="F24" s="77">
        <f t="shared" si="0"/>
        <v>0</v>
      </c>
      <c r="G24" s="76">
        <f>係数!$G$11</f>
        <v>1.8499999999999999E-2</v>
      </c>
      <c r="H24" s="78">
        <f t="shared" si="1"/>
        <v>0</v>
      </c>
      <c r="I24" s="58"/>
      <c r="J24" s="58"/>
      <c r="K24" s="58"/>
    </row>
    <row r="25" spans="1:11">
      <c r="A25" s="339"/>
      <c r="B25" s="76" t="s">
        <v>261</v>
      </c>
      <c r="C25" s="74" t="s">
        <v>315</v>
      </c>
      <c r="D25" s="61"/>
      <c r="E25" s="76">
        <f>係数!$E$12</f>
        <v>37.700000000000003</v>
      </c>
      <c r="F25" s="77">
        <f t="shared" si="0"/>
        <v>0</v>
      </c>
      <c r="G25" s="76">
        <f>係数!$G$12</f>
        <v>1.8700000000000001E-2</v>
      </c>
      <c r="H25" s="78">
        <f t="shared" si="1"/>
        <v>0</v>
      </c>
      <c r="I25" s="58"/>
      <c r="J25" s="58"/>
      <c r="K25" s="58"/>
    </row>
    <row r="26" spans="1:11">
      <c r="A26" s="339"/>
      <c r="B26" s="76" t="s">
        <v>262</v>
      </c>
      <c r="C26" s="74" t="s">
        <v>352</v>
      </c>
      <c r="D26" s="61"/>
      <c r="E26" s="76">
        <f>係数!$E$13</f>
        <v>39.1</v>
      </c>
      <c r="F26" s="77">
        <f t="shared" si="0"/>
        <v>0</v>
      </c>
      <c r="G26" s="76">
        <f>係数!$G$13</f>
        <v>1.89E-2</v>
      </c>
      <c r="H26" s="78">
        <f t="shared" si="1"/>
        <v>0</v>
      </c>
      <c r="I26" s="58"/>
      <c r="J26" s="58"/>
      <c r="K26" s="58"/>
    </row>
    <row r="27" spans="1:11">
      <c r="A27" s="339"/>
      <c r="B27" s="76" t="s">
        <v>263</v>
      </c>
      <c r="C27" s="74" t="s">
        <v>352</v>
      </c>
      <c r="D27" s="61"/>
      <c r="E27" s="76">
        <f>係数!$E$14</f>
        <v>41.9</v>
      </c>
      <c r="F27" s="77">
        <f t="shared" si="0"/>
        <v>0</v>
      </c>
      <c r="G27" s="76">
        <f>係数!$G$14</f>
        <v>1.95E-2</v>
      </c>
      <c r="H27" s="78">
        <f t="shared" si="1"/>
        <v>0</v>
      </c>
      <c r="I27" s="58"/>
      <c r="J27" s="58"/>
      <c r="K27" s="58"/>
    </row>
    <row r="28" spans="1:11">
      <c r="A28" s="339"/>
      <c r="B28" s="76" t="s">
        <v>264</v>
      </c>
      <c r="C28" s="74" t="s">
        <v>353</v>
      </c>
      <c r="D28" s="61"/>
      <c r="E28" s="76">
        <f>係数!$E$15</f>
        <v>40.9</v>
      </c>
      <c r="F28" s="77">
        <f t="shared" si="0"/>
        <v>0</v>
      </c>
      <c r="G28" s="76">
        <f>係数!$G$15</f>
        <v>2.0799999999999999E-2</v>
      </c>
      <c r="H28" s="78">
        <f t="shared" si="1"/>
        <v>0</v>
      </c>
      <c r="I28" s="58"/>
      <c r="J28" s="58"/>
      <c r="K28" s="58"/>
    </row>
    <row r="29" spans="1:11">
      <c r="A29" s="339"/>
      <c r="B29" s="76" t="s">
        <v>266</v>
      </c>
      <c r="C29" s="74" t="s">
        <v>353</v>
      </c>
      <c r="D29" s="61"/>
      <c r="E29" s="76">
        <f>係数!$E$16</f>
        <v>29.9</v>
      </c>
      <c r="F29" s="77">
        <f t="shared" si="0"/>
        <v>0</v>
      </c>
      <c r="G29" s="76">
        <f>係数!$G$16</f>
        <v>2.5399999999999999E-2</v>
      </c>
      <c r="H29" s="78">
        <f t="shared" si="1"/>
        <v>0</v>
      </c>
      <c r="I29" s="58"/>
      <c r="J29" s="58"/>
      <c r="K29" s="58"/>
    </row>
    <row r="30" spans="1:11">
      <c r="A30" s="339"/>
      <c r="B30" s="76" t="s">
        <v>267</v>
      </c>
      <c r="C30" s="74" t="s">
        <v>353</v>
      </c>
      <c r="D30" s="61"/>
      <c r="E30" s="76">
        <f>係数!$E$17</f>
        <v>50.8</v>
      </c>
      <c r="F30" s="77">
        <f t="shared" si="0"/>
        <v>0</v>
      </c>
      <c r="G30" s="76">
        <f>係数!$G$17</f>
        <v>1.61E-2</v>
      </c>
      <c r="H30" s="78">
        <f t="shared" si="1"/>
        <v>0</v>
      </c>
      <c r="I30" s="58"/>
      <c r="J30" s="58"/>
      <c r="K30" s="58"/>
    </row>
    <row r="31" spans="1:11">
      <c r="A31" s="339"/>
      <c r="B31" s="76" t="s">
        <v>268</v>
      </c>
      <c r="C31" s="74" t="s">
        <v>269</v>
      </c>
      <c r="D31" s="61"/>
      <c r="E31" s="76">
        <f>係数!$E$18</f>
        <v>44.9</v>
      </c>
      <c r="F31" s="77">
        <f t="shared" si="0"/>
        <v>0</v>
      </c>
      <c r="G31" s="76">
        <f>係数!$G$18</f>
        <v>1.4200000000000001E-2</v>
      </c>
      <c r="H31" s="78">
        <f t="shared" si="1"/>
        <v>0</v>
      </c>
      <c r="I31" s="58"/>
      <c r="J31" s="58"/>
      <c r="K31" s="58"/>
    </row>
    <row r="32" spans="1:11">
      <c r="A32" s="339"/>
      <c r="B32" s="76" t="s">
        <v>270</v>
      </c>
      <c r="C32" s="74" t="s">
        <v>353</v>
      </c>
      <c r="D32" s="61"/>
      <c r="E32" s="76">
        <f>係数!$E$19</f>
        <v>54.6</v>
      </c>
      <c r="F32" s="77">
        <f t="shared" si="0"/>
        <v>0</v>
      </c>
      <c r="G32" s="76">
        <f>係数!$G$19</f>
        <v>1.35E-2</v>
      </c>
      <c r="H32" s="78">
        <f t="shared" si="1"/>
        <v>0</v>
      </c>
      <c r="I32" s="58"/>
      <c r="J32" s="58"/>
      <c r="K32" s="58"/>
    </row>
    <row r="33" spans="1:14">
      <c r="A33" s="339"/>
      <c r="B33" s="76" t="s">
        <v>271</v>
      </c>
      <c r="C33" s="74" t="s">
        <v>269</v>
      </c>
      <c r="D33" s="61"/>
      <c r="E33" s="76">
        <f>係数!$E$20</f>
        <v>43.5</v>
      </c>
      <c r="F33" s="77">
        <f t="shared" si="0"/>
        <v>0</v>
      </c>
      <c r="G33" s="76">
        <f>係数!$G$20</f>
        <v>1.3899999999999999E-2</v>
      </c>
      <c r="H33" s="78">
        <f t="shared" si="1"/>
        <v>0</v>
      </c>
      <c r="I33" s="58"/>
      <c r="J33" s="58"/>
      <c r="K33" s="58"/>
    </row>
    <row r="34" spans="1:14">
      <c r="A34" s="339"/>
      <c r="B34" s="76" t="s">
        <v>272</v>
      </c>
      <c r="C34" s="74" t="s">
        <v>353</v>
      </c>
      <c r="D34" s="61"/>
      <c r="E34" s="79">
        <f>係数!$E$21</f>
        <v>29</v>
      </c>
      <c r="F34" s="77">
        <f t="shared" si="0"/>
        <v>0</v>
      </c>
      <c r="G34" s="76">
        <f>係数!$G$21</f>
        <v>2.4500000000000001E-2</v>
      </c>
      <c r="H34" s="78">
        <f t="shared" si="1"/>
        <v>0</v>
      </c>
      <c r="I34" s="58"/>
      <c r="J34" s="58"/>
      <c r="K34" s="58"/>
    </row>
    <row r="35" spans="1:14">
      <c r="A35" s="339"/>
      <c r="B35" s="76" t="s">
        <v>273</v>
      </c>
      <c r="C35" s="74" t="s">
        <v>353</v>
      </c>
      <c r="D35" s="61"/>
      <c r="E35" s="79">
        <f>係数!$E$22</f>
        <v>25.7</v>
      </c>
      <c r="F35" s="77">
        <f t="shared" si="0"/>
        <v>0</v>
      </c>
      <c r="G35" s="76">
        <f>係数!$G$22</f>
        <v>2.47E-2</v>
      </c>
      <c r="H35" s="78">
        <f t="shared" si="1"/>
        <v>0</v>
      </c>
      <c r="I35" s="58"/>
      <c r="J35" s="58"/>
      <c r="K35" s="58"/>
    </row>
    <row r="36" spans="1:14">
      <c r="A36" s="339"/>
      <c r="B36" s="76" t="s">
        <v>274</v>
      </c>
      <c r="C36" s="74" t="s">
        <v>353</v>
      </c>
      <c r="D36" s="61"/>
      <c r="E36" s="79">
        <f>係数!$E$23</f>
        <v>26.9</v>
      </c>
      <c r="F36" s="77">
        <f t="shared" si="0"/>
        <v>0</v>
      </c>
      <c r="G36" s="76">
        <f>係数!$G$23</f>
        <v>2.5499999999999998E-2</v>
      </c>
      <c r="H36" s="78">
        <f>F36*G36*44/12</f>
        <v>0</v>
      </c>
      <c r="I36" s="58"/>
      <c r="J36" s="58"/>
      <c r="K36" s="58"/>
    </row>
    <row r="37" spans="1:14">
      <c r="A37" s="339"/>
      <c r="B37" s="76" t="s">
        <v>275</v>
      </c>
      <c r="C37" s="74" t="s">
        <v>353</v>
      </c>
      <c r="D37" s="61"/>
      <c r="E37" s="79">
        <f>係数!$E$24</f>
        <v>29.4</v>
      </c>
      <c r="F37" s="77">
        <f t="shared" si="0"/>
        <v>0</v>
      </c>
      <c r="G37" s="76">
        <f>係数!$G$24</f>
        <v>2.9399999999999999E-2</v>
      </c>
      <c r="H37" s="78">
        <f t="shared" si="1"/>
        <v>0</v>
      </c>
      <c r="I37" s="58"/>
      <c r="J37" s="58"/>
      <c r="K37" s="58"/>
    </row>
    <row r="38" spans="1:14">
      <c r="A38" s="339"/>
      <c r="B38" s="76" t="s">
        <v>354</v>
      </c>
      <c r="C38" s="74" t="s">
        <v>353</v>
      </c>
      <c r="D38" s="61"/>
      <c r="E38" s="79">
        <f>係数!$E$25</f>
        <v>37.299999999999997</v>
      </c>
      <c r="F38" s="77">
        <f t="shared" si="0"/>
        <v>0</v>
      </c>
      <c r="G38" s="76">
        <f>係数!$G$25</f>
        <v>2.0899999999999998E-2</v>
      </c>
      <c r="H38" s="78">
        <f t="shared" si="1"/>
        <v>0</v>
      </c>
      <c r="I38" s="58"/>
      <c r="J38" s="58"/>
      <c r="K38" s="58"/>
    </row>
    <row r="39" spans="1:14">
      <c r="A39" s="339"/>
      <c r="B39" s="75" t="s">
        <v>277</v>
      </c>
      <c r="C39" s="80" t="s">
        <v>269</v>
      </c>
      <c r="D39" s="61"/>
      <c r="E39" s="81">
        <f>係数!$E$26</f>
        <v>21.1</v>
      </c>
      <c r="F39" s="82">
        <f t="shared" si="0"/>
        <v>0</v>
      </c>
      <c r="G39" s="83">
        <f>係数!$G$26</f>
        <v>1.0999999999999999E-2</v>
      </c>
      <c r="H39" s="78">
        <f t="shared" si="1"/>
        <v>0</v>
      </c>
      <c r="I39" s="58"/>
      <c r="J39" s="58"/>
      <c r="K39" s="58"/>
    </row>
    <row r="40" spans="1:14">
      <c r="A40" s="339"/>
      <c r="B40" s="75" t="s">
        <v>278</v>
      </c>
      <c r="C40" s="80" t="s">
        <v>269</v>
      </c>
      <c r="D40" s="61"/>
      <c r="E40" s="84">
        <f>係数!$E$27</f>
        <v>3.41</v>
      </c>
      <c r="F40" s="82">
        <f t="shared" si="0"/>
        <v>0</v>
      </c>
      <c r="G40" s="83">
        <f>係数!$G$27</f>
        <v>2.63E-2</v>
      </c>
      <c r="H40" s="78">
        <f t="shared" si="1"/>
        <v>0</v>
      </c>
      <c r="I40" s="58"/>
      <c r="J40" s="58"/>
      <c r="K40" s="58"/>
    </row>
    <row r="41" spans="1:14">
      <c r="A41" s="339"/>
      <c r="B41" s="75" t="s">
        <v>279</v>
      </c>
      <c r="C41" s="80" t="s">
        <v>269</v>
      </c>
      <c r="D41" s="61"/>
      <c r="E41" s="84">
        <f>係数!$E$28</f>
        <v>8.41</v>
      </c>
      <c r="F41" s="82">
        <f t="shared" si="0"/>
        <v>0</v>
      </c>
      <c r="G41" s="83">
        <f>係数!$G$28</f>
        <v>3.8399999999999997E-2</v>
      </c>
      <c r="H41" s="78">
        <f t="shared" si="1"/>
        <v>0</v>
      </c>
      <c r="I41" s="58"/>
      <c r="M41" s="58"/>
      <c r="N41" s="58" t="s">
        <v>319</v>
      </c>
    </row>
    <row r="42" spans="1:14">
      <c r="A42" s="339"/>
      <c r="B42" s="85" t="s">
        <v>280</v>
      </c>
      <c r="C42" s="80" t="s">
        <v>269</v>
      </c>
      <c r="D42" s="61"/>
      <c r="E42" s="62">
        <v>46</v>
      </c>
      <c r="F42" s="86">
        <f t="shared" si="0"/>
        <v>0</v>
      </c>
      <c r="G42" s="83">
        <f>係数!$G$29</f>
        <v>1.3599999999999999E-2</v>
      </c>
      <c r="H42" s="78">
        <f t="shared" si="1"/>
        <v>0</v>
      </c>
      <c r="I42" s="58"/>
      <c r="M42" s="58" t="s">
        <v>320</v>
      </c>
      <c r="N42" s="58">
        <v>46</v>
      </c>
    </row>
    <row r="43" spans="1:14">
      <c r="A43" s="339"/>
      <c r="B43" s="87" t="s">
        <v>321</v>
      </c>
      <c r="C43" s="87"/>
      <c r="D43" s="61"/>
      <c r="E43" s="87"/>
      <c r="F43" s="86">
        <f t="shared" si="0"/>
        <v>0</v>
      </c>
      <c r="G43" s="87"/>
      <c r="H43" s="78">
        <f t="shared" si="1"/>
        <v>0</v>
      </c>
      <c r="I43" s="58"/>
      <c r="M43" s="58" t="s">
        <v>322</v>
      </c>
      <c r="N43" s="58">
        <v>46.046550000000003</v>
      </c>
    </row>
    <row r="44" spans="1:14">
      <c r="A44" s="339"/>
      <c r="B44" s="87" t="s">
        <v>321</v>
      </c>
      <c r="C44" s="87"/>
      <c r="D44" s="61"/>
      <c r="E44" s="87"/>
      <c r="F44" s="86">
        <f t="shared" si="0"/>
        <v>0</v>
      </c>
      <c r="G44" s="87"/>
      <c r="H44" s="78">
        <f t="shared" si="1"/>
        <v>0</v>
      </c>
      <c r="I44" s="58"/>
      <c r="M44" s="58" t="s">
        <v>323</v>
      </c>
      <c r="N44" s="58">
        <v>62.8</v>
      </c>
    </row>
    <row r="45" spans="1:14">
      <c r="A45" s="339"/>
      <c r="B45" s="75" t="s">
        <v>282</v>
      </c>
      <c r="C45" s="80" t="s">
        <v>355</v>
      </c>
      <c r="D45" s="61"/>
      <c r="E45" s="84">
        <f>係数!$E$32</f>
        <v>1.02</v>
      </c>
      <c r="F45" s="82">
        <f t="shared" si="0"/>
        <v>0</v>
      </c>
      <c r="G45" s="88">
        <f>係数!$G$32</f>
        <v>0.06</v>
      </c>
      <c r="H45" s="78">
        <f>D45*G45</f>
        <v>0</v>
      </c>
      <c r="I45" s="58"/>
      <c r="M45" s="58" t="s">
        <v>326</v>
      </c>
      <c r="N45" s="58">
        <v>62.8</v>
      </c>
    </row>
    <row r="46" spans="1:14">
      <c r="A46" s="339"/>
      <c r="B46" s="75" t="s">
        <v>283</v>
      </c>
      <c r="C46" s="80" t="s">
        <v>324</v>
      </c>
      <c r="D46" s="61"/>
      <c r="E46" s="84">
        <f>係数!$E$33</f>
        <v>1.36</v>
      </c>
      <c r="F46" s="82">
        <f t="shared" si="0"/>
        <v>0</v>
      </c>
      <c r="G46" s="88">
        <f>係数!$G$33</f>
        <v>5.7000000000000002E-2</v>
      </c>
      <c r="H46" s="78">
        <f>D46*G46</f>
        <v>0</v>
      </c>
    </row>
    <row r="47" spans="1:14">
      <c r="A47" s="339"/>
      <c r="B47" s="75" t="s">
        <v>284</v>
      </c>
      <c r="C47" s="80" t="s">
        <v>355</v>
      </c>
      <c r="D47" s="61"/>
      <c r="E47" s="84">
        <f>係数!$E$34</f>
        <v>1.36</v>
      </c>
      <c r="F47" s="82">
        <f t="shared" si="0"/>
        <v>0</v>
      </c>
      <c r="G47" s="88">
        <f>係数!$G$34</f>
        <v>5.7000000000000002E-2</v>
      </c>
      <c r="H47" s="78">
        <f>D47*G47</f>
        <v>0</v>
      </c>
    </row>
    <row r="48" spans="1:14">
      <c r="A48" s="339"/>
      <c r="B48" s="75" t="s">
        <v>285</v>
      </c>
      <c r="C48" s="80" t="s">
        <v>355</v>
      </c>
      <c r="D48" s="61"/>
      <c r="E48" s="84">
        <f>係数!$E$35</f>
        <v>1.36</v>
      </c>
      <c r="F48" s="82">
        <f t="shared" si="0"/>
        <v>0</v>
      </c>
      <c r="G48" s="88">
        <f>係数!$G$35</f>
        <v>5.7000000000000002E-2</v>
      </c>
      <c r="H48" s="78">
        <f>D48*G48</f>
        <v>0</v>
      </c>
    </row>
    <row r="49" spans="1:8" ht="14.25">
      <c r="A49" s="339"/>
      <c r="B49" s="340" t="s">
        <v>286</v>
      </c>
      <c r="C49" s="341"/>
      <c r="D49" s="324" t="s">
        <v>327</v>
      </c>
      <c r="E49" s="324"/>
      <c r="F49" s="89">
        <f>SUM(F20:F48)</f>
        <v>0</v>
      </c>
      <c r="G49" s="90" t="s">
        <v>288</v>
      </c>
      <c r="H49" s="89">
        <f>SUM(H20:H48)</f>
        <v>0</v>
      </c>
    </row>
    <row r="50" spans="1:8">
      <c r="A50" s="342" t="s">
        <v>289</v>
      </c>
      <c r="B50" s="76" t="s">
        <v>442</v>
      </c>
      <c r="C50" s="74" t="s">
        <v>291</v>
      </c>
      <c r="D50" s="61"/>
      <c r="E50" s="91">
        <f>係数!$E$39</f>
        <v>9.9700000000000006</v>
      </c>
      <c r="F50" s="77">
        <f t="shared" si="0"/>
        <v>0</v>
      </c>
      <c r="G50" s="92" t="str">
        <f>IF(係数!G$39="","",係数!G$39)</f>
        <v/>
      </c>
      <c r="H50" s="78">
        <f>IF(G50="",0,D50*G50)</f>
        <v>0</v>
      </c>
    </row>
    <row r="51" spans="1:8">
      <c r="A51" s="343"/>
      <c r="B51" s="76" t="s">
        <v>443</v>
      </c>
      <c r="C51" s="74" t="s">
        <v>291</v>
      </c>
      <c r="D51" s="61"/>
      <c r="E51" s="91">
        <f>係数!$E$40</f>
        <v>9.2799999999999994</v>
      </c>
      <c r="F51" s="77">
        <f t="shared" si="0"/>
        <v>0</v>
      </c>
      <c r="G51" s="92" t="str">
        <f>IF(係数!G$40="","",係数!G$40)</f>
        <v/>
      </c>
      <c r="H51" s="78">
        <f>IF(G51="",0,D51*G51)</f>
        <v>0</v>
      </c>
    </row>
    <row r="52" spans="1:8">
      <c r="A52" s="343"/>
      <c r="B52" s="87" t="s">
        <v>341</v>
      </c>
      <c r="C52" s="80" t="s">
        <v>291</v>
      </c>
      <c r="D52" s="61"/>
      <c r="E52" s="91">
        <f>係数!$E$41</f>
        <v>9.76</v>
      </c>
      <c r="F52" s="77">
        <f t="shared" si="0"/>
        <v>0</v>
      </c>
      <c r="G52" s="62"/>
      <c r="H52" s="78">
        <f>D52*G52</f>
        <v>0</v>
      </c>
    </row>
    <row r="53" spans="1:8" ht="15" thickBot="1">
      <c r="A53" s="343"/>
      <c r="B53" s="340" t="s">
        <v>294</v>
      </c>
      <c r="C53" s="341"/>
      <c r="D53" s="324" t="s">
        <v>356</v>
      </c>
      <c r="E53" s="324"/>
      <c r="F53" s="93">
        <f>SUM(F50:F52)</f>
        <v>0</v>
      </c>
      <c r="G53" s="94" t="s">
        <v>288</v>
      </c>
      <c r="H53" s="95">
        <f>SUM(H50:H52)</f>
        <v>0</v>
      </c>
    </row>
    <row r="54" spans="1:8" ht="14.25" thickTop="1">
      <c r="A54" s="318" t="s">
        <v>357</v>
      </c>
      <c r="B54" s="319"/>
      <c r="C54" s="319"/>
      <c r="D54" s="324" t="s">
        <v>358</v>
      </c>
      <c r="E54" s="324"/>
      <c r="F54" s="96">
        <f>SUM(F53,F49)</f>
        <v>0</v>
      </c>
      <c r="G54" s="325" t="s">
        <v>297</v>
      </c>
      <c r="H54" s="328">
        <f>SUM(H53,H49)</f>
        <v>0</v>
      </c>
    </row>
    <row r="55" spans="1:8" ht="14.25" thickBot="1">
      <c r="A55" s="320"/>
      <c r="B55" s="321"/>
      <c r="C55" s="321"/>
      <c r="D55" s="331" t="s">
        <v>298</v>
      </c>
      <c r="E55" s="331"/>
      <c r="F55" s="97">
        <v>2.58E-2</v>
      </c>
      <c r="G55" s="326"/>
      <c r="H55" s="329"/>
    </row>
    <row r="56" spans="1:8" ht="14.25" thickTop="1">
      <c r="A56" s="320"/>
      <c r="B56" s="321"/>
      <c r="C56" s="321"/>
      <c r="D56" s="332" t="s">
        <v>299</v>
      </c>
      <c r="E56" s="333"/>
      <c r="F56" s="336">
        <f>F54*F55</f>
        <v>0</v>
      </c>
      <c r="G56" s="326"/>
      <c r="H56" s="329"/>
    </row>
    <row r="57" spans="1:8" ht="14.25" thickBot="1">
      <c r="A57" s="322"/>
      <c r="B57" s="323"/>
      <c r="C57" s="323"/>
      <c r="D57" s="334"/>
      <c r="E57" s="335"/>
      <c r="F57" s="337"/>
      <c r="G57" s="327"/>
      <c r="H57" s="330"/>
    </row>
    <row r="58" spans="1:8" ht="14.25" thickTop="1">
      <c r="A58" s="73" t="s">
        <v>300</v>
      </c>
      <c r="B58" s="98"/>
      <c r="C58" s="99"/>
      <c r="D58" s="99"/>
      <c r="E58" s="99"/>
      <c r="F58" s="99"/>
      <c r="G58" s="99"/>
      <c r="H58" s="99"/>
    </row>
    <row r="59" spans="1:8">
      <c r="A59" s="73"/>
      <c r="B59" s="302" t="s">
        <v>301</v>
      </c>
      <c r="C59" s="303"/>
      <c r="D59" s="303"/>
      <c r="E59" s="303"/>
      <c r="F59" s="303"/>
      <c r="G59" s="303"/>
      <c r="H59" s="303"/>
    </row>
    <row r="60" spans="1:8">
      <c r="A60" s="73"/>
      <c r="B60" s="303"/>
      <c r="C60" s="303"/>
      <c r="D60" s="303"/>
      <c r="E60" s="303"/>
      <c r="F60" s="303"/>
      <c r="G60" s="303"/>
      <c r="H60" s="303"/>
    </row>
    <row r="61" spans="1:8">
      <c r="A61" s="73"/>
      <c r="B61" s="304" t="s">
        <v>302</v>
      </c>
      <c r="C61" s="304"/>
      <c r="D61" s="304"/>
      <c r="E61" s="304"/>
      <c r="F61" s="304"/>
      <c r="G61" s="304"/>
      <c r="H61" s="304"/>
    </row>
    <row r="62" spans="1:8">
      <c r="A62" s="73"/>
      <c r="B62" s="304"/>
      <c r="C62" s="304"/>
      <c r="D62" s="304"/>
      <c r="E62" s="304"/>
      <c r="F62" s="304"/>
      <c r="G62" s="304"/>
      <c r="H62" s="304"/>
    </row>
    <row r="63" spans="1:8">
      <c r="A63" s="73"/>
      <c r="B63" s="304"/>
      <c r="C63" s="304"/>
      <c r="D63" s="304"/>
      <c r="E63" s="304"/>
      <c r="F63" s="304"/>
      <c r="G63" s="304"/>
      <c r="H63" s="304"/>
    </row>
    <row r="64" spans="1:8">
      <c r="A64" s="73" t="s">
        <v>303</v>
      </c>
      <c r="B64" s="98"/>
      <c r="C64" s="99"/>
      <c r="D64" s="99"/>
      <c r="E64" s="99"/>
      <c r="F64" s="99"/>
      <c r="G64" s="99"/>
      <c r="H64" s="99"/>
    </row>
    <row r="65" spans="1:8">
      <c r="A65" s="73"/>
      <c r="B65" s="100" t="s">
        <v>332</v>
      </c>
      <c r="C65" s="99"/>
      <c r="D65" s="99"/>
      <c r="E65" s="99"/>
      <c r="F65" s="99"/>
      <c r="G65" s="98"/>
      <c r="H65" s="99"/>
    </row>
    <row r="66" spans="1:8" ht="13.5" customHeight="1">
      <c r="A66" s="73"/>
      <c r="B66" s="300" t="s">
        <v>444</v>
      </c>
      <c r="C66" s="301"/>
      <c r="D66" s="301"/>
      <c r="E66" s="301"/>
      <c r="F66" s="301"/>
      <c r="G66" s="301"/>
      <c r="H66" s="301"/>
    </row>
    <row r="67" spans="1:8">
      <c r="A67" s="73"/>
      <c r="B67" s="301"/>
      <c r="C67" s="301"/>
      <c r="D67" s="301"/>
      <c r="E67" s="301"/>
      <c r="F67" s="301"/>
      <c r="G67" s="301"/>
      <c r="H67" s="301"/>
    </row>
    <row r="68" spans="1:8">
      <c r="A68" s="73"/>
      <c r="B68" s="301" t="s">
        <v>304</v>
      </c>
      <c r="C68" s="301"/>
      <c r="D68" s="301"/>
      <c r="E68" s="301"/>
      <c r="F68" s="301"/>
      <c r="G68" s="301"/>
      <c r="H68" s="301"/>
    </row>
    <row r="69" spans="1:8">
      <c r="A69" s="73"/>
      <c r="B69" s="301"/>
      <c r="C69" s="301"/>
      <c r="D69" s="301"/>
      <c r="E69" s="301"/>
      <c r="F69" s="301"/>
      <c r="G69" s="301"/>
      <c r="H69" s="301"/>
    </row>
    <row r="70" spans="1:8">
      <c r="A70" s="73" t="s">
        <v>305</v>
      </c>
      <c r="B70" s="73"/>
      <c r="C70" s="73"/>
      <c r="D70" s="73"/>
      <c r="E70" s="73"/>
      <c r="F70" s="73"/>
      <c r="G70" s="73"/>
      <c r="H70" s="73"/>
    </row>
    <row r="71" spans="1:8">
      <c r="A71" s="73"/>
      <c r="B71" s="101" t="s">
        <v>306</v>
      </c>
      <c r="C71" s="73"/>
      <c r="D71" s="73"/>
      <c r="E71" s="73"/>
      <c r="F71" s="73"/>
      <c r="G71" s="73"/>
      <c r="H71" s="73"/>
    </row>
    <row r="72" spans="1:8" ht="13.5" customHeight="1">
      <c r="A72" s="344" t="s">
        <v>429</v>
      </c>
      <c r="B72" s="344"/>
      <c r="C72" s="344"/>
      <c r="D72" s="344"/>
      <c r="E72" s="344"/>
      <c r="F72" s="344"/>
      <c r="G72" s="344"/>
      <c r="H72" s="344"/>
    </row>
    <row r="73" spans="1:8" ht="13.5" customHeight="1">
      <c r="A73" s="344"/>
      <c r="B73" s="344"/>
      <c r="C73" s="344"/>
      <c r="D73" s="344"/>
      <c r="E73" s="344"/>
      <c r="F73" s="344"/>
      <c r="G73" s="344"/>
      <c r="H73" s="344"/>
    </row>
    <row r="74" spans="1:8" ht="18.75" customHeight="1">
      <c r="A74" s="305" t="s">
        <v>26</v>
      </c>
      <c r="B74" s="305"/>
      <c r="C74" s="345"/>
      <c r="D74" s="346"/>
      <c r="E74" s="346"/>
      <c r="F74" s="346"/>
      <c r="G74" s="346"/>
      <c r="H74" s="347"/>
    </row>
    <row r="75" spans="1:8" ht="18.75" customHeight="1">
      <c r="A75" s="305" t="s">
        <v>235</v>
      </c>
      <c r="B75" s="305"/>
      <c r="C75" s="306"/>
      <c r="D75" s="306"/>
      <c r="E75" s="306"/>
      <c r="F75" s="306"/>
      <c r="G75" s="306"/>
      <c r="H75" s="307"/>
    </row>
    <row r="76" spans="1:8" ht="15" customHeight="1">
      <c r="A76" s="308" t="s">
        <v>236</v>
      </c>
      <c r="B76" s="309"/>
      <c r="C76" s="309"/>
      <c r="D76" s="309"/>
      <c r="E76" s="309"/>
      <c r="F76" s="309"/>
      <c r="G76" s="309"/>
      <c r="H76" s="310"/>
    </row>
    <row r="77" spans="1:8" ht="15" customHeight="1">
      <c r="A77" s="66" t="s">
        <v>237</v>
      </c>
      <c r="B77" s="67"/>
      <c r="C77" s="67"/>
      <c r="D77" s="67"/>
      <c r="E77" s="67"/>
      <c r="F77" s="67"/>
      <c r="G77" s="67"/>
      <c r="H77" s="68"/>
    </row>
    <row r="78" spans="1:8" ht="15" customHeight="1">
      <c r="A78" s="66"/>
      <c r="B78" s="69" t="s">
        <v>238</v>
      </c>
      <c r="C78" s="67"/>
      <c r="D78" s="67"/>
      <c r="E78" s="67"/>
      <c r="F78" s="67"/>
      <c r="G78" s="67"/>
      <c r="H78" s="68"/>
    </row>
    <row r="79" spans="1:8" ht="3" customHeight="1">
      <c r="A79" s="66"/>
      <c r="B79" s="69"/>
      <c r="C79" s="67"/>
      <c r="D79" s="67"/>
      <c r="E79" s="67"/>
      <c r="F79" s="67"/>
      <c r="G79" s="67"/>
      <c r="H79" s="68"/>
    </row>
    <row r="80" spans="1:8" ht="15" customHeight="1">
      <c r="A80" s="66" t="s">
        <v>239</v>
      </c>
      <c r="B80" s="67"/>
      <c r="C80" s="67"/>
      <c r="D80" s="67"/>
      <c r="E80" s="67"/>
      <c r="F80" s="67"/>
      <c r="G80" s="67"/>
      <c r="H80" s="68"/>
    </row>
    <row r="81" spans="1:11" ht="15" customHeight="1">
      <c r="A81" s="66" t="s">
        <v>240</v>
      </c>
      <c r="B81" s="67"/>
      <c r="C81" s="67"/>
      <c r="D81" s="67"/>
      <c r="E81" s="67"/>
      <c r="F81" s="67"/>
      <c r="G81" s="67"/>
      <c r="H81" s="68"/>
    </row>
    <row r="82" spans="1:11" ht="15" customHeight="1">
      <c r="A82" s="66" t="s">
        <v>348</v>
      </c>
      <c r="B82" s="67"/>
      <c r="C82" s="67"/>
      <c r="D82" s="67"/>
      <c r="E82" s="67"/>
      <c r="F82" s="67"/>
      <c r="G82" s="67"/>
      <c r="H82" s="68"/>
    </row>
    <row r="83" spans="1:11" ht="15" customHeight="1">
      <c r="A83" s="66" t="s">
        <v>349</v>
      </c>
      <c r="B83" s="67"/>
      <c r="C83" s="67"/>
      <c r="D83" s="67"/>
      <c r="E83" s="67"/>
      <c r="F83" s="67"/>
      <c r="G83" s="67"/>
      <c r="H83" s="68"/>
    </row>
    <row r="84" spans="1:11" ht="15" customHeight="1">
      <c r="A84" s="66" t="s">
        <v>243</v>
      </c>
      <c r="B84" s="67"/>
      <c r="C84" s="67"/>
      <c r="D84" s="67"/>
      <c r="E84" s="67"/>
      <c r="F84" s="67"/>
      <c r="G84" s="67"/>
      <c r="H84" s="68"/>
    </row>
    <row r="85" spans="1:11" ht="15" customHeight="1">
      <c r="A85" s="66" t="s">
        <v>350</v>
      </c>
      <c r="B85" s="67"/>
      <c r="C85" s="67"/>
      <c r="D85" s="67"/>
      <c r="E85" s="67"/>
      <c r="F85" s="67"/>
      <c r="G85" s="67"/>
      <c r="H85" s="68"/>
    </row>
    <row r="86" spans="1:11" ht="15" customHeight="1">
      <c r="A86" s="66" t="s">
        <v>245</v>
      </c>
      <c r="B86" s="67"/>
      <c r="C86" s="67"/>
      <c r="D86" s="67"/>
      <c r="E86" s="67"/>
      <c r="F86" s="67"/>
      <c r="G86" s="67"/>
      <c r="H86" s="68"/>
    </row>
    <row r="87" spans="1:11" ht="15" customHeight="1">
      <c r="A87" s="70" t="s">
        <v>351</v>
      </c>
      <c r="B87" s="71"/>
      <c r="C87" s="71"/>
      <c r="D87" s="71"/>
      <c r="E87" s="71"/>
      <c r="F87" s="71"/>
      <c r="G87" s="71"/>
      <c r="H87" s="72"/>
    </row>
    <row r="88" spans="1:11" ht="7.5" customHeight="1">
      <c r="A88" s="73"/>
      <c r="B88" s="67"/>
      <c r="C88" s="71"/>
      <c r="D88" s="71"/>
      <c r="E88" s="67"/>
      <c r="F88" s="67"/>
      <c r="G88" s="71"/>
      <c r="H88" s="67"/>
    </row>
    <row r="89" spans="1:11">
      <c r="A89" s="311" t="s">
        <v>247</v>
      </c>
      <c r="B89" s="311"/>
      <c r="C89" s="311" t="s">
        <v>248</v>
      </c>
      <c r="D89" s="312" t="s">
        <v>249</v>
      </c>
      <c r="E89" s="314" t="s">
        <v>250</v>
      </c>
      <c r="F89" s="316" t="s">
        <v>251</v>
      </c>
      <c r="G89" s="311" t="s">
        <v>252</v>
      </c>
      <c r="H89" s="316" t="s">
        <v>253</v>
      </c>
    </row>
    <row r="90" spans="1:11">
      <c r="A90" s="311"/>
      <c r="B90" s="311"/>
      <c r="C90" s="311"/>
      <c r="D90" s="313"/>
      <c r="E90" s="315"/>
      <c r="F90" s="317"/>
      <c r="G90" s="311"/>
      <c r="H90" s="317"/>
      <c r="I90" s="58"/>
    </row>
    <row r="91" spans="1:11">
      <c r="A91" s="338" t="s">
        <v>254</v>
      </c>
      <c r="B91" s="75" t="s">
        <v>255</v>
      </c>
      <c r="C91" s="74" t="s">
        <v>313</v>
      </c>
      <c r="D91" s="61"/>
      <c r="E91" s="76">
        <f>係数!$E$7</f>
        <v>38.200000000000003</v>
      </c>
      <c r="F91" s="77">
        <f>D91*E91</f>
        <v>0</v>
      </c>
      <c r="G91" s="76">
        <f>係数!$G$7</f>
        <v>1.8700000000000001E-2</v>
      </c>
      <c r="H91" s="78">
        <f>F91*G91*44/12</f>
        <v>0</v>
      </c>
      <c r="I91" s="58"/>
    </row>
    <row r="92" spans="1:11">
      <c r="A92" s="339"/>
      <c r="B92" s="75" t="s">
        <v>359</v>
      </c>
      <c r="C92" s="74" t="s">
        <v>352</v>
      </c>
      <c r="D92" s="61"/>
      <c r="E92" s="76">
        <f>係数!$E$8</f>
        <v>35.299999999999997</v>
      </c>
      <c r="F92" s="77">
        <f t="shared" ref="F92:F119" si="2">D92*E92</f>
        <v>0</v>
      </c>
      <c r="G92" s="76">
        <f>係数!$G$8</f>
        <v>1.84E-2</v>
      </c>
      <c r="H92" s="78">
        <f>F92*G92*44/12</f>
        <v>0</v>
      </c>
      <c r="I92" s="58"/>
    </row>
    <row r="93" spans="1:11">
      <c r="A93" s="339"/>
      <c r="B93" s="75" t="s">
        <v>258</v>
      </c>
      <c r="C93" s="74" t="s">
        <v>352</v>
      </c>
      <c r="D93" s="61"/>
      <c r="E93" s="76">
        <f>係数!$E$9</f>
        <v>34.6</v>
      </c>
      <c r="F93" s="77">
        <f t="shared" si="2"/>
        <v>0</v>
      </c>
      <c r="G93" s="76">
        <f>係数!$G$9</f>
        <v>1.83E-2</v>
      </c>
      <c r="H93" s="78">
        <f>F93*G93*44/12</f>
        <v>0</v>
      </c>
      <c r="I93" s="58"/>
    </row>
    <row r="94" spans="1:11">
      <c r="A94" s="339"/>
      <c r="B94" s="76" t="s">
        <v>360</v>
      </c>
      <c r="C94" s="74" t="s">
        <v>361</v>
      </c>
      <c r="D94" s="61"/>
      <c r="E94" s="76">
        <f>係数!$E$10</f>
        <v>33.6</v>
      </c>
      <c r="F94" s="77">
        <f t="shared" si="2"/>
        <v>0</v>
      </c>
      <c r="G94" s="76">
        <f>係数!$G$10</f>
        <v>1.8200000000000001E-2</v>
      </c>
      <c r="H94" s="78">
        <f t="shared" ref="H94:H115" si="3">F94*G94*44/12</f>
        <v>0</v>
      </c>
      <c r="I94" s="58"/>
    </row>
    <row r="95" spans="1:11">
      <c r="A95" s="339"/>
      <c r="B95" s="76" t="s">
        <v>260</v>
      </c>
      <c r="C95" s="74" t="s">
        <v>314</v>
      </c>
      <c r="D95" s="61"/>
      <c r="E95" s="76">
        <f>係数!$E$11</f>
        <v>36.700000000000003</v>
      </c>
      <c r="F95" s="77">
        <f t="shared" si="2"/>
        <v>0</v>
      </c>
      <c r="G95" s="76">
        <f>係数!$G$11</f>
        <v>1.8499999999999999E-2</v>
      </c>
      <c r="H95" s="78">
        <f t="shared" si="3"/>
        <v>0</v>
      </c>
      <c r="I95" s="58"/>
      <c r="J95" s="58"/>
      <c r="K95" s="58"/>
    </row>
    <row r="96" spans="1:11">
      <c r="A96" s="339"/>
      <c r="B96" s="76" t="s">
        <v>261</v>
      </c>
      <c r="C96" s="74" t="s">
        <v>315</v>
      </c>
      <c r="D96" s="61"/>
      <c r="E96" s="76">
        <f>係数!$E$12</f>
        <v>37.700000000000003</v>
      </c>
      <c r="F96" s="77">
        <f t="shared" si="2"/>
        <v>0</v>
      </c>
      <c r="G96" s="76">
        <f>係数!$G$12</f>
        <v>1.8700000000000001E-2</v>
      </c>
      <c r="H96" s="78">
        <f t="shared" si="3"/>
        <v>0</v>
      </c>
      <c r="I96" s="58"/>
      <c r="J96" s="58"/>
      <c r="K96" s="58"/>
    </row>
    <row r="97" spans="1:11">
      <c r="A97" s="339"/>
      <c r="B97" s="76" t="s">
        <v>262</v>
      </c>
      <c r="C97" s="74" t="s">
        <v>335</v>
      </c>
      <c r="D97" s="61"/>
      <c r="E97" s="76">
        <f>係数!$E$13</f>
        <v>39.1</v>
      </c>
      <c r="F97" s="77">
        <f t="shared" si="2"/>
        <v>0</v>
      </c>
      <c r="G97" s="76">
        <f>係数!$G$13</f>
        <v>1.89E-2</v>
      </c>
      <c r="H97" s="78">
        <f t="shared" si="3"/>
        <v>0</v>
      </c>
      <c r="I97" s="58"/>
      <c r="J97" s="58"/>
      <c r="K97" s="58"/>
    </row>
    <row r="98" spans="1:11">
      <c r="A98" s="339"/>
      <c r="B98" s="76" t="s">
        <v>263</v>
      </c>
      <c r="C98" s="74" t="s">
        <v>335</v>
      </c>
      <c r="D98" s="61"/>
      <c r="E98" s="76">
        <f>係数!$E$14</f>
        <v>41.9</v>
      </c>
      <c r="F98" s="77">
        <f t="shared" si="2"/>
        <v>0</v>
      </c>
      <c r="G98" s="76">
        <f>係数!$G$14</f>
        <v>1.95E-2</v>
      </c>
      <c r="H98" s="78">
        <f t="shared" si="3"/>
        <v>0</v>
      </c>
      <c r="I98" s="58"/>
      <c r="J98" s="58"/>
      <c r="K98" s="58"/>
    </row>
    <row r="99" spans="1:11">
      <c r="A99" s="339"/>
      <c r="B99" s="76" t="s">
        <v>264</v>
      </c>
      <c r="C99" s="74" t="s">
        <v>336</v>
      </c>
      <c r="D99" s="61"/>
      <c r="E99" s="76">
        <f>係数!$E$15</f>
        <v>40.9</v>
      </c>
      <c r="F99" s="77">
        <f t="shared" si="2"/>
        <v>0</v>
      </c>
      <c r="G99" s="76">
        <f>係数!$G$15</f>
        <v>2.0799999999999999E-2</v>
      </c>
      <c r="H99" s="78">
        <f t="shared" si="3"/>
        <v>0</v>
      </c>
      <c r="I99" s="58"/>
      <c r="J99" s="58"/>
      <c r="K99" s="58"/>
    </row>
    <row r="100" spans="1:11">
      <c r="A100" s="339"/>
      <c r="B100" s="76" t="s">
        <v>266</v>
      </c>
      <c r="C100" s="74" t="s">
        <v>336</v>
      </c>
      <c r="D100" s="61"/>
      <c r="E100" s="76">
        <f>係数!$E$16</f>
        <v>29.9</v>
      </c>
      <c r="F100" s="77">
        <f t="shared" si="2"/>
        <v>0</v>
      </c>
      <c r="G100" s="76">
        <f>係数!$G$16</f>
        <v>2.5399999999999999E-2</v>
      </c>
      <c r="H100" s="78">
        <f t="shared" si="3"/>
        <v>0</v>
      </c>
      <c r="I100" s="58"/>
      <c r="J100" s="58"/>
      <c r="K100" s="58"/>
    </row>
    <row r="101" spans="1:11">
      <c r="A101" s="339"/>
      <c r="B101" s="76" t="s">
        <v>267</v>
      </c>
      <c r="C101" s="74" t="s">
        <v>336</v>
      </c>
      <c r="D101" s="61"/>
      <c r="E101" s="76">
        <f>係数!$E$17</f>
        <v>50.8</v>
      </c>
      <c r="F101" s="77">
        <f t="shared" si="2"/>
        <v>0</v>
      </c>
      <c r="G101" s="76">
        <f>係数!$G$17</f>
        <v>1.61E-2</v>
      </c>
      <c r="H101" s="78">
        <f t="shared" si="3"/>
        <v>0</v>
      </c>
      <c r="I101" s="58"/>
      <c r="J101" s="58"/>
      <c r="K101" s="58"/>
    </row>
    <row r="102" spans="1:11">
      <c r="A102" s="339"/>
      <c r="B102" s="76" t="s">
        <v>268</v>
      </c>
      <c r="C102" s="74" t="s">
        <v>269</v>
      </c>
      <c r="D102" s="61"/>
      <c r="E102" s="76">
        <f>係数!$E$18</f>
        <v>44.9</v>
      </c>
      <c r="F102" s="77">
        <f t="shared" si="2"/>
        <v>0</v>
      </c>
      <c r="G102" s="76">
        <f>係数!$G$18</f>
        <v>1.4200000000000001E-2</v>
      </c>
      <c r="H102" s="78">
        <f t="shared" si="3"/>
        <v>0</v>
      </c>
      <c r="I102" s="58"/>
      <c r="J102" s="58"/>
      <c r="K102" s="58"/>
    </row>
    <row r="103" spans="1:11">
      <c r="A103" s="339"/>
      <c r="B103" s="76" t="s">
        <v>270</v>
      </c>
      <c r="C103" s="74" t="s">
        <v>362</v>
      </c>
      <c r="D103" s="61"/>
      <c r="E103" s="76">
        <f>係数!$E$19</f>
        <v>54.6</v>
      </c>
      <c r="F103" s="77">
        <f t="shared" si="2"/>
        <v>0</v>
      </c>
      <c r="G103" s="76">
        <f>係数!$G$19</f>
        <v>1.35E-2</v>
      </c>
      <c r="H103" s="78">
        <f t="shared" si="3"/>
        <v>0</v>
      </c>
      <c r="I103" s="58"/>
      <c r="J103" s="58"/>
      <c r="K103" s="58"/>
    </row>
    <row r="104" spans="1:11">
      <c r="A104" s="339"/>
      <c r="B104" s="76" t="s">
        <v>271</v>
      </c>
      <c r="C104" s="74" t="s">
        <v>269</v>
      </c>
      <c r="D104" s="61"/>
      <c r="E104" s="76">
        <f>係数!$E$20</f>
        <v>43.5</v>
      </c>
      <c r="F104" s="77">
        <f t="shared" si="2"/>
        <v>0</v>
      </c>
      <c r="G104" s="76">
        <f>係数!$G$20</f>
        <v>1.3899999999999999E-2</v>
      </c>
      <c r="H104" s="78">
        <f t="shared" si="3"/>
        <v>0</v>
      </c>
      <c r="I104" s="58"/>
      <c r="J104" s="58"/>
      <c r="K104" s="58"/>
    </row>
    <row r="105" spans="1:11">
      <c r="A105" s="339"/>
      <c r="B105" s="76" t="s">
        <v>272</v>
      </c>
      <c r="C105" s="74" t="s">
        <v>265</v>
      </c>
      <c r="D105" s="61"/>
      <c r="E105" s="79">
        <f>係数!$E$21</f>
        <v>29</v>
      </c>
      <c r="F105" s="77">
        <f t="shared" si="2"/>
        <v>0</v>
      </c>
      <c r="G105" s="76">
        <f>係数!$G$21</f>
        <v>2.4500000000000001E-2</v>
      </c>
      <c r="H105" s="78">
        <f t="shared" si="3"/>
        <v>0</v>
      </c>
      <c r="I105" s="58"/>
      <c r="J105" s="58"/>
      <c r="K105" s="58"/>
    </row>
    <row r="106" spans="1:11">
      <c r="A106" s="339"/>
      <c r="B106" s="76" t="s">
        <v>273</v>
      </c>
      <c r="C106" s="74" t="s">
        <v>265</v>
      </c>
      <c r="D106" s="61"/>
      <c r="E106" s="79">
        <f>係数!$E$22</f>
        <v>25.7</v>
      </c>
      <c r="F106" s="77">
        <f t="shared" si="2"/>
        <v>0</v>
      </c>
      <c r="G106" s="76">
        <f>係数!$G$22</f>
        <v>2.47E-2</v>
      </c>
      <c r="H106" s="78">
        <f t="shared" si="3"/>
        <v>0</v>
      </c>
      <c r="I106" s="58"/>
      <c r="J106" s="58"/>
      <c r="K106" s="58"/>
    </row>
    <row r="107" spans="1:11">
      <c r="A107" s="339"/>
      <c r="B107" s="76" t="s">
        <v>274</v>
      </c>
      <c r="C107" s="74" t="s">
        <v>363</v>
      </c>
      <c r="D107" s="61"/>
      <c r="E107" s="79">
        <f>係数!$E$23</f>
        <v>26.9</v>
      </c>
      <c r="F107" s="77">
        <f t="shared" si="2"/>
        <v>0</v>
      </c>
      <c r="G107" s="76">
        <f>係数!$G$23</f>
        <v>2.5499999999999998E-2</v>
      </c>
      <c r="H107" s="78">
        <f t="shared" si="3"/>
        <v>0</v>
      </c>
      <c r="I107" s="58"/>
      <c r="J107" s="58"/>
      <c r="K107" s="58"/>
    </row>
    <row r="108" spans="1:11">
      <c r="A108" s="339"/>
      <c r="B108" s="76" t="s">
        <v>275</v>
      </c>
      <c r="C108" s="74" t="s">
        <v>265</v>
      </c>
      <c r="D108" s="61"/>
      <c r="E108" s="79">
        <f>係数!$E$24</f>
        <v>29.4</v>
      </c>
      <c r="F108" s="77">
        <f t="shared" si="2"/>
        <v>0</v>
      </c>
      <c r="G108" s="76">
        <f>係数!$G$24</f>
        <v>2.9399999999999999E-2</v>
      </c>
      <c r="H108" s="78">
        <f t="shared" si="3"/>
        <v>0</v>
      </c>
      <c r="I108" s="58"/>
      <c r="J108" s="58"/>
      <c r="K108" s="58"/>
    </row>
    <row r="109" spans="1:11">
      <c r="A109" s="339"/>
      <c r="B109" s="76" t="s">
        <v>276</v>
      </c>
      <c r="C109" s="74" t="s">
        <v>265</v>
      </c>
      <c r="D109" s="61"/>
      <c r="E109" s="79">
        <f>係数!$E$25</f>
        <v>37.299999999999997</v>
      </c>
      <c r="F109" s="77">
        <f t="shared" si="2"/>
        <v>0</v>
      </c>
      <c r="G109" s="76">
        <f>係数!$G$25</f>
        <v>2.0899999999999998E-2</v>
      </c>
      <c r="H109" s="78">
        <f t="shared" si="3"/>
        <v>0</v>
      </c>
      <c r="I109" s="58"/>
      <c r="J109" s="58"/>
      <c r="K109" s="58"/>
    </row>
    <row r="110" spans="1:11">
      <c r="A110" s="339"/>
      <c r="B110" s="75" t="s">
        <v>277</v>
      </c>
      <c r="C110" s="80" t="s">
        <v>269</v>
      </c>
      <c r="D110" s="61"/>
      <c r="E110" s="81">
        <f>係数!$E$26</f>
        <v>21.1</v>
      </c>
      <c r="F110" s="82">
        <f t="shared" si="2"/>
        <v>0</v>
      </c>
      <c r="G110" s="83">
        <f>係数!$G$26</f>
        <v>1.0999999999999999E-2</v>
      </c>
      <c r="H110" s="78">
        <f t="shared" si="3"/>
        <v>0</v>
      </c>
      <c r="I110" s="58"/>
      <c r="J110" s="58"/>
      <c r="K110" s="58"/>
    </row>
    <row r="111" spans="1:11">
      <c r="A111" s="339"/>
      <c r="B111" s="75" t="s">
        <v>278</v>
      </c>
      <c r="C111" s="80" t="s">
        <v>269</v>
      </c>
      <c r="D111" s="61"/>
      <c r="E111" s="84">
        <f>係数!$E$27</f>
        <v>3.41</v>
      </c>
      <c r="F111" s="82">
        <f t="shared" si="2"/>
        <v>0</v>
      </c>
      <c r="G111" s="83">
        <f>係数!$G$27</f>
        <v>2.63E-2</v>
      </c>
      <c r="H111" s="78">
        <f t="shared" si="3"/>
        <v>0</v>
      </c>
      <c r="I111" s="58"/>
      <c r="J111" s="58"/>
      <c r="K111" s="58"/>
    </row>
    <row r="112" spans="1:11">
      <c r="A112" s="339"/>
      <c r="B112" s="75" t="s">
        <v>279</v>
      </c>
      <c r="C112" s="80" t="s">
        <v>269</v>
      </c>
      <c r="D112" s="61"/>
      <c r="E112" s="84">
        <f>係数!$E$28</f>
        <v>8.41</v>
      </c>
      <c r="F112" s="82">
        <f t="shared" si="2"/>
        <v>0</v>
      </c>
      <c r="G112" s="83">
        <f>係数!$G$28</f>
        <v>3.8399999999999997E-2</v>
      </c>
      <c r="H112" s="78">
        <f t="shared" si="3"/>
        <v>0</v>
      </c>
      <c r="I112" s="58"/>
      <c r="J112" s="58"/>
      <c r="K112" s="58"/>
    </row>
    <row r="113" spans="1:11">
      <c r="A113" s="339"/>
      <c r="B113" s="85" t="s">
        <v>280</v>
      </c>
      <c r="C113" s="80" t="s">
        <v>269</v>
      </c>
      <c r="D113" s="61"/>
      <c r="E113" s="62">
        <v>46</v>
      </c>
      <c r="F113" s="86">
        <f t="shared" si="2"/>
        <v>0</v>
      </c>
      <c r="G113" s="83">
        <f>係数!$G$29</f>
        <v>1.3599999999999999E-2</v>
      </c>
      <c r="H113" s="78">
        <f t="shared" si="3"/>
        <v>0</v>
      </c>
      <c r="I113" s="58"/>
      <c r="J113" s="58"/>
      <c r="K113" s="58"/>
    </row>
    <row r="114" spans="1:11">
      <c r="A114" s="339"/>
      <c r="B114" s="87" t="s">
        <v>321</v>
      </c>
      <c r="C114" s="87"/>
      <c r="D114" s="61"/>
      <c r="E114" s="87"/>
      <c r="F114" s="86">
        <f t="shared" si="2"/>
        <v>0</v>
      </c>
      <c r="G114" s="87"/>
      <c r="H114" s="78">
        <f t="shared" si="3"/>
        <v>0</v>
      </c>
      <c r="I114" s="58"/>
      <c r="J114" s="58"/>
      <c r="K114" s="58"/>
    </row>
    <row r="115" spans="1:11">
      <c r="A115" s="339"/>
      <c r="B115" s="87" t="s">
        <v>321</v>
      </c>
      <c r="C115" s="87"/>
      <c r="D115" s="61"/>
      <c r="E115" s="87"/>
      <c r="F115" s="86">
        <f t="shared" si="2"/>
        <v>0</v>
      </c>
      <c r="G115" s="87"/>
      <c r="H115" s="78">
        <f t="shared" si="3"/>
        <v>0</v>
      </c>
      <c r="I115" s="58"/>
      <c r="J115" s="58"/>
      <c r="K115" s="58"/>
    </row>
    <row r="116" spans="1:11">
      <c r="A116" s="339"/>
      <c r="B116" s="75" t="s">
        <v>282</v>
      </c>
      <c r="C116" s="80" t="s">
        <v>281</v>
      </c>
      <c r="D116" s="61"/>
      <c r="E116" s="84">
        <f>係数!$E$32</f>
        <v>1.02</v>
      </c>
      <c r="F116" s="82">
        <f t="shared" si="2"/>
        <v>0</v>
      </c>
      <c r="G116" s="88">
        <f>係数!$G$32</f>
        <v>0.06</v>
      </c>
      <c r="H116" s="78">
        <f>D116*G116</f>
        <v>0</v>
      </c>
      <c r="I116" s="58"/>
      <c r="J116" s="58"/>
      <c r="K116" s="58"/>
    </row>
    <row r="117" spans="1:11">
      <c r="A117" s="339"/>
      <c r="B117" s="75" t="s">
        <v>283</v>
      </c>
      <c r="C117" s="80" t="s">
        <v>281</v>
      </c>
      <c r="D117" s="61"/>
      <c r="E117" s="84">
        <f>係数!$E$33</f>
        <v>1.36</v>
      </c>
      <c r="F117" s="82">
        <f t="shared" si="2"/>
        <v>0</v>
      </c>
      <c r="G117" s="88">
        <f>係数!$G$33</f>
        <v>5.7000000000000002E-2</v>
      </c>
      <c r="H117" s="78">
        <f>D117*G117</f>
        <v>0</v>
      </c>
    </row>
    <row r="118" spans="1:11">
      <c r="A118" s="339"/>
      <c r="B118" s="75" t="s">
        <v>284</v>
      </c>
      <c r="C118" s="80" t="s">
        <v>281</v>
      </c>
      <c r="D118" s="61"/>
      <c r="E118" s="84">
        <f>係数!$E$34</f>
        <v>1.36</v>
      </c>
      <c r="F118" s="82">
        <f t="shared" si="2"/>
        <v>0</v>
      </c>
      <c r="G118" s="88">
        <f>係数!$G$34</f>
        <v>5.7000000000000002E-2</v>
      </c>
      <c r="H118" s="78">
        <f>D118*G118</f>
        <v>0</v>
      </c>
    </row>
    <row r="119" spans="1:11">
      <c r="A119" s="339"/>
      <c r="B119" s="75" t="s">
        <v>285</v>
      </c>
      <c r="C119" s="80" t="s">
        <v>281</v>
      </c>
      <c r="D119" s="61"/>
      <c r="E119" s="84">
        <f>係数!$E$35</f>
        <v>1.36</v>
      </c>
      <c r="F119" s="82">
        <f t="shared" si="2"/>
        <v>0</v>
      </c>
      <c r="G119" s="88">
        <f>係数!$G$35</f>
        <v>5.7000000000000002E-2</v>
      </c>
      <c r="H119" s="78">
        <f>D119*G119</f>
        <v>0</v>
      </c>
    </row>
    <row r="120" spans="1:11" ht="14.25">
      <c r="A120" s="339"/>
      <c r="B120" s="340" t="s">
        <v>286</v>
      </c>
      <c r="C120" s="341"/>
      <c r="D120" s="324" t="s">
        <v>364</v>
      </c>
      <c r="E120" s="324"/>
      <c r="F120" s="89">
        <f>SUM(F91:F119)</f>
        <v>0</v>
      </c>
      <c r="G120" s="90" t="s">
        <v>288</v>
      </c>
      <c r="H120" s="89">
        <f>SUM(H91:H119)</f>
        <v>0</v>
      </c>
    </row>
    <row r="121" spans="1:11">
      <c r="A121" s="342" t="s">
        <v>289</v>
      </c>
      <c r="B121" s="76" t="s">
        <v>442</v>
      </c>
      <c r="C121" s="74" t="s">
        <v>291</v>
      </c>
      <c r="D121" s="61"/>
      <c r="E121" s="91">
        <f>係数!$E$39</f>
        <v>9.9700000000000006</v>
      </c>
      <c r="F121" s="77">
        <f>D121*E121</f>
        <v>0</v>
      </c>
      <c r="G121" s="92" t="str">
        <f>IF(係数!G$39="","",係数!G$39)</f>
        <v/>
      </c>
      <c r="H121" s="78">
        <f>IF(G121="",0,D121*G121)</f>
        <v>0</v>
      </c>
    </row>
    <row r="122" spans="1:11">
      <c r="A122" s="343"/>
      <c r="B122" s="76" t="s">
        <v>443</v>
      </c>
      <c r="C122" s="74" t="s">
        <v>291</v>
      </c>
      <c r="D122" s="61"/>
      <c r="E122" s="91">
        <f>係数!$E$40</f>
        <v>9.2799999999999994</v>
      </c>
      <c r="F122" s="77">
        <f>D122*E122</f>
        <v>0</v>
      </c>
      <c r="G122" s="92" t="str">
        <f>IF(係数!G$40="","",係数!G$40)</f>
        <v/>
      </c>
      <c r="H122" s="78">
        <f>IF(G122="",0,D122*G122)</f>
        <v>0</v>
      </c>
    </row>
    <row r="123" spans="1:11">
      <c r="A123" s="343"/>
      <c r="B123" s="87" t="s">
        <v>328</v>
      </c>
      <c r="C123" s="80" t="s">
        <v>291</v>
      </c>
      <c r="D123" s="61"/>
      <c r="E123" s="91">
        <f>係数!$E$41</f>
        <v>9.76</v>
      </c>
      <c r="F123" s="77">
        <f>D123*E123</f>
        <v>0</v>
      </c>
      <c r="G123" s="62"/>
      <c r="H123" s="78">
        <f>D123*G123</f>
        <v>0</v>
      </c>
    </row>
    <row r="124" spans="1:11" ht="15" thickBot="1">
      <c r="A124" s="343"/>
      <c r="B124" s="340" t="s">
        <v>294</v>
      </c>
      <c r="C124" s="341"/>
      <c r="D124" s="324" t="s">
        <v>287</v>
      </c>
      <c r="E124" s="324"/>
      <c r="F124" s="93">
        <f>SUM(F121:F123)</f>
        <v>0</v>
      </c>
      <c r="G124" s="94" t="s">
        <v>288</v>
      </c>
      <c r="H124" s="95">
        <f>SUM(H121:H123)</f>
        <v>0</v>
      </c>
    </row>
    <row r="125" spans="1:11" ht="14.25" thickTop="1">
      <c r="A125" s="318" t="s">
        <v>295</v>
      </c>
      <c r="B125" s="319"/>
      <c r="C125" s="319"/>
      <c r="D125" s="324" t="s">
        <v>296</v>
      </c>
      <c r="E125" s="324"/>
      <c r="F125" s="96">
        <f>SUM(F124,F120)</f>
        <v>0</v>
      </c>
      <c r="G125" s="325" t="s">
        <v>297</v>
      </c>
      <c r="H125" s="328">
        <f>SUM(H124,H120)</f>
        <v>0</v>
      </c>
    </row>
    <row r="126" spans="1:11" ht="14.25" thickBot="1">
      <c r="A126" s="320"/>
      <c r="B126" s="321"/>
      <c r="C126" s="321"/>
      <c r="D126" s="331" t="s">
        <v>298</v>
      </c>
      <c r="E126" s="331"/>
      <c r="F126" s="97">
        <v>2.58E-2</v>
      </c>
      <c r="G126" s="326"/>
      <c r="H126" s="329"/>
    </row>
    <row r="127" spans="1:11" ht="14.25" thickTop="1">
      <c r="A127" s="320"/>
      <c r="B127" s="321"/>
      <c r="C127" s="321"/>
      <c r="D127" s="332" t="s">
        <v>299</v>
      </c>
      <c r="E127" s="333"/>
      <c r="F127" s="336">
        <f>F125*F126</f>
        <v>0</v>
      </c>
      <c r="G127" s="326"/>
      <c r="H127" s="329"/>
    </row>
    <row r="128" spans="1:11" ht="14.25" thickBot="1">
      <c r="A128" s="322"/>
      <c r="B128" s="323"/>
      <c r="C128" s="323"/>
      <c r="D128" s="334"/>
      <c r="E128" s="335"/>
      <c r="F128" s="337"/>
      <c r="G128" s="327"/>
      <c r="H128" s="330"/>
    </row>
    <row r="129" spans="1:8" ht="14.25" thickTop="1">
      <c r="A129" s="73" t="s">
        <v>300</v>
      </c>
      <c r="B129" s="98"/>
      <c r="C129" s="99"/>
      <c r="D129" s="99"/>
      <c r="E129" s="99"/>
      <c r="F129" s="99"/>
      <c r="G129" s="99"/>
      <c r="H129" s="99"/>
    </row>
    <row r="130" spans="1:8">
      <c r="A130" s="73"/>
      <c r="B130" s="302" t="s">
        <v>301</v>
      </c>
      <c r="C130" s="303"/>
      <c r="D130" s="303"/>
      <c r="E130" s="303"/>
      <c r="F130" s="303"/>
      <c r="G130" s="303"/>
      <c r="H130" s="303"/>
    </row>
    <row r="131" spans="1:8">
      <c r="A131" s="73"/>
      <c r="B131" s="303"/>
      <c r="C131" s="303"/>
      <c r="D131" s="303"/>
      <c r="E131" s="303"/>
      <c r="F131" s="303"/>
      <c r="G131" s="303"/>
      <c r="H131" s="303"/>
    </row>
    <row r="132" spans="1:8">
      <c r="A132" s="73"/>
      <c r="B132" s="304" t="s">
        <v>302</v>
      </c>
      <c r="C132" s="304"/>
      <c r="D132" s="304"/>
      <c r="E132" s="304"/>
      <c r="F132" s="304"/>
      <c r="G132" s="304"/>
      <c r="H132" s="304"/>
    </row>
    <row r="133" spans="1:8">
      <c r="A133" s="73"/>
      <c r="B133" s="304"/>
      <c r="C133" s="304"/>
      <c r="D133" s="304"/>
      <c r="E133" s="304"/>
      <c r="F133" s="304"/>
      <c r="G133" s="304"/>
      <c r="H133" s="304"/>
    </row>
    <row r="134" spans="1:8">
      <c r="A134" s="73"/>
      <c r="B134" s="304"/>
      <c r="C134" s="304"/>
      <c r="D134" s="304"/>
      <c r="E134" s="304"/>
      <c r="F134" s="304"/>
      <c r="G134" s="304"/>
      <c r="H134" s="304"/>
    </row>
    <row r="135" spans="1:8">
      <c r="A135" s="73" t="s">
        <v>303</v>
      </c>
      <c r="B135" s="98"/>
      <c r="C135" s="99"/>
      <c r="D135" s="99"/>
      <c r="E135" s="99"/>
      <c r="F135" s="99"/>
      <c r="G135" s="99"/>
      <c r="H135" s="99"/>
    </row>
    <row r="136" spans="1:8">
      <c r="A136" s="73"/>
      <c r="B136" s="100" t="s">
        <v>332</v>
      </c>
      <c r="C136" s="99"/>
      <c r="D136" s="99"/>
      <c r="E136" s="99"/>
      <c r="F136" s="99"/>
      <c r="G136" s="98"/>
      <c r="H136" s="99"/>
    </row>
    <row r="137" spans="1:8" ht="13.5" customHeight="1">
      <c r="A137" s="73"/>
      <c r="B137" s="300" t="s">
        <v>444</v>
      </c>
      <c r="C137" s="301"/>
      <c r="D137" s="301"/>
      <c r="E137" s="301"/>
      <c r="F137" s="301"/>
      <c r="G137" s="301"/>
      <c r="H137" s="301"/>
    </row>
    <row r="138" spans="1:8">
      <c r="A138" s="73"/>
      <c r="B138" s="301"/>
      <c r="C138" s="301"/>
      <c r="D138" s="301"/>
      <c r="E138" s="301"/>
      <c r="F138" s="301"/>
      <c r="G138" s="301"/>
      <c r="H138" s="301"/>
    </row>
    <row r="139" spans="1:8">
      <c r="A139" s="73"/>
      <c r="B139" s="301" t="s">
        <v>304</v>
      </c>
      <c r="C139" s="301"/>
      <c r="D139" s="301"/>
      <c r="E139" s="301"/>
      <c r="F139" s="301"/>
      <c r="G139" s="301"/>
      <c r="H139" s="301"/>
    </row>
    <row r="140" spans="1:8">
      <c r="A140" s="73"/>
      <c r="B140" s="301"/>
      <c r="C140" s="301"/>
      <c r="D140" s="301"/>
      <c r="E140" s="301"/>
      <c r="F140" s="301"/>
      <c r="G140" s="301"/>
      <c r="H140" s="301"/>
    </row>
    <row r="141" spans="1:8">
      <c r="A141" s="73" t="s">
        <v>305</v>
      </c>
      <c r="B141" s="73"/>
      <c r="C141" s="73"/>
      <c r="D141" s="73"/>
      <c r="E141" s="73"/>
      <c r="F141" s="73"/>
      <c r="G141" s="73"/>
      <c r="H141" s="73"/>
    </row>
    <row r="142" spans="1:8">
      <c r="A142" s="73"/>
      <c r="B142" s="101" t="s">
        <v>306</v>
      </c>
      <c r="C142" s="73"/>
      <c r="D142" s="73"/>
      <c r="E142" s="73"/>
      <c r="F142" s="73"/>
      <c r="G142" s="73"/>
      <c r="H142" s="73"/>
    </row>
    <row r="143" spans="1:8" ht="13.5" customHeight="1">
      <c r="A143" s="344" t="s">
        <v>430</v>
      </c>
      <c r="B143" s="344"/>
      <c r="C143" s="344"/>
      <c r="D143" s="344"/>
      <c r="E143" s="344"/>
      <c r="F143" s="344"/>
      <c r="G143" s="344"/>
      <c r="H143" s="344"/>
    </row>
    <row r="144" spans="1:8" ht="13.5" customHeight="1">
      <c r="A144" s="344"/>
      <c r="B144" s="344"/>
      <c r="C144" s="344"/>
      <c r="D144" s="344"/>
      <c r="E144" s="344"/>
      <c r="F144" s="344"/>
      <c r="G144" s="344"/>
      <c r="H144" s="344"/>
    </row>
    <row r="145" spans="1:8" ht="18.75" customHeight="1">
      <c r="A145" s="305" t="s">
        <v>26</v>
      </c>
      <c r="B145" s="305"/>
      <c r="C145" s="345"/>
      <c r="D145" s="346"/>
      <c r="E145" s="346"/>
      <c r="F145" s="346"/>
      <c r="G145" s="346"/>
      <c r="H145" s="347"/>
    </row>
    <row r="146" spans="1:8" ht="18.75" customHeight="1">
      <c r="A146" s="305" t="s">
        <v>235</v>
      </c>
      <c r="B146" s="305"/>
      <c r="C146" s="306"/>
      <c r="D146" s="306"/>
      <c r="E146" s="306"/>
      <c r="F146" s="306"/>
      <c r="G146" s="306"/>
      <c r="H146" s="307"/>
    </row>
    <row r="147" spans="1:8" ht="15" customHeight="1">
      <c r="A147" s="308" t="s">
        <v>236</v>
      </c>
      <c r="B147" s="309"/>
      <c r="C147" s="309"/>
      <c r="D147" s="309"/>
      <c r="E147" s="309"/>
      <c r="F147" s="309"/>
      <c r="G147" s="309"/>
      <c r="H147" s="310"/>
    </row>
    <row r="148" spans="1:8" ht="15" customHeight="1">
      <c r="A148" s="66" t="s">
        <v>237</v>
      </c>
      <c r="B148" s="67"/>
      <c r="C148" s="67"/>
      <c r="D148" s="67"/>
      <c r="E148" s="67"/>
      <c r="F148" s="67"/>
      <c r="G148" s="67"/>
      <c r="H148" s="68"/>
    </row>
    <row r="149" spans="1:8" ht="15" customHeight="1">
      <c r="A149" s="66"/>
      <c r="B149" s="69" t="s">
        <v>238</v>
      </c>
      <c r="C149" s="67"/>
      <c r="D149" s="67"/>
      <c r="E149" s="67"/>
      <c r="F149" s="67"/>
      <c r="G149" s="67"/>
      <c r="H149" s="68"/>
    </row>
    <row r="150" spans="1:8" ht="3" customHeight="1">
      <c r="A150" s="66"/>
      <c r="B150" s="69"/>
      <c r="C150" s="67"/>
      <c r="D150" s="67"/>
      <c r="E150" s="67"/>
      <c r="F150" s="67"/>
      <c r="G150" s="67"/>
      <c r="H150" s="68"/>
    </row>
    <row r="151" spans="1:8" ht="15" customHeight="1">
      <c r="A151" s="66" t="s">
        <v>239</v>
      </c>
      <c r="B151" s="67"/>
      <c r="C151" s="67"/>
      <c r="D151" s="67"/>
      <c r="E151" s="67"/>
      <c r="F151" s="67"/>
      <c r="G151" s="67"/>
      <c r="H151" s="68"/>
    </row>
    <row r="152" spans="1:8" ht="15" customHeight="1">
      <c r="A152" s="66" t="s">
        <v>240</v>
      </c>
      <c r="B152" s="67"/>
      <c r="C152" s="67"/>
      <c r="D152" s="67"/>
      <c r="E152" s="67"/>
      <c r="F152" s="67"/>
      <c r="G152" s="67"/>
      <c r="H152" s="68"/>
    </row>
    <row r="153" spans="1:8" ht="15" customHeight="1">
      <c r="A153" s="66" t="s">
        <v>241</v>
      </c>
      <c r="B153" s="67"/>
      <c r="C153" s="67"/>
      <c r="D153" s="67"/>
      <c r="E153" s="67"/>
      <c r="F153" s="67"/>
      <c r="G153" s="67"/>
      <c r="H153" s="68"/>
    </row>
    <row r="154" spans="1:8" ht="15" customHeight="1">
      <c r="A154" s="66" t="s">
        <v>242</v>
      </c>
      <c r="B154" s="67"/>
      <c r="C154" s="67"/>
      <c r="D154" s="67"/>
      <c r="E154" s="67"/>
      <c r="F154" s="67"/>
      <c r="G154" s="67"/>
      <c r="H154" s="68"/>
    </row>
    <row r="155" spans="1:8" ht="15" customHeight="1">
      <c r="A155" s="66" t="s">
        <v>243</v>
      </c>
      <c r="B155" s="67"/>
      <c r="C155" s="67"/>
      <c r="D155" s="67"/>
      <c r="E155" s="67"/>
      <c r="F155" s="67"/>
      <c r="G155" s="67"/>
      <c r="H155" s="68"/>
    </row>
    <row r="156" spans="1:8" ht="15" customHeight="1">
      <c r="A156" s="66" t="s">
        <v>244</v>
      </c>
      <c r="B156" s="67"/>
      <c r="C156" s="67"/>
      <c r="D156" s="67"/>
      <c r="E156" s="67"/>
      <c r="F156" s="67"/>
      <c r="G156" s="67"/>
      <c r="H156" s="68"/>
    </row>
    <row r="157" spans="1:8" ht="15" customHeight="1">
      <c r="A157" s="66" t="s">
        <v>245</v>
      </c>
      <c r="B157" s="67"/>
      <c r="C157" s="67"/>
      <c r="D157" s="67"/>
      <c r="E157" s="67"/>
      <c r="F157" s="67"/>
      <c r="G157" s="67"/>
      <c r="H157" s="68"/>
    </row>
    <row r="158" spans="1:8" ht="15" customHeight="1">
      <c r="A158" s="70" t="s">
        <v>246</v>
      </c>
      <c r="B158" s="71"/>
      <c r="C158" s="71"/>
      <c r="D158" s="71"/>
      <c r="E158" s="71"/>
      <c r="F158" s="71"/>
      <c r="G158" s="71"/>
      <c r="H158" s="72"/>
    </row>
    <row r="159" spans="1:8" ht="7.5" customHeight="1">
      <c r="A159" s="73"/>
      <c r="B159" s="67"/>
      <c r="C159" s="71"/>
      <c r="D159" s="71"/>
      <c r="E159" s="67"/>
      <c r="F159" s="67"/>
      <c r="G159" s="71"/>
      <c r="H159" s="67"/>
    </row>
    <row r="160" spans="1:8">
      <c r="A160" s="311" t="s">
        <v>247</v>
      </c>
      <c r="B160" s="311"/>
      <c r="C160" s="311" t="s">
        <v>248</v>
      </c>
      <c r="D160" s="312" t="s">
        <v>249</v>
      </c>
      <c r="E160" s="314" t="s">
        <v>250</v>
      </c>
      <c r="F160" s="316" t="s">
        <v>251</v>
      </c>
      <c r="G160" s="311" t="s">
        <v>252</v>
      </c>
      <c r="H160" s="316" t="s">
        <v>253</v>
      </c>
    </row>
    <row r="161" spans="1:11">
      <c r="A161" s="311"/>
      <c r="B161" s="311"/>
      <c r="C161" s="311"/>
      <c r="D161" s="313"/>
      <c r="E161" s="315"/>
      <c r="F161" s="317"/>
      <c r="G161" s="311"/>
      <c r="H161" s="317"/>
      <c r="I161" s="58"/>
    </row>
    <row r="162" spans="1:11">
      <c r="A162" s="338" t="s">
        <v>254</v>
      </c>
      <c r="B162" s="75" t="s">
        <v>255</v>
      </c>
      <c r="C162" s="74" t="s">
        <v>313</v>
      </c>
      <c r="D162" s="61"/>
      <c r="E162" s="76">
        <f>係数!$E$7</f>
        <v>38.200000000000003</v>
      </c>
      <c r="F162" s="77">
        <f>D162*E162</f>
        <v>0</v>
      </c>
      <c r="G162" s="76">
        <f>係数!$G$7</f>
        <v>1.8700000000000001E-2</v>
      </c>
      <c r="H162" s="78">
        <f>F162*G162*44/12</f>
        <v>0</v>
      </c>
      <c r="I162" s="58"/>
    </row>
    <row r="163" spans="1:11">
      <c r="A163" s="339"/>
      <c r="B163" s="75" t="s">
        <v>257</v>
      </c>
      <c r="C163" s="74" t="s">
        <v>256</v>
      </c>
      <c r="D163" s="61"/>
      <c r="E163" s="76">
        <f>係数!$E$8</f>
        <v>35.299999999999997</v>
      </c>
      <c r="F163" s="77">
        <f t="shared" ref="F163:F190" si="4">D163*E163</f>
        <v>0</v>
      </c>
      <c r="G163" s="76">
        <f>係数!$G$8</f>
        <v>1.84E-2</v>
      </c>
      <c r="H163" s="78">
        <f>F163*G163*44/12</f>
        <v>0</v>
      </c>
      <c r="I163" s="58"/>
    </row>
    <row r="164" spans="1:11">
      <c r="A164" s="339"/>
      <c r="B164" s="75" t="s">
        <v>258</v>
      </c>
      <c r="C164" s="74" t="s">
        <v>256</v>
      </c>
      <c r="D164" s="61"/>
      <c r="E164" s="76">
        <f>係数!$E$9</f>
        <v>34.6</v>
      </c>
      <c r="F164" s="77">
        <f t="shared" si="4"/>
        <v>0</v>
      </c>
      <c r="G164" s="76">
        <f>係数!$G$9</f>
        <v>1.83E-2</v>
      </c>
      <c r="H164" s="78">
        <f>F164*G164*44/12</f>
        <v>0</v>
      </c>
      <c r="I164" s="58"/>
    </row>
    <row r="165" spans="1:11">
      <c r="A165" s="339"/>
      <c r="B165" s="76" t="s">
        <v>365</v>
      </c>
      <c r="C165" s="74" t="s">
        <v>366</v>
      </c>
      <c r="D165" s="61"/>
      <c r="E165" s="76">
        <f>係数!$E$10</f>
        <v>33.6</v>
      </c>
      <c r="F165" s="77">
        <f t="shared" si="4"/>
        <v>0</v>
      </c>
      <c r="G165" s="76">
        <f>係数!$G$10</f>
        <v>1.8200000000000001E-2</v>
      </c>
      <c r="H165" s="78">
        <f t="shared" ref="H165:H186" si="5">F165*G165*44/12</f>
        <v>0</v>
      </c>
      <c r="I165" s="58"/>
    </row>
    <row r="166" spans="1:11">
      <c r="A166" s="339"/>
      <c r="B166" s="76" t="s">
        <v>260</v>
      </c>
      <c r="C166" s="74" t="s">
        <v>314</v>
      </c>
      <c r="D166" s="61"/>
      <c r="E166" s="76">
        <f>係数!$E$11</f>
        <v>36.700000000000003</v>
      </c>
      <c r="F166" s="77">
        <f t="shared" si="4"/>
        <v>0</v>
      </c>
      <c r="G166" s="76">
        <f>係数!$G$11</f>
        <v>1.8499999999999999E-2</v>
      </c>
      <c r="H166" s="78">
        <f t="shared" si="5"/>
        <v>0</v>
      </c>
      <c r="I166" s="58"/>
      <c r="J166" s="58"/>
      <c r="K166" s="58"/>
    </row>
    <row r="167" spans="1:11">
      <c r="A167" s="339"/>
      <c r="B167" s="76" t="s">
        <v>261</v>
      </c>
      <c r="C167" s="74" t="s">
        <v>315</v>
      </c>
      <c r="D167" s="61"/>
      <c r="E167" s="76">
        <f>係数!$E$12</f>
        <v>37.700000000000003</v>
      </c>
      <c r="F167" s="77">
        <f t="shared" si="4"/>
        <v>0</v>
      </c>
      <c r="G167" s="76">
        <f>係数!$G$12</f>
        <v>1.8700000000000001E-2</v>
      </c>
      <c r="H167" s="78">
        <f t="shared" si="5"/>
        <v>0</v>
      </c>
      <c r="I167" s="58"/>
      <c r="J167" s="58"/>
      <c r="K167" s="58"/>
    </row>
    <row r="168" spans="1:11">
      <c r="A168" s="339"/>
      <c r="B168" s="76" t="s">
        <v>262</v>
      </c>
      <c r="C168" s="74" t="s">
        <v>256</v>
      </c>
      <c r="D168" s="61"/>
      <c r="E168" s="76">
        <f>係数!$E$13</f>
        <v>39.1</v>
      </c>
      <c r="F168" s="77">
        <f t="shared" si="4"/>
        <v>0</v>
      </c>
      <c r="G168" s="76">
        <f>係数!$G$13</f>
        <v>1.89E-2</v>
      </c>
      <c r="H168" s="78">
        <f t="shared" si="5"/>
        <v>0</v>
      </c>
      <c r="I168" s="58"/>
      <c r="J168" s="58"/>
      <c r="K168" s="58"/>
    </row>
    <row r="169" spans="1:11">
      <c r="A169" s="339"/>
      <c r="B169" s="76" t="s">
        <v>263</v>
      </c>
      <c r="C169" s="74" t="s">
        <v>256</v>
      </c>
      <c r="D169" s="61"/>
      <c r="E169" s="76">
        <f>係数!$E$14</f>
        <v>41.9</v>
      </c>
      <c r="F169" s="77">
        <f t="shared" si="4"/>
        <v>0</v>
      </c>
      <c r="G169" s="76">
        <f>係数!$G$14</f>
        <v>1.95E-2</v>
      </c>
      <c r="H169" s="78">
        <f t="shared" si="5"/>
        <v>0</v>
      </c>
      <c r="I169" s="58"/>
      <c r="J169" s="58"/>
      <c r="K169" s="58"/>
    </row>
    <row r="170" spans="1:11">
      <c r="A170" s="339"/>
      <c r="B170" s="76" t="s">
        <v>264</v>
      </c>
      <c r="C170" s="74" t="s">
        <v>363</v>
      </c>
      <c r="D170" s="61"/>
      <c r="E170" s="76">
        <f>係数!$E$15</f>
        <v>40.9</v>
      </c>
      <c r="F170" s="77">
        <f t="shared" si="4"/>
        <v>0</v>
      </c>
      <c r="G170" s="76">
        <f>係数!$G$15</f>
        <v>2.0799999999999999E-2</v>
      </c>
      <c r="H170" s="78">
        <f t="shared" si="5"/>
        <v>0</v>
      </c>
      <c r="I170" s="58"/>
      <c r="J170" s="58"/>
      <c r="K170" s="58"/>
    </row>
    <row r="171" spans="1:11">
      <c r="A171" s="339"/>
      <c r="B171" s="76" t="s">
        <v>266</v>
      </c>
      <c r="C171" s="74" t="s">
        <v>265</v>
      </c>
      <c r="D171" s="61"/>
      <c r="E171" s="76">
        <f>係数!$E$16</f>
        <v>29.9</v>
      </c>
      <c r="F171" s="77">
        <f t="shared" si="4"/>
        <v>0</v>
      </c>
      <c r="G171" s="76">
        <f>係数!$G$16</f>
        <v>2.5399999999999999E-2</v>
      </c>
      <c r="H171" s="78">
        <f t="shared" si="5"/>
        <v>0</v>
      </c>
      <c r="I171" s="58"/>
      <c r="J171" s="58"/>
      <c r="K171" s="58"/>
    </row>
    <row r="172" spans="1:11">
      <c r="A172" s="339"/>
      <c r="B172" s="76" t="s">
        <v>267</v>
      </c>
      <c r="C172" s="74" t="s">
        <v>265</v>
      </c>
      <c r="D172" s="61"/>
      <c r="E172" s="76">
        <f>係数!$E$17</f>
        <v>50.8</v>
      </c>
      <c r="F172" s="77">
        <f t="shared" si="4"/>
        <v>0</v>
      </c>
      <c r="G172" s="76">
        <f>係数!$G$17</f>
        <v>1.61E-2</v>
      </c>
      <c r="H172" s="78">
        <f t="shared" si="5"/>
        <v>0</v>
      </c>
      <c r="I172" s="58"/>
      <c r="J172" s="58"/>
      <c r="K172" s="58"/>
    </row>
    <row r="173" spans="1:11">
      <c r="A173" s="339"/>
      <c r="B173" s="76" t="s">
        <v>268</v>
      </c>
      <c r="C173" s="74" t="s">
        <v>269</v>
      </c>
      <c r="D173" s="61"/>
      <c r="E173" s="76">
        <f>係数!$E$18</f>
        <v>44.9</v>
      </c>
      <c r="F173" s="77">
        <f t="shared" si="4"/>
        <v>0</v>
      </c>
      <c r="G173" s="76">
        <f>係数!$G$18</f>
        <v>1.4200000000000001E-2</v>
      </c>
      <c r="H173" s="78">
        <f t="shared" si="5"/>
        <v>0</v>
      </c>
      <c r="I173" s="58"/>
      <c r="J173" s="58"/>
      <c r="K173" s="58"/>
    </row>
    <row r="174" spans="1:11">
      <c r="A174" s="339"/>
      <c r="B174" s="76" t="s">
        <v>270</v>
      </c>
      <c r="C174" s="74" t="s">
        <v>265</v>
      </c>
      <c r="D174" s="61"/>
      <c r="E174" s="76">
        <f>係数!$E$19</f>
        <v>54.6</v>
      </c>
      <c r="F174" s="77">
        <f t="shared" si="4"/>
        <v>0</v>
      </c>
      <c r="G174" s="76">
        <f>係数!$G$19</f>
        <v>1.35E-2</v>
      </c>
      <c r="H174" s="78">
        <f t="shared" si="5"/>
        <v>0</v>
      </c>
      <c r="I174" s="58"/>
      <c r="J174" s="58"/>
      <c r="K174" s="58"/>
    </row>
    <row r="175" spans="1:11">
      <c r="A175" s="339"/>
      <c r="B175" s="76" t="s">
        <v>271</v>
      </c>
      <c r="C175" s="74" t="s">
        <v>269</v>
      </c>
      <c r="D175" s="61"/>
      <c r="E175" s="76">
        <f>係数!$E$20</f>
        <v>43.5</v>
      </c>
      <c r="F175" s="77">
        <f t="shared" si="4"/>
        <v>0</v>
      </c>
      <c r="G175" s="76">
        <f>係数!$G$20</f>
        <v>1.3899999999999999E-2</v>
      </c>
      <c r="H175" s="78">
        <f t="shared" si="5"/>
        <v>0</v>
      </c>
      <c r="I175" s="58"/>
      <c r="J175" s="58"/>
      <c r="K175" s="58"/>
    </row>
    <row r="176" spans="1:11">
      <c r="A176" s="339"/>
      <c r="B176" s="76" t="s">
        <v>272</v>
      </c>
      <c r="C176" s="74" t="s">
        <v>265</v>
      </c>
      <c r="D176" s="61"/>
      <c r="E176" s="79">
        <f>係数!$E$21</f>
        <v>29</v>
      </c>
      <c r="F176" s="77">
        <f t="shared" si="4"/>
        <v>0</v>
      </c>
      <c r="G176" s="76">
        <f>係数!$G$21</f>
        <v>2.4500000000000001E-2</v>
      </c>
      <c r="H176" s="78">
        <f t="shared" si="5"/>
        <v>0</v>
      </c>
      <c r="I176" s="58"/>
      <c r="J176" s="58"/>
      <c r="K176" s="58"/>
    </row>
    <row r="177" spans="1:11">
      <c r="A177" s="339"/>
      <c r="B177" s="76" t="s">
        <v>273</v>
      </c>
      <c r="C177" s="74" t="s">
        <v>265</v>
      </c>
      <c r="D177" s="61"/>
      <c r="E177" s="79">
        <f>係数!$E$22</f>
        <v>25.7</v>
      </c>
      <c r="F177" s="77">
        <f t="shared" si="4"/>
        <v>0</v>
      </c>
      <c r="G177" s="76">
        <f>係数!$G$22</f>
        <v>2.47E-2</v>
      </c>
      <c r="H177" s="78">
        <f t="shared" si="5"/>
        <v>0</v>
      </c>
      <c r="I177" s="58"/>
      <c r="J177" s="58"/>
      <c r="K177" s="58"/>
    </row>
    <row r="178" spans="1:11">
      <c r="A178" s="339"/>
      <c r="B178" s="76" t="s">
        <v>274</v>
      </c>
      <c r="C178" s="74" t="s">
        <v>265</v>
      </c>
      <c r="D178" s="61"/>
      <c r="E178" s="79">
        <f>係数!$E$23</f>
        <v>26.9</v>
      </c>
      <c r="F178" s="77">
        <f t="shared" si="4"/>
        <v>0</v>
      </c>
      <c r="G178" s="76">
        <f>係数!$G$23</f>
        <v>2.5499999999999998E-2</v>
      </c>
      <c r="H178" s="78">
        <f t="shared" si="5"/>
        <v>0</v>
      </c>
      <c r="I178" s="58"/>
      <c r="J178" s="58"/>
      <c r="K178" s="58"/>
    </row>
    <row r="179" spans="1:11">
      <c r="A179" s="339"/>
      <c r="B179" s="76" t="s">
        <v>275</v>
      </c>
      <c r="C179" s="74" t="s">
        <v>265</v>
      </c>
      <c r="D179" s="61"/>
      <c r="E179" s="79">
        <f>係数!$E$24</f>
        <v>29.4</v>
      </c>
      <c r="F179" s="77">
        <f t="shared" si="4"/>
        <v>0</v>
      </c>
      <c r="G179" s="76">
        <f>係数!$G$24</f>
        <v>2.9399999999999999E-2</v>
      </c>
      <c r="H179" s="78">
        <f t="shared" si="5"/>
        <v>0</v>
      </c>
      <c r="I179" s="58"/>
      <c r="J179" s="58"/>
      <c r="K179" s="58"/>
    </row>
    <row r="180" spans="1:11">
      <c r="A180" s="339"/>
      <c r="B180" s="76" t="s">
        <v>367</v>
      </c>
      <c r="C180" s="74" t="s">
        <v>363</v>
      </c>
      <c r="D180" s="61"/>
      <c r="E180" s="79">
        <f>係数!$E$25</f>
        <v>37.299999999999997</v>
      </c>
      <c r="F180" s="77">
        <f t="shared" si="4"/>
        <v>0</v>
      </c>
      <c r="G180" s="76">
        <f>係数!$G$25</f>
        <v>2.0899999999999998E-2</v>
      </c>
      <c r="H180" s="78">
        <f t="shared" si="5"/>
        <v>0</v>
      </c>
      <c r="I180" s="58"/>
      <c r="J180" s="58"/>
      <c r="K180" s="58"/>
    </row>
    <row r="181" spans="1:11">
      <c r="A181" s="339"/>
      <c r="B181" s="75" t="s">
        <v>277</v>
      </c>
      <c r="C181" s="80" t="s">
        <v>269</v>
      </c>
      <c r="D181" s="61"/>
      <c r="E181" s="81">
        <f>係数!$E$26</f>
        <v>21.1</v>
      </c>
      <c r="F181" s="82">
        <f t="shared" si="4"/>
        <v>0</v>
      </c>
      <c r="G181" s="83">
        <f>係数!$G$26</f>
        <v>1.0999999999999999E-2</v>
      </c>
      <c r="H181" s="78">
        <f t="shared" si="5"/>
        <v>0</v>
      </c>
      <c r="I181" s="58"/>
      <c r="J181" s="58"/>
      <c r="K181" s="58"/>
    </row>
    <row r="182" spans="1:11">
      <c r="A182" s="339"/>
      <c r="B182" s="75" t="s">
        <v>278</v>
      </c>
      <c r="C182" s="80" t="s">
        <v>269</v>
      </c>
      <c r="D182" s="61"/>
      <c r="E182" s="84">
        <f>係数!$E$27</f>
        <v>3.41</v>
      </c>
      <c r="F182" s="82">
        <f t="shared" si="4"/>
        <v>0</v>
      </c>
      <c r="G182" s="83">
        <f>係数!$G$27</f>
        <v>2.63E-2</v>
      </c>
      <c r="H182" s="78">
        <f t="shared" si="5"/>
        <v>0</v>
      </c>
      <c r="I182" s="58"/>
      <c r="J182" s="58"/>
      <c r="K182" s="58"/>
    </row>
    <row r="183" spans="1:11">
      <c r="A183" s="339"/>
      <c r="B183" s="75" t="s">
        <v>279</v>
      </c>
      <c r="C183" s="80" t="s">
        <v>269</v>
      </c>
      <c r="D183" s="61"/>
      <c r="E183" s="84">
        <f>係数!$E$28</f>
        <v>8.41</v>
      </c>
      <c r="F183" s="82">
        <f t="shared" si="4"/>
        <v>0</v>
      </c>
      <c r="G183" s="83">
        <f>係数!$G$28</f>
        <v>3.8399999999999997E-2</v>
      </c>
      <c r="H183" s="78">
        <f t="shared" si="5"/>
        <v>0</v>
      </c>
      <c r="I183" s="58"/>
      <c r="J183" s="58"/>
      <c r="K183" s="58"/>
    </row>
    <row r="184" spans="1:11">
      <c r="A184" s="339"/>
      <c r="B184" s="85" t="s">
        <v>280</v>
      </c>
      <c r="C184" s="80" t="s">
        <v>269</v>
      </c>
      <c r="D184" s="61"/>
      <c r="E184" s="62">
        <v>46</v>
      </c>
      <c r="F184" s="86">
        <f t="shared" si="4"/>
        <v>0</v>
      </c>
      <c r="G184" s="83">
        <f>係数!$G$29</f>
        <v>1.3599999999999999E-2</v>
      </c>
      <c r="H184" s="78">
        <f t="shared" si="5"/>
        <v>0</v>
      </c>
      <c r="I184" s="58"/>
      <c r="J184" s="58"/>
      <c r="K184" s="58"/>
    </row>
    <row r="185" spans="1:11">
      <c r="A185" s="339"/>
      <c r="B185" s="87" t="s">
        <v>321</v>
      </c>
      <c r="C185" s="87"/>
      <c r="D185" s="61"/>
      <c r="E185" s="87"/>
      <c r="F185" s="86">
        <f t="shared" si="4"/>
        <v>0</v>
      </c>
      <c r="G185" s="87"/>
      <c r="H185" s="78">
        <f t="shared" si="5"/>
        <v>0</v>
      </c>
      <c r="I185" s="58"/>
      <c r="J185" s="58"/>
      <c r="K185" s="58"/>
    </row>
    <row r="186" spans="1:11">
      <c r="A186" s="339"/>
      <c r="B186" s="87" t="s">
        <v>321</v>
      </c>
      <c r="C186" s="87"/>
      <c r="D186" s="61"/>
      <c r="E186" s="87"/>
      <c r="F186" s="86">
        <f t="shared" si="4"/>
        <v>0</v>
      </c>
      <c r="G186" s="87"/>
      <c r="H186" s="78">
        <f t="shared" si="5"/>
        <v>0</v>
      </c>
      <c r="I186" s="58"/>
      <c r="J186" s="58"/>
      <c r="K186" s="58"/>
    </row>
    <row r="187" spans="1:11">
      <c r="A187" s="339"/>
      <c r="B187" s="75" t="s">
        <v>282</v>
      </c>
      <c r="C187" s="80" t="s">
        <v>281</v>
      </c>
      <c r="D187" s="61"/>
      <c r="E187" s="84">
        <f>係数!$E$32</f>
        <v>1.02</v>
      </c>
      <c r="F187" s="82">
        <f t="shared" si="4"/>
        <v>0</v>
      </c>
      <c r="G187" s="88">
        <f>係数!$G$32</f>
        <v>0.06</v>
      </c>
      <c r="H187" s="78">
        <f>D187*G187</f>
        <v>0</v>
      </c>
      <c r="I187" s="58"/>
      <c r="J187" s="58"/>
      <c r="K187" s="58"/>
    </row>
    <row r="188" spans="1:11">
      <c r="A188" s="339"/>
      <c r="B188" s="75" t="s">
        <v>283</v>
      </c>
      <c r="C188" s="80" t="s">
        <v>368</v>
      </c>
      <c r="D188" s="61"/>
      <c r="E188" s="84">
        <f>係数!$E$33</f>
        <v>1.36</v>
      </c>
      <c r="F188" s="82">
        <f t="shared" si="4"/>
        <v>0</v>
      </c>
      <c r="G188" s="88">
        <f>係数!$G$33</f>
        <v>5.7000000000000002E-2</v>
      </c>
      <c r="H188" s="78">
        <f>D188*G188</f>
        <v>0</v>
      </c>
    </row>
    <row r="189" spans="1:11">
      <c r="A189" s="339"/>
      <c r="B189" s="75" t="s">
        <v>284</v>
      </c>
      <c r="C189" s="80" t="s">
        <v>281</v>
      </c>
      <c r="D189" s="61"/>
      <c r="E189" s="84">
        <f>係数!$E$34</f>
        <v>1.36</v>
      </c>
      <c r="F189" s="82">
        <f t="shared" si="4"/>
        <v>0</v>
      </c>
      <c r="G189" s="88">
        <f>係数!$G$34</f>
        <v>5.7000000000000002E-2</v>
      </c>
      <c r="H189" s="78">
        <f>D189*G189</f>
        <v>0</v>
      </c>
    </row>
    <row r="190" spans="1:11">
      <c r="A190" s="339"/>
      <c r="B190" s="75" t="s">
        <v>285</v>
      </c>
      <c r="C190" s="80" t="s">
        <v>281</v>
      </c>
      <c r="D190" s="61"/>
      <c r="E190" s="84">
        <f>係数!$E$35</f>
        <v>1.36</v>
      </c>
      <c r="F190" s="82">
        <f t="shared" si="4"/>
        <v>0</v>
      </c>
      <c r="G190" s="88">
        <f>係数!$G$35</f>
        <v>5.7000000000000002E-2</v>
      </c>
      <c r="H190" s="78">
        <f>D190*G190</f>
        <v>0</v>
      </c>
    </row>
    <row r="191" spans="1:11" ht="14.25">
      <c r="A191" s="339"/>
      <c r="B191" s="340" t="s">
        <v>286</v>
      </c>
      <c r="C191" s="341"/>
      <c r="D191" s="324" t="s">
        <v>287</v>
      </c>
      <c r="E191" s="324"/>
      <c r="F191" s="89">
        <f>SUM(F162:F190)</f>
        <v>0</v>
      </c>
      <c r="G191" s="90" t="s">
        <v>288</v>
      </c>
      <c r="H191" s="89">
        <f>SUM(H162:H190)</f>
        <v>0</v>
      </c>
    </row>
    <row r="192" spans="1:11">
      <c r="A192" s="342" t="s">
        <v>289</v>
      </c>
      <c r="B192" s="76" t="s">
        <v>442</v>
      </c>
      <c r="C192" s="74" t="s">
        <v>291</v>
      </c>
      <c r="D192" s="61"/>
      <c r="E192" s="91">
        <f>係数!$E$39</f>
        <v>9.9700000000000006</v>
      </c>
      <c r="F192" s="77">
        <f>D192*E192</f>
        <v>0</v>
      </c>
      <c r="G192" s="92" t="str">
        <f>IF(係数!G$39="","",係数!G$39)</f>
        <v/>
      </c>
      <c r="H192" s="78">
        <f>IF(G192="",0,D192*G192)</f>
        <v>0</v>
      </c>
    </row>
    <row r="193" spans="1:8">
      <c r="A193" s="343"/>
      <c r="B193" s="76" t="s">
        <v>443</v>
      </c>
      <c r="C193" s="74" t="s">
        <v>291</v>
      </c>
      <c r="D193" s="61"/>
      <c r="E193" s="91">
        <f>係数!$E$40</f>
        <v>9.2799999999999994</v>
      </c>
      <c r="F193" s="77">
        <f>D193*E193</f>
        <v>0</v>
      </c>
      <c r="G193" s="92" t="str">
        <f>IF(係数!G$40="","",係数!G$40)</f>
        <v/>
      </c>
      <c r="H193" s="78">
        <f>IF(G193="",0,D193*G193)</f>
        <v>0</v>
      </c>
    </row>
    <row r="194" spans="1:8">
      <c r="A194" s="343"/>
      <c r="B194" s="87" t="s">
        <v>328</v>
      </c>
      <c r="C194" s="80" t="s">
        <v>291</v>
      </c>
      <c r="D194" s="61"/>
      <c r="E194" s="91">
        <f>係数!$E$41</f>
        <v>9.76</v>
      </c>
      <c r="F194" s="77">
        <f>D194*E194</f>
        <v>0</v>
      </c>
      <c r="G194" s="62"/>
      <c r="H194" s="78">
        <f>D194*G194</f>
        <v>0</v>
      </c>
    </row>
    <row r="195" spans="1:8" ht="15" thickBot="1">
      <c r="A195" s="343"/>
      <c r="B195" s="340" t="s">
        <v>294</v>
      </c>
      <c r="C195" s="341"/>
      <c r="D195" s="324" t="s">
        <v>369</v>
      </c>
      <c r="E195" s="324"/>
      <c r="F195" s="93">
        <f>SUM(F192:F194)</f>
        <v>0</v>
      </c>
      <c r="G195" s="94" t="s">
        <v>288</v>
      </c>
      <c r="H195" s="95">
        <f>SUM(H192:H194)</f>
        <v>0</v>
      </c>
    </row>
    <row r="196" spans="1:8" ht="14.25" thickTop="1">
      <c r="A196" s="318" t="s">
        <v>370</v>
      </c>
      <c r="B196" s="319"/>
      <c r="C196" s="319"/>
      <c r="D196" s="324" t="s">
        <v>371</v>
      </c>
      <c r="E196" s="324"/>
      <c r="F196" s="96">
        <f>SUM(F195,F191)</f>
        <v>0</v>
      </c>
      <c r="G196" s="325" t="s">
        <v>297</v>
      </c>
      <c r="H196" s="328">
        <f>SUM(H195,H191)</f>
        <v>0</v>
      </c>
    </row>
    <row r="197" spans="1:8" ht="14.25" thickBot="1">
      <c r="A197" s="320"/>
      <c r="B197" s="321"/>
      <c r="C197" s="321"/>
      <c r="D197" s="331" t="s">
        <v>298</v>
      </c>
      <c r="E197" s="331"/>
      <c r="F197" s="97">
        <v>2.58E-2</v>
      </c>
      <c r="G197" s="326"/>
      <c r="H197" s="329"/>
    </row>
    <row r="198" spans="1:8" ht="14.25" thickTop="1">
      <c r="A198" s="320"/>
      <c r="B198" s="321"/>
      <c r="C198" s="321"/>
      <c r="D198" s="332" t="s">
        <v>299</v>
      </c>
      <c r="E198" s="333"/>
      <c r="F198" s="336">
        <f>F196*F197</f>
        <v>0</v>
      </c>
      <c r="G198" s="326"/>
      <c r="H198" s="329"/>
    </row>
    <row r="199" spans="1:8" ht="14.25" thickBot="1">
      <c r="A199" s="322"/>
      <c r="B199" s="323"/>
      <c r="C199" s="323"/>
      <c r="D199" s="334"/>
      <c r="E199" s="335"/>
      <c r="F199" s="337"/>
      <c r="G199" s="327"/>
      <c r="H199" s="330"/>
    </row>
    <row r="200" spans="1:8" ht="14.25" thickTop="1">
      <c r="A200" s="73" t="s">
        <v>300</v>
      </c>
      <c r="B200" s="98"/>
      <c r="C200" s="99"/>
      <c r="D200" s="99"/>
      <c r="E200" s="99"/>
      <c r="F200" s="99"/>
      <c r="G200" s="99"/>
      <c r="H200" s="99"/>
    </row>
    <row r="201" spans="1:8">
      <c r="A201" s="73"/>
      <c r="B201" s="302" t="s">
        <v>301</v>
      </c>
      <c r="C201" s="303"/>
      <c r="D201" s="303"/>
      <c r="E201" s="303"/>
      <c r="F201" s="303"/>
      <c r="G201" s="303"/>
      <c r="H201" s="303"/>
    </row>
    <row r="202" spans="1:8">
      <c r="A202" s="73"/>
      <c r="B202" s="303"/>
      <c r="C202" s="303"/>
      <c r="D202" s="303"/>
      <c r="E202" s="303"/>
      <c r="F202" s="303"/>
      <c r="G202" s="303"/>
      <c r="H202" s="303"/>
    </row>
    <row r="203" spans="1:8">
      <c r="A203" s="73"/>
      <c r="B203" s="304" t="s">
        <v>302</v>
      </c>
      <c r="C203" s="304"/>
      <c r="D203" s="304"/>
      <c r="E203" s="304"/>
      <c r="F203" s="304"/>
      <c r="G203" s="304"/>
      <c r="H203" s="304"/>
    </row>
    <row r="204" spans="1:8">
      <c r="A204" s="73"/>
      <c r="B204" s="304"/>
      <c r="C204" s="304"/>
      <c r="D204" s="304"/>
      <c r="E204" s="304"/>
      <c r="F204" s="304"/>
      <c r="G204" s="304"/>
      <c r="H204" s="304"/>
    </row>
    <row r="205" spans="1:8">
      <c r="A205" s="73"/>
      <c r="B205" s="304"/>
      <c r="C205" s="304"/>
      <c r="D205" s="304"/>
      <c r="E205" s="304"/>
      <c r="F205" s="304"/>
      <c r="G205" s="304"/>
      <c r="H205" s="304"/>
    </row>
    <row r="206" spans="1:8">
      <c r="A206" s="73" t="s">
        <v>303</v>
      </c>
      <c r="B206" s="98"/>
      <c r="C206" s="99"/>
      <c r="D206" s="99"/>
      <c r="E206" s="99"/>
      <c r="F206" s="99"/>
      <c r="G206" s="99"/>
      <c r="H206" s="99"/>
    </row>
    <row r="207" spans="1:8">
      <c r="A207" s="73"/>
      <c r="B207" s="100" t="s">
        <v>332</v>
      </c>
      <c r="C207" s="99"/>
      <c r="D207" s="99"/>
      <c r="E207" s="99"/>
      <c r="F207" s="99"/>
      <c r="G207" s="98"/>
      <c r="H207" s="99"/>
    </row>
    <row r="208" spans="1:8" ht="13.5" customHeight="1">
      <c r="A208" s="73"/>
      <c r="B208" s="300" t="s">
        <v>444</v>
      </c>
      <c r="C208" s="301"/>
      <c r="D208" s="301"/>
      <c r="E208" s="301"/>
      <c r="F208" s="301"/>
      <c r="G208" s="301"/>
      <c r="H208" s="301"/>
    </row>
    <row r="209" spans="1:8">
      <c r="A209" s="73"/>
      <c r="B209" s="301"/>
      <c r="C209" s="301"/>
      <c r="D209" s="301"/>
      <c r="E209" s="301"/>
      <c r="F209" s="301"/>
      <c r="G209" s="301"/>
      <c r="H209" s="301"/>
    </row>
    <row r="210" spans="1:8">
      <c r="A210" s="73"/>
      <c r="B210" s="301" t="s">
        <v>304</v>
      </c>
      <c r="C210" s="301"/>
      <c r="D210" s="301"/>
      <c r="E210" s="301"/>
      <c r="F210" s="301"/>
      <c r="G210" s="301"/>
      <c r="H210" s="301"/>
    </row>
    <row r="211" spans="1:8">
      <c r="A211" s="73"/>
      <c r="B211" s="301"/>
      <c r="C211" s="301"/>
      <c r="D211" s="301"/>
      <c r="E211" s="301"/>
      <c r="F211" s="301"/>
      <c r="G211" s="301"/>
      <c r="H211" s="301"/>
    </row>
    <row r="212" spans="1:8">
      <c r="A212" s="73" t="s">
        <v>305</v>
      </c>
      <c r="B212" s="73"/>
      <c r="C212" s="73"/>
      <c r="D212" s="73"/>
      <c r="E212" s="73"/>
      <c r="F212" s="73"/>
      <c r="G212" s="73"/>
      <c r="H212" s="73"/>
    </row>
    <row r="213" spans="1:8">
      <c r="A213" s="73"/>
      <c r="B213" s="101" t="s">
        <v>306</v>
      </c>
      <c r="C213" s="73"/>
      <c r="D213" s="73"/>
      <c r="E213" s="73"/>
      <c r="F213" s="73"/>
      <c r="G213" s="73"/>
      <c r="H213" s="73"/>
    </row>
    <row r="214" spans="1:8"/>
  </sheetData>
  <sheetProtection sheet="1" scenarios="1"/>
  <mergeCells count="90">
    <mergeCell ref="A50:A53"/>
    <mergeCell ref="H18:H19"/>
    <mergeCell ref="B53:C53"/>
    <mergeCell ref="D53:E53"/>
    <mergeCell ref="E18:E19"/>
    <mergeCell ref="F18:F19"/>
    <mergeCell ref="G18:G19"/>
    <mergeCell ref="B61:H63"/>
    <mergeCell ref="A54:C57"/>
    <mergeCell ref="D54:E54"/>
    <mergeCell ref="G54:G57"/>
    <mergeCell ref="A1:H2"/>
    <mergeCell ref="A3:B3"/>
    <mergeCell ref="C3:H3"/>
    <mergeCell ref="A4:B4"/>
    <mergeCell ref="C4:H4"/>
    <mergeCell ref="A18:B19"/>
    <mergeCell ref="C18:C19"/>
    <mergeCell ref="D18:D19"/>
    <mergeCell ref="A5:H5"/>
    <mergeCell ref="A20:A49"/>
    <mergeCell ref="B49:C49"/>
    <mergeCell ref="D49:E49"/>
    <mergeCell ref="H54:H57"/>
    <mergeCell ref="D55:E55"/>
    <mergeCell ref="D56:E57"/>
    <mergeCell ref="F56:F57"/>
    <mergeCell ref="B59:H60"/>
    <mergeCell ref="B68:H69"/>
    <mergeCell ref="A72:H73"/>
    <mergeCell ref="A74:B74"/>
    <mergeCell ref="C74:H74"/>
    <mergeCell ref="A75:B75"/>
    <mergeCell ref="C75:H75"/>
    <mergeCell ref="A76:H76"/>
    <mergeCell ref="A89:B90"/>
    <mergeCell ref="C89:C90"/>
    <mergeCell ref="D89:D90"/>
    <mergeCell ref="E89:E90"/>
    <mergeCell ref="F89:F90"/>
    <mergeCell ref="G89:G90"/>
    <mergeCell ref="H89:H90"/>
    <mergeCell ref="A91:A120"/>
    <mergeCell ref="B120:C120"/>
    <mergeCell ref="D120:E120"/>
    <mergeCell ref="A121:A124"/>
    <mergeCell ref="B124:C124"/>
    <mergeCell ref="D124:E124"/>
    <mergeCell ref="A125:C128"/>
    <mergeCell ref="D125:E125"/>
    <mergeCell ref="G125:G128"/>
    <mergeCell ref="H125:H128"/>
    <mergeCell ref="D126:E126"/>
    <mergeCell ref="D127:E128"/>
    <mergeCell ref="F127:F128"/>
    <mergeCell ref="B130:H131"/>
    <mergeCell ref="B132:H134"/>
    <mergeCell ref="A143:H144"/>
    <mergeCell ref="A145:B145"/>
    <mergeCell ref="C145:H145"/>
    <mergeCell ref="D191:E191"/>
    <mergeCell ref="A192:A195"/>
    <mergeCell ref="B195:C195"/>
    <mergeCell ref="D195:E195"/>
    <mergeCell ref="A146:B146"/>
    <mergeCell ref="C146:H146"/>
    <mergeCell ref="A147:H147"/>
    <mergeCell ref="A160:B161"/>
    <mergeCell ref="C160:C161"/>
    <mergeCell ref="D160:D161"/>
    <mergeCell ref="E160:E161"/>
    <mergeCell ref="F160:F161"/>
    <mergeCell ref="G160:G161"/>
    <mergeCell ref="H160:H161"/>
    <mergeCell ref="B208:H209"/>
    <mergeCell ref="B210:H211"/>
    <mergeCell ref="B137:H138"/>
    <mergeCell ref="B139:H140"/>
    <mergeCell ref="B66:H67"/>
    <mergeCell ref="B201:H202"/>
    <mergeCell ref="B203:H205"/>
    <mergeCell ref="A196:C199"/>
    <mergeCell ref="D196:E196"/>
    <mergeCell ref="G196:G199"/>
    <mergeCell ref="H196:H199"/>
    <mergeCell ref="D197:E197"/>
    <mergeCell ref="D198:E199"/>
    <mergeCell ref="F198:F199"/>
    <mergeCell ref="A162:A191"/>
    <mergeCell ref="B191:C191"/>
  </mergeCells>
  <phoneticPr fontId="2"/>
  <conditionalFormatting sqref="C3">
    <cfRule type="expression" dxfId="23" priority="6" stopIfTrue="1">
      <formula>$C$3=""</formula>
    </cfRule>
  </conditionalFormatting>
  <conditionalFormatting sqref="C4:H4">
    <cfRule type="expression" dxfId="22" priority="5" stopIfTrue="1">
      <formula>$C$4=""</formula>
    </cfRule>
  </conditionalFormatting>
  <conditionalFormatting sqref="C145">
    <cfRule type="expression" dxfId="21" priority="4" stopIfTrue="1">
      <formula>$C$145=""</formula>
    </cfRule>
  </conditionalFormatting>
  <conditionalFormatting sqref="C146:H146">
    <cfRule type="expression" dxfId="20" priority="3" stopIfTrue="1">
      <formula>$C$146=""</formula>
    </cfRule>
  </conditionalFormatting>
  <conditionalFormatting sqref="C74">
    <cfRule type="expression" dxfId="19" priority="2" stopIfTrue="1">
      <formula>$C$74=""</formula>
    </cfRule>
  </conditionalFormatting>
  <conditionalFormatting sqref="C75:H75">
    <cfRule type="expression" dxfId="18" priority="1" stopIfTrue="1">
      <formula>$C$75=""</formula>
    </cfRule>
  </conditionalFormatting>
  <dataValidations count="7">
    <dataValidation allowBlank="1" showInputMessage="1" showErrorMessage="1" prompt="都市ガス以外の燃料の名称を（）内に入力" sqref="B43:B44 B114:B115 B185:B186"/>
    <dataValidation allowBlank="1" showInputMessage="1" showErrorMessage="1" prompt="九州電力以外の買電先のCO2排出係数を入力" sqref="G123 G52 G194"/>
    <dataValidation allowBlank="1" showInputMessage="1" showErrorMessage="1" prompt="九州電力以外の買電先を（）内に入力" sqref="B52 B123 B194"/>
    <dataValidation allowBlank="1" showInputMessage="1" showErrorMessage="1" prompt="その他燃料の単位を入力" sqref="C43:C44 C114:C115 C185:C186"/>
    <dataValidation allowBlank="1" showInputMessage="1" showErrorMessage="1" prompt="その他燃料の炭素排出係数を入力" sqref="G43:G44 G114:G115 G185:G186"/>
    <dataValidation allowBlank="1" showInputMessage="1" showErrorMessage="1" prompt="その他燃料の熱量換算係数を入力" sqref="E43:E44 E114:E115 E185:E186"/>
    <dataValidation type="list" allowBlank="1" showInputMessage="1" promptTitle="プルダウンで選択" prompt="西部ガス：46_x000a_九州ガス：46.04655_x000a_天草ガス：62.8_x000a_山鹿都市ガス：62.8" sqref="E113 E184 E42">
      <formula1>$N$42:$N$45</formula1>
    </dataValidation>
  </dataValidations>
  <printOptions horizontalCentered="1"/>
  <pageMargins left="0.59055118110236227" right="0.43307086614173229" top="0.43307086614173229" bottom="0.27559055118110237" header="0.39370078740157483" footer="0.23622047244094491"/>
  <pageSetup paperSize="9" scale="87" firstPageNumber="3" orientation="portrait" useFirstPageNumber="1" r:id="rId1"/>
  <headerFooter alignWithMargins="0"/>
  <rowBreaks count="2" manualBreakCount="2">
    <brk id="71" max="7" man="1"/>
    <brk id="142" max="7"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1:N214"/>
  <sheetViews>
    <sheetView view="pageBreakPreview" zoomScale="115" zoomScaleNormal="70" zoomScaleSheetLayoutView="115" workbookViewId="0">
      <selection activeCell="L191" sqref="L191"/>
    </sheetView>
  </sheetViews>
  <sheetFormatPr defaultColWidth="0" defaultRowHeight="13.5" zeroHeight="1"/>
  <cols>
    <col min="1" max="1" width="2.75" customWidth="1"/>
    <col min="2" max="2" width="30.375" customWidth="1"/>
    <col min="3" max="3" width="8" customWidth="1"/>
    <col min="4" max="4" width="13.625" customWidth="1"/>
    <col min="5" max="5" width="7.375" customWidth="1"/>
    <col min="6" max="6" width="10.375" customWidth="1"/>
    <col min="7" max="7" width="9.875" customWidth="1"/>
    <col min="8" max="8" width="11.875" customWidth="1"/>
    <col min="9" max="12" width="9" customWidth="1"/>
    <col min="13" max="16384" width="9" hidden="1"/>
  </cols>
  <sheetData>
    <row r="1" spans="1:8" ht="13.5" customHeight="1">
      <c r="A1" s="344" t="s">
        <v>431</v>
      </c>
      <c r="B1" s="344"/>
      <c r="C1" s="344"/>
      <c r="D1" s="344"/>
      <c r="E1" s="344"/>
      <c r="F1" s="344"/>
      <c r="G1" s="344"/>
      <c r="H1" s="344"/>
    </row>
    <row r="2" spans="1:8" ht="13.5" customHeight="1">
      <c r="A2" s="344"/>
      <c r="B2" s="344"/>
      <c r="C2" s="344"/>
      <c r="D2" s="344"/>
      <c r="E2" s="344"/>
      <c r="F2" s="344"/>
      <c r="G2" s="344"/>
      <c r="H2" s="344"/>
    </row>
    <row r="3" spans="1:8" ht="18.75" customHeight="1">
      <c r="A3" s="305" t="s">
        <v>26</v>
      </c>
      <c r="B3" s="305"/>
      <c r="C3" s="345"/>
      <c r="D3" s="346"/>
      <c r="E3" s="346"/>
      <c r="F3" s="346"/>
      <c r="G3" s="346"/>
      <c r="H3" s="347"/>
    </row>
    <row r="4" spans="1:8" ht="18.75" customHeight="1">
      <c r="A4" s="305" t="s">
        <v>235</v>
      </c>
      <c r="B4" s="305"/>
      <c r="C4" s="306"/>
      <c r="D4" s="306"/>
      <c r="E4" s="306"/>
      <c r="F4" s="306"/>
      <c r="G4" s="306"/>
      <c r="H4" s="307"/>
    </row>
    <row r="5" spans="1:8" ht="15" customHeight="1">
      <c r="A5" s="308" t="s">
        <v>236</v>
      </c>
      <c r="B5" s="309"/>
      <c r="C5" s="309"/>
      <c r="D5" s="309"/>
      <c r="E5" s="309"/>
      <c r="F5" s="309"/>
      <c r="G5" s="309"/>
      <c r="H5" s="310"/>
    </row>
    <row r="6" spans="1:8" ht="15" customHeight="1">
      <c r="A6" s="66" t="s">
        <v>237</v>
      </c>
      <c r="B6" s="67"/>
      <c r="C6" s="67"/>
      <c r="D6" s="67"/>
      <c r="E6" s="67"/>
      <c r="F6" s="67"/>
      <c r="G6" s="67"/>
      <c r="H6" s="68"/>
    </row>
    <row r="7" spans="1:8" ht="15" customHeight="1">
      <c r="A7" s="66"/>
      <c r="B7" s="69" t="s">
        <v>238</v>
      </c>
      <c r="C7" s="67"/>
      <c r="D7" s="67"/>
      <c r="E7" s="67"/>
      <c r="F7" s="67"/>
      <c r="G7" s="67"/>
      <c r="H7" s="68"/>
    </row>
    <row r="8" spans="1:8" ht="3" customHeight="1">
      <c r="A8" s="66"/>
      <c r="B8" s="69"/>
      <c r="C8" s="67"/>
      <c r="D8" s="67"/>
      <c r="E8" s="67"/>
      <c r="F8" s="67"/>
      <c r="G8" s="67"/>
      <c r="H8" s="68"/>
    </row>
    <row r="9" spans="1:8" ht="15" customHeight="1">
      <c r="A9" s="66" t="s">
        <v>239</v>
      </c>
      <c r="B9" s="67"/>
      <c r="C9" s="67"/>
      <c r="D9" s="67"/>
      <c r="E9" s="67"/>
      <c r="F9" s="67"/>
      <c r="G9" s="67"/>
      <c r="H9" s="68"/>
    </row>
    <row r="10" spans="1:8" ht="15" customHeight="1">
      <c r="A10" s="66" t="s">
        <v>240</v>
      </c>
      <c r="B10" s="67"/>
      <c r="C10" s="67"/>
      <c r="D10" s="67"/>
      <c r="E10" s="67"/>
      <c r="F10" s="67"/>
      <c r="G10" s="67"/>
      <c r="H10" s="68"/>
    </row>
    <row r="11" spans="1:8" ht="15" customHeight="1">
      <c r="A11" s="66" t="s">
        <v>372</v>
      </c>
      <c r="B11" s="67"/>
      <c r="C11" s="67"/>
      <c r="D11" s="67"/>
      <c r="E11" s="67"/>
      <c r="F11" s="67"/>
      <c r="G11" s="67"/>
      <c r="H11" s="68"/>
    </row>
    <row r="12" spans="1:8" ht="15" customHeight="1">
      <c r="A12" s="66" t="s">
        <v>373</v>
      </c>
      <c r="B12" s="67"/>
      <c r="C12" s="67"/>
      <c r="D12" s="67"/>
      <c r="E12" s="67"/>
      <c r="F12" s="67"/>
      <c r="G12" s="67"/>
      <c r="H12" s="68"/>
    </row>
    <row r="13" spans="1:8" ht="15" customHeight="1">
      <c r="A13" s="66" t="s">
        <v>243</v>
      </c>
      <c r="B13" s="67"/>
      <c r="C13" s="67"/>
      <c r="D13" s="67"/>
      <c r="E13" s="67"/>
      <c r="F13" s="67"/>
      <c r="G13" s="67"/>
      <c r="H13" s="68"/>
    </row>
    <row r="14" spans="1:8" ht="15" customHeight="1">
      <c r="A14" s="66" t="s">
        <v>374</v>
      </c>
      <c r="B14" s="67"/>
      <c r="C14" s="67"/>
      <c r="D14" s="67"/>
      <c r="E14" s="67"/>
      <c r="F14" s="67"/>
      <c r="G14" s="67"/>
      <c r="H14" s="68"/>
    </row>
    <row r="15" spans="1:8" ht="15" customHeight="1">
      <c r="A15" s="66" t="s">
        <v>245</v>
      </c>
      <c r="B15" s="67"/>
      <c r="C15" s="67"/>
      <c r="D15" s="67"/>
      <c r="E15" s="67"/>
      <c r="F15" s="67"/>
      <c r="G15" s="67"/>
      <c r="H15" s="68"/>
    </row>
    <row r="16" spans="1:8" ht="15" customHeight="1">
      <c r="A16" s="70" t="s">
        <v>375</v>
      </c>
      <c r="B16" s="71"/>
      <c r="C16" s="71"/>
      <c r="D16" s="71"/>
      <c r="E16" s="71"/>
      <c r="F16" s="71"/>
      <c r="G16" s="71"/>
      <c r="H16" s="72"/>
    </row>
    <row r="17" spans="1:11" ht="7.5" customHeight="1">
      <c r="A17" s="73"/>
      <c r="B17" s="67"/>
      <c r="C17" s="71"/>
      <c r="D17" s="71"/>
      <c r="E17" s="67"/>
      <c r="F17" s="67"/>
      <c r="G17" s="71"/>
      <c r="H17" s="67"/>
    </row>
    <row r="18" spans="1:11">
      <c r="A18" s="311" t="s">
        <v>247</v>
      </c>
      <c r="B18" s="311"/>
      <c r="C18" s="311" t="s">
        <v>248</v>
      </c>
      <c r="D18" s="312" t="s">
        <v>249</v>
      </c>
      <c r="E18" s="314" t="s">
        <v>250</v>
      </c>
      <c r="F18" s="316" t="s">
        <v>251</v>
      </c>
      <c r="G18" s="311" t="s">
        <v>252</v>
      </c>
      <c r="H18" s="316" t="s">
        <v>253</v>
      </c>
    </row>
    <row r="19" spans="1:11">
      <c r="A19" s="311"/>
      <c r="B19" s="311"/>
      <c r="C19" s="311"/>
      <c r="D19" s="313"/>
      <c r="E19" s="315"/>
      <c r="F19" s="317"/>
      <c r="G19" s="311"/>
      <c r="H19" s="317"/>
      <c r="I19" s="58"/>
    </row>
    <row r="20" spans="1:11">
      <c r="A20" s="338" t="s">
        <v>254</v>
      </c>
      <c r="B20" s="75" t="s">
        <v>255</v>
      </c>
      <c r="C20" s="74" t="s">
        <v>313</v>
      </c>
      <c r="D20" s="61"/>
      <c r="E20" s="76">
        <f>係数!$E$7</f>
        <v>38.200000000000003</v>
      </c>
      <c r="F20" s="77">
        <f>D20*E20</f>
        <v>0</v>
      </c>
      <c r="G20" s="76">
        <f>係数!$G$7</f>
        <v>1.8700000000000001E-2</v>
      </c>
      <c r="H20" s="78">
        <f>F20*G20*44/12</f>
        <v>0</v>
      </c>
      <c r="I20" s="58"/>
    </row>
    <row r="21" spans="1:11">
      <c r="A21" s="339"/>
      <c r="B21" s="75" t="s">
        <v>376</v>
      </c>
      <c r="C21" s="74" t="s">
        <v>377</v>
      </c>
      <c r="D21" s="61"/>
      <c r="E21" s="76">
        <f>係数!$E$8</f>
        <v>35.299999999999997</v>
      </c>
      <c r="F21" s="77">
        <f t="shared" ref="F21:F52" si="0">D21*E21</f>
        <v>0</v>
      </c>
      <c r="G21" s="76">
        <f>係数!$G$8</f>
        <v>1.84E-2</v>
      </c>
      <c r="H21" s="78">
        <f t="shared" ref="H21:H44" si="1">F21*G21*44/12</f>
        <v>0</v>
      </c>
      <c r="I21" s="58"/>
    </row>
    <row r="22" spans="1:11">
      <c r="A22" s="339"/>
      <c r="B22" s="75" t="s">
        <v>258</v>
      </c>
      <c r="C22" s="74" t="s">
        <v>377</v>
      </c>
      <c r="D22" s="61"/>
      <c r="E22" s="76">
        <f>係数!$E$9</f>
        <v>34.6</v>
      </c>
      <c r="F22" s="77">
        <f t="shared" si="0"/>
        <v>0</v>
      </c>
      <c r="G22" s="76">
        <f>係数!$G$9</f>
        <v>1.83E-2</v>
      </c>
      <c r="H22" s="78">
        <f>F22*G22*44/12</f>
        <v>0</v>
      </c>
      <c r="I22" s="58"/>
    </row>
    <row r="23" spans="1:11">
      <c r="A23" s="339"/>
      <c r="B23" s="76" t="s">
        <v>378</v>
      </c>
      <c r="C23" s="74" t="s">
        <v>377</v>
      </c>
      <c r="D23" s="61"/>
      <c r="E23" s="76">
        <f>係数!$E$10</f>
        <v>33.6</v>
      </c>
      <c r="F23" s="77">
        <f t="shared" si="0"/>
        <v>0</v>
      </c>
      <c r="G23" s="76">
        <f>係数!$G$10</f>
        <v>1.8200000000000001E-2</v>
      </c>
      <c r="H23" s="78">
        <f t="shared" si="1"/>
        <v>0</v>
      </c>
      <c r="I23" s="58"/>
    </row>
    <row r="24" spans="1:11">
      <c r="A24" s="339"/>
      <c r="B24" s="76" t="s">
        <v>260</v>
      </c>
      <c r="C24" s="74" t="s">
        <v>314</v>
      </c>
      <c r="D24" s="61"/>
      <c r="E24" s="76">
        <f>係数!$E$11</f>
        <v>36.700000000000003</v>
      </c>
      <c r="F24" s="77">
        <f t="shared" si="0"/>
        <v>0</v>
      </c>
      <c r="G24" s="76">
        <f>係数!$G$11</f>
        <v>1.8499999999999999E-2</v>
      </c>
      <c r="H24" s="78">
        <f t="shared" si="1"/>
        <v>0</v>
      </c>
      <c r="I24" s="58"/>
      <c r="J24" s="58"/>
      <c r="K24" s="58"/>
    </row>
    <row r="25" spans="1:11">
      <c r="A25" s="339"/>
      <c r="B25" s="76" t="s">
        <v>261</v>
      </c>
      <c r="C25" s="74" t="s">
        <v>315</v>
      </c>
      <c r="D25" s="61"/>
      <c r="E25" s="76">
        <f>係数!$E$12</f>
        <v>37.700000000000003</v>
      </c>
      <c r="F25" s="77">
        <f t="shared" si="0"/>
        <v>0</v>
      </c>
      <c r="G25" s="76">
        <f>係数!$G$12</f>
        <v>1.8700000000000001E-2</v>
      </c>
      <c r="H25" s="78">
        <f t="shared" si="1"/>
        <v>0</v>
      </c>
      <c r="I25" s="58"/>
      <c r="J25" s="58"/>
      <c r="K25" s="58"/>
    </row>
    <row r="26" spans="1:11">
      <c r="A26" s="339"/>
      <c r="B26" s="76" t="s">
        <v>262</v>
      </c>
      <c r="C26" s="74" t="s">
        <v>256</v>
      </c>
      <c r="D26" s="61"/>
      <c r="E26" s="76">
        <f>係数!$E$13</f>
        <v>39.1</v>
      </c>
      <c r="F26" s="77">
        <f t="shared" si="0"/>
        <v>0</v>
      </c>
      <c r="G26" s="76">
        <f>係数!$G$13</f>
        <v>1.89E-2</v>
      </c>
      <c r="H26" s="78">
        <f t="shared" si="1"/>
        <v>0</v>
      </c>
      <c r="I26" s="58"/>
      <c r="J26" s="58"/>
      <c r="K26" s="58"/>
    </row>
    <row r="27" spans="1:11">
      <c r="A27" s="339"/>
      <c r="B27" s="76" t="s">
        <v>263</v>
      </c>
      <c r="C27" s="74" t="s">
        <v>256</v>
      </c>
      <c r="D27" s="61"/>
      <c r="E27" s="76">
        <f>係数!$E$14</f>
        <v>41.9</v>
      </c>
      <c r="F27" s="77">
        <f t="shared" si="0"/>
        <v>0</v>
      </c>
      <c r="G27" s="76">
        <f>係数!$G$14</f>
        <v>1.95E-2</v>
      </c>
      <c r="H27" s="78">
        <f t="shared" si="1"/>
        <v>0</v>
      </c>
      <c r="I27" s="58"/>
      <c r="J27" s="58"/>
      <c r="K27" s="58"/>
    </row>
    <row r="28" spans="1:11">
      <c r="A28" s="339"/>
      <c r="B28" s="76" t="s">
        <v>264</v>
      </c>
      <c r="C28" s="74" t="s">
        <v>265</v>
      </c>
      <c r="D28" s="61"/>
      <c r="E28" s="76">
        <f>係数!$E$15</f>
        <v>40.9</v>
      </c>
      <c r="F28" s="77">
        <f t="shared" si="0"/>
        <v>0</v>
      </c>
      <c r="G28" s="76">
        <f>係数!$G$15</f>
        <v>2.0799999999999999E-2</v>
      </c>
      <c r="H28" s="78">
        <f t="shared" si="1"/>
        <v>0</v>
      </c>
      <c r="I28" s="58"/>
      <c r="J28" s="58"/>
      <c r="K28" s="58"/>
    </row>
    <row r="29" spans="1:11">
      <c r="A29" s="339"/>
      <c r="B29" s="76" t="s">
        <v>266</v>
      </c>
      <c r="C29" s="74" t="s">
        <v>265</v>
      </c>
      <c r="D29" s="61"/>
      <c r="E29" s="76">
        <f>係数!$E$16</f>
        <v>29.9</v>
      </c>
      <c r="F29" s="77">
        <f t="shared" si="0"/>
        <v>0</v>
      </c>
      <c r="G29" s="76">
        <f>係数!$G$16</f>
        <v>2.5399999999999999E-2</v>
      </c>
      <c r="H29" s="78">
        <f t="shared" si="1"/>
        <v>0</v>
      </c>
      <c r="I29" s="58"/>
      <c r="J29" s="58"/>
      <c r="K29" s="58"/>
    </row>
    <row r="30" spans="1:11">
      <c r="A30" s="339"/>
      <c r="B30" s="76" t="s">
        <v>267</v>
      </c>
      <c r="C30" s="74" t="s">
        <v>265</v>
      </c>
      <c r="D30" s="61"/>
      <c r="E30" s="76">
        <f>係数!$E$17</f>
        <v>50.8</v>
      </c>
      <c r="F30" s="77">
        <f t="shared" si="0"/>
        <v>0</v>
      </c>
      <c r="G30" s="76">
        <f>係数!$G$17</f>
        <v>1.61E-2</v>
      </c>
      <c r="H30" s="78">
        <f t="shared" si="1"/>
        <v>0</v>
      </c>
      <c r="I30" s="58"/>
      <c r="J30" s="58"/>
      <c r="K30" s="58"/>
    </row>
    <row r="31" spans="1:11">
      <c r="A31" s="339"/>
      <c r="B31" s="76" t="s">
        <v>268</v>
      </c>
      <c r="C31" s="74" t="s">
        <v>269</v>
      </c>
      <c r="D31" s="61"/>
      <c r="E31" s="76">
        <f>係数!$E$18</f>
        <v>44.9</v>
      </c>
      <c r="F31" s="77">
        <f t="shared" si="0"/>
        <v>0</v>
      </c>
      <c r="G31" s="76">
        <f>係数!$G$18</f>
        <v>1.4200000000000001E-2</v>
      </c>
      <c r="H31" s="78">
        <f t="shared" si="1"/>
        <v>0</v>
      </c>
      <c r="I31" s="58"/>
      <c r="J31" s="58"/>
      <c r="K31" s="58"/>
    </row>
    <row r="32" spans="1:11">
      <c r="A32" s="339"/>
      <c r="B32" s="76" t="s">
        <v>270</v>
      </c>
      <c r="C32" s="74" t="s">
        <v>265</v>
      </c>
      <c r="D32" s="61"/>
      <c r="E32" s="76">
        <f>係数!$E$19</f>
        <v>54.6</v>
      </c>
      <c r="F32" s="77">
        <f t="shared" si="0"/>
        <v>0</v>
      </c>
      <c r="G32" s="76">
        <f>係数!$G$19</f>
        <v>1.35E-2</v>
      </c>
      <c r="H32" s="78">
        <f t="shared" si="1"/>
        <v>0</v>
      </c>
      <c r="I32" s="58"/>
      <c r="J32" s="58"/>
      <c r="K32" s="58"/>
    </row>
    <row r="33" spans="1:14">
      <c r="A33" s="339"/>
      <c r="B33" s="76" t="s">
        <v>271</v>
      </c>
      <c r="C33" s="74" t="s">
        <v>269</v>
      </c>
      <c r="D33" s="61"/>
      <c r="E33" s="76">
        <f>係数!$E$20</f>
        <v>43.5</v>
      </c>
      <c r="F33" s="77">
        <f t="shared" si="0"/>
        <v>0</v>
      </c>
      <c r="G33" s="76">
        <f>係数!$G$20</f>
        <v>1.3899999999999999E-2</v>
      </c>
      <c r="H33" s="78">
        <f t="shared" si="1"/>
        <v>0</v>
      </c>
      <c r="I33" s="58"/>
      <c r="J33" s="58"/>
      <c r="K33" s="58"/>
    </row>
    <row r="34" spans="1:14">
      <c r="A34" s="339"/>
      <c r="B34" s="76" t="s">
        <v>272</v>
      </c>
      <c r="C34" s="74" t="s">
        <v>265</v>
      </c>
      <c r="D34" s="61"/>
      <c r="E34" s="79">
        <f>係数!$E$21</f>
        <v>29</v>
      </c>
      <c r="F34" s="77">
        <f t="shared" si="0"/>
        <v>0</v>
      </c>
      <c r="G34" s="76">
        <f>係数!$G$21</f>
        <v>2.4500000000000001E-2</v>
      </c>
      <c r="H34" s="78">
        <f t="shared" si="1"/>
        <v>0</v>
      </c>
      <c r="I34" s="58"/>
      <c r="J34" s="58"/>
      <c r="K34" s="58"/>
    </row>
    <row r="35" spans="1:14">
      <c r="A35" s="339"/>
      <c r="B35" s="76" t="s">
        <v>273</v>
      </c>
      <c r="C35" s="74" t="s">
        <v>265</v>
      </c>
      <c r="D35" s="61"/>
      <c r="E35" s="79">
        <f>係数!$E$22</f>
        <v>25.7</v>
      </c>
      <c r="F35" s="77">
        <f t="shared" si="0"/>
        <v>0</v>
      </c>
      <c r="G35" s="76">
        <f>係数!$G$22</f>
        <v>2.47E-2</v>
      </c>
      <c r="H35" s="78">
        <f t="shared" si="1"/>
        <v>0</v>
      </c>
      <c r="I35" s="58"/>
      <c r="J35" s="58"/>
      <c r="K35" s="58"/>
    </row>
    <row r="36" spans="1:14">
      <c r="A36" s="339"/>
      <c r="B36" s="76" t="s">
        <v>274</v>
      </c>
      <c r="C36" s="74" t="s">
        <v>265</v>
      </c>
      <c r="D36" s="61"/>
      <c r="E36" s="79">
        <f>係数!$E$23</f>
        <v>26.9</v>
      </c>
      <c r="F36" s="77">
        <f t="shared" si="0"/>
        <v>0</v>
      </c>
      <c r="G36" s="76">
        <f>係数!$G$23</f>
        <v>2.5499999999999998E-2</v>
      </c>
      <c r="H36" s="78">
        <f>F36*G36*44/12</f>
        <v>0</v>
      </c>
      <c r="I36" s="58"/>
      <c r="J36" s="58"/>
      <c r="K36" s="58"/>
    </row>
    <row r="37" spans="1:14">
      <c r="A37" s="339"/>
      <c r="B37" s="76" t="s">
        <v>275</v>
      </c>
      <c r="C37" s="74" t="s">
        <v>265</v>
      </c>
      <c r="D37" s="61"/>
      <c r="E37" s="79">
        <f>係数!$E$24</f>
        <v>29.4</v>
      </c>
      <c r="F37" s="77">
        <f t="shared" si="0"/>
        <v>0</v>
      </c>
      <c r="G37" s="76">
        <f>係数!$G$24</f>
        <v>2.9399999999999999E-2</v>
      </c>
      <c r="H37" s="78">
        <f t="shared" si="1"/>
        <v>0</v>
      </c>
      <c r="I37" s="58"/>
      <c r="J37" s="58"/>
      <c r="K37" s="58"/>
    </row>
    <row r="38" spans="1:14">
      <c r="A38" s="339"/>
      <c r="B38" s="76" t="s">
        <v>276</v>
      </c>
      <c r="C38" s="74" t="s">
        <v>265</v>
      </c>
      <c r="D38" s="61"/>
      <c r="E38" s="79">
        <f>係数!$E$25</f>
        <v>37.299999999999997</v>
      </c>
      <c r="F38" s="77">
        <f t="shared" si="0"/>
        <v>0</v>
      </c>
      <c r="G38" s="76">
        <f>係数!$G$25</f>
        <v>2.0899999999999998E-2</v>
      </c>
      <c r="H38" s="78">
        <f t="shared" si="1"/>
        <v>0</v>
      </c>
      <c r="I38" s="58"/>
      <c r="J38" s="58"/>
      <c r="K38" s="58"/>
    </row>
    <row r="39" spans="1:14">
      <c r="A39" s="339"/>
      <c r="B39" s="75" t="s">
        <v>277</v>
      </c>
      <c r="C39" s="80" t="s">
        <v>269</v>
      </c>
      <c r="D39" s="61"/>
      <c r="E39" s="81">
        <f>係数!$E$26</f>
        <v>21.1</v>
      </c>
      <c r="F39" s="82">
        <f t="shared" si="0"/>
        <v>0</v>
      </c>
      <c r="G39" s="83">
        <f>係数!$G$26</f>
        <v>1.0999999999999999E-2</v>
      </c>
      <c r="H39" s="78">
        <f t="shared" si="1"/>
        <v>0</v>
      </c>
      <c r="I39" s="58"/>
      <c r="J39" s="58"/>
      <c r="K39" s="58"/>
    </row>
    <row r="40" spans="1:14">
      <c r="A40" s="339"/>
      <c r="B40" s="75" t="s">
        <v>278</v>
      </c>
      <c r="C40" s="80" t="s">
        <v>269</v>
      </c>
      <c r="D40" s="61"/>
      <c r="E40" s="84">
        <f>係数!$E$27</f>
        <v>3.41</v>
      </c>
      <c r="F40" s="82">
        <f t="shared" si="0"/>
        <v>0</v>
      </c>
      <c r="G40" s="83">
        <f>係数!$G$27</f>
        <v>2.63E-2</v>
      </c>
      <c r="H40" s="78">
        <f t="shared" si="1"/>
        <v>0</v>
      </c>
      <c r="I40" s="58"/>
      <c r="J40" s="58"/>
      <c r="K40" s="58"/>
      <c r="M40" s="58"/>
      <c r="N40" s="58"/>
    </row>
    <row r="41" spans="1:14">
      <c r="A41" s="339"/>
      <c r="B41" s="75" t="s">
        <v>279</v>
      </c>
      <c r="C41" s="80" t="s">
        <v>269</v>
      </c>
      <c r="D41" s="61"/>
      <c r="E41" s="84">
        <f>係数!$E$28</f>
        <v>8.41</v>
      </c>
      <c r="F41" s="82">
        <f t="shared" si="0"/>
        <v>0</v>
      </c>
      <c r="G41" s="83">
        <f>係数!$G$28</f>
        <v>3.8399999999999997E-2</v>
      </c>
      <c r="H41" s="78">
        <f t="shared" si="1"/>
        <v>0</v>
      </c>
      <c r="I41" s="58"/>
      <c r="M41" s="58"/>
      <c r="N41" s="58" t="s">
        <v>319</v>
      </c>
    </row>
    <row r="42" spans="1:14">
      <c r="A42" s="339"/>
      <c r="B42" s="85" t="s">
        <v>280</v>
      </c>
      <c r="C42" s="80" t="s">
        <v>269</v>
      </c>
      <c r="D42" s="61"/>
      <c r="E42" s="62">
        <v>46</v>
      </c>
      <c r="F42" s="86">
        <f t="shared" si="0"/>
        <v>0</v>
      </c>
      <c r="G42" s="83">
        <f>係数!$G$29</f>
        <v>1.3599999999999999E-2</v>
      </c>
      <c r="H42" s="78">
        <f t="shared" si="1"/>
        <v>0</v>
      </c>
      <c r="I42" s="58"/>
      <c r="M42" s="58" t="s">
        <v>320</v>
      </c>
      <c r="N42" s="58">
        <v>46</v>
      </c>
    </row>
    <row r="43" spans="1:14">
      <c r="A43" s="339"/>
      <c r="B43" s="87" t="s">
        <v>321</v>
      </c>
      <c r="C43" s="87"/>
      <c r="D43" s="61"/>
      <c r="E43" s="87"/>
      <c r="F43" s="86">
        <f t="shared" si="0"/>
        <v>0</v>
      </c>
      <c r="G43" s="87"/>
      <c r="H43" s="78">
        <f t="shared" si="1"/>
        <v>0</v>
      </c>
      <c r="I43" s="58"/>
      <c r="M43" s="58" t="s">
        <v>322</v>
      </c>
      <c r="N43" s="58">
        <v>46.046550000000003</v>
      </c>
    </row>
    <row r="44" spans="1:14">
      <c r="A44" s="339"/>
      <c r="B44" s="87" t="s">
        <v>321</v>
      </c>
      <c r="C44" s="87"/>
      <c r="D44" s="61"/>
      <c r="E44" s="87"/>
      <c r="F44" s="86">
        <f t="shared" si="0"/>
        <v>0</v>
      </c>
      <c r="G44" s="87"/>
      <c r="H44" s="78">
        <f t="shared" si="1"/>
        <v>0</v>
      </c>
      <c r="I44" s="58"/>
      <c r="M44" s="58" t="s">
        <v>323</v>
      </c>
      <c r="N44" s="58">
        <v>62.8</v>
      </c>
    </row>
    <row r="45" spans="1:14">
      <c r="A45" s="339"/>
      <c r="B45" s="75" t="s">
        <v>282</v>
      </c>
      <c r="C45" s="80" t="s">
        <v>281</v>
      </c>
      <c r="D45" s="61"/>
      <c r="E45" s="84">
        <f>係数!$E$32</f>
        <v>1.02</v>
      </c>
      <c r="F45" s="82">
        <f t="shared" si="0"/>
        <v>0</v>
      </c>
      <c r="G45" s="88">
        <f>係数!$G$32</f>
        <v>0.06</v>
      </c>
      <c r="H45" s="78">
        <f>D45*G45</f>
        <v>0</v>
      </c>
      <c r="I45" s="58"/>
      <c r="M45" s="58" t="s">
        <v>325</v>
      </c>
      <c r="N45" s="58">
        <v>62.8</v>
      </c>
    </row>
    <row r="46" spans="1:14">
      <c r="A46" s="339"/>
      <c r="B46" s="75" t="s">
        <v>283</v>
      </c>
      <c r="C46" s="80" t="s">
        <v>281</v>
      </c>
      <c r="D46" s="61"/>
      <c r="E46" s="84">
        <f>係数!$E$33</f>
        <v>1.36</v>
      </c>
      <c r="F46" s="82">
        <f t="shared" si="0"/>
        <v>0</v>
      </c>
      <c r="G46" s="88">
        <f>係数!$G$33</f>
        <v>5.7000000000000002E-2</v>
      </c>
      <c r="H46" s="78">
        <f>D46*G46</f>
        <v>0</v>
      </c>
    </row>
    <row r="47" spans="1:14">
      <c r="A47" s="339"/>
      <c r="B47" s="75" t="s">
        <v>284</v>
      </c>
      <c r="C47" s="80" t="s">
        <v>281</v>
      </c>
      <c r="D47" s="61"/>
      <c r="E47" s="84">
        <f>係数!$E$34</f>
        <v>1.36</v>
      </c>
      <c r="F47" s="82">
        <f t="shared" si="0"/>
        <v>0</v>
      </c>
      <c r="G47" s="88">
        <f>係数!$G$34</f>
        <v>5.7000000000000002E-2</v>
      </c>
      <c r="H47" s="78">
        <f>D47*G47</f>
        <v>0</v>
      </c>
    </row>
    <row r="48" spans="1:14">
      <c r="A48" s="339"/>
      <c r="B48" s="75" t="s">
        <v>285</v>
      </c>
      <c r="C48" s="80" t="s">
        <v>281</v>
      </c>
      <c r="D48" s="61"/>
      <c r="E48" s="84">
        <f>係数!$E$35</f>
        <v>1.36</v>
      </c>
      <c r="F48" s="82">
        <f t="shared" si="0"/>
        <v>0</v>
      </c>
      <c r="G48" s="88">
        <f>係数!$G$35</f>
        <v>5.7000000000000002E-2</v>
      </c>
      <c r="H48" s="78">
        <f>D48*G48</f>
        <v>0</v>
      </c>
    </row>
    <row r="49" spans="1:8" ht="14.25">
      <c r="A49" s="339"/>
      <c r="B49" s="340" t="s">
        <v>286</v>
      </c>
      <c r="C49" s="341"/>
      <c r="D49" s="324" t="s">
        <v>287</v>
      </c>
      <c r="E49" s="324"/>
      <c r="F49" s="89">
        <f>SUM(F20:F48)</f>
        <v>0</v>
      </c>
      <c r="G49" s="90" t="s">
        <v>288</v>
      </c>
      <c r="H49" s="89">
        <f>SUM(H20:H48)</f>
        <v>0</v>
      </c>
    </row>
    <row r="50" spans="1:8">
      <c r="A50" s="342" t="s">
        <v>289</v>
      </c>
      <c r="B50" s="76" t="s">
        <v>442</v>
      </c>
      <c r="C50" s="74" t="s">
        <v>291</v>
      </c>
      <c r="D50" s="61"/>
      <c r="E50" s="91">
        <f>係数!$E$39</f>
        <v>9.9700000000000006</v>
      </c>
      <c r="F50" s="77">
        <f t="shared" si="0"/>
        <v>0</v>
      </c>
      <c r="G50" s="92" t="str">
        <f>IF(係数!G$39="","",係数!G$39)</f>
        <v/>
      </c>
      <c r="H50" s="78">
        <f>IF(G50="",0,D50*G50)</f>
        <v>0</v>
      </c>
    </row>
    <row r="51" spans="1:8">
      <c r="A51" s="343"/>
      <c r="B51" s="76" t="s">
        <v>443</v>
      </c>
      <c r="C51" s="74" t="s">
        <v>291</v>
      </c>
      <c r="D51" s="61"/>
      <c r="E51" s="91">
        <f>係数!$E$40</f>
        <v>9.2799999999999994</v>
      </c>
      <c r="F51" s="77">
        <f t="shared" si="0"/>
        <v>0</v>
      </c>
      <c r="G51" s="92" t="str">
        <f>IF(係数!G$40="","",係数!G$40)</f>
        <v/>
      </c>
      <c r="H51" s="78">
        <f>IF(G51="",0,D51*G51)</f>
        <v>0</v>
      </c>
    </row>
    <row r="52" spans="1:8">
      <c r="A52" s="343"/>
      <c r="B52" s="87" t="s">
        <v>328</v>
      </c>
      <c r="C52" s="80" t="s">
        <v>291</v>
      </c>
      <c r="D52" s="61"/>
      <c r="E52" s="91">
        <f>係数!$E$41</f>
        <v>9.76</v>
      </c>
      <c r="F52" s="77">
        <f t="shared" si="0"/>
        <v>0</v>
      </c>
      <c r="G52" s="62"/>
      <c r="H52" s="78">
        <f>D52*G52</f>
        <v>0</v>
      </c>
    </row>
    <row r="53" spans="1:8" ht="15" thickBot="1">
      <c r="A53" s="343"/>
      <c r="B53" s="340" t="s">
        <v>294</v>
      </c>
      <c r="C53" s="341"/>
      <c r="D53" s="324" t="s">
        <v>287</v>
      </c>
      <c r="E53" s="324"/>
      <c r="F53" s="93">
        <f>SUM(F50:F52)</f>
        <v>0</v>
      </c>
      <c r="G53" s="94" t="s">
        <v>288</v>
      </c>
      <c r="H53" s="95">
        <f>SUM(H50:H52)</f>
        <v>0</v>
      </c>
    </row>
    <row r="54" spans="1:8" ht="14.25" thickTop="1">
      <c r="A54" s="318" t="s">
        <v>295</v>
      </c>
      <c r="B54" s="319"/>
      <c r="C54" s="319"/>
      <c r="D54" s="324" t="s">
        <v>296</v>
      </c>
      <c r="E54" s="324"/>
      <c r="F54" s="96">
        <f>SUM(F53,F49)</f>
        <v>0</v>
      </c>
      <c r="G54" s="325" t="s">
        <v>297</v>
      </c>
      <c r="H54" s="328">
        <f>SUM(H53,H49)</f>
        <v>0</v>
      </c>
    </row>
    <row r="55" spans="1:8" ht="14.25" thickBot="1">
      <c r="A55" s="320"/>
      <c r="B55" s="321"/>
      <c r="C55" s="321"/>
      <c r="D55" s="331" t="s">
        <v>298</v>
      </c>
      <c r="E55" s="331"/>
      <c r="F55" s="97">
        <v>2.58E-2</v>
      </c>
      <c r="G55" s="326"/>
      <c r="H55" s="329"/>
    </row>
    <row r="56" spans="1:8" ht="14.25" thickTop="1">
      <c r="A56" s="320"/>
      <c r="B56" s="321"/>
      <c r="C56" s="321"/>
      <c r="D56" s="332" t="s">
        <v>299</v>
      </c>
      <c r="E56" s="333"/>
      <c r="F56" s="336">
        <f>F54*F55</f>
        <v>0</v>
      </c>
      <c r="G56" s="326"/>
      <c r="H56" s="329"/>
    </row>
    <row r="57" spans="1:8" ht="14.25" thickBot="1">
      <c r="A57" s="322"/>
      <c r="B57" s="323"/>
      <c r="C57" s="323"/>
      <c r="D57" s="334"/>
      <c r="E57" s="335"/>
      <c r="F57" s="337"/>
      <c r="G57" s="327"/>
      <c r="H57" s="330"/>
    </row>
    <row r="58" spans="1:8" ht="14.25" thickTop="1">
      <c r="A58" s="73" t="s">
        <v>300</v>
      </c>
      <c r="B58" s="98"/>
      <c r="C58" s="99"/>
      <c r="D58" s="99"/>
      <c r="E58" s="99"/>
      <c r="F58" s="99"/>
      <c r="G58" s="99"/>
      <c r="H58" s="99"/>
    </row>
    <row r="59" spans="1:8">
      <c r="A59" s="73"/>
      <c r="B59" s="302" t="s">
        <v>301</v>
      </c>
      <c r="C59" s="303"/>
      <c r="D59" s="303"/>
      <c r="E59" s="303"/>
      <c r="F59" s="303"/>
      <c r="G59" s="303"/>
      <c r="H59" s="303"/>
    </row>
    <row r="60" spans="1:8">
      <c r="A60" s="73"/>
      <c r="B60" s="303"/>
      <c r="C60" s="303"/>
      <c r="D60" s="303"/>
      <c r="E60" s="303"/>
      <c r="F60" s="303"/>
      <c r="G60" s="303"/>
      <c r="H60" s="303"/>
    </row>
    <row r="61" spans="1:8">
      <c r="A61" s="73"/>
      <c r="B61" s="304" t="s">
        <v>302</v>
      </c>
      <c r="C61" s="304"/>
      <c r="D61" s="304"/>
      <c r="E61" s="304"/>
      <c r="F61" s="304"/>
      <c r="G61" s="304"/>
      <c r="H61" s="304"/>
    </row>
    <row r="62" spans="1:8">
      <c r="A62" s="73"/>
      <c r="B62" s="304"/>
      <c r="C62" s="304"/>
      <c r="D62" s="304"/>
      <c r="E62" s="304"/>
      <c r="F62" s="304"/>
      <c r="G62" s="304"/>
      <c r="H62" s="304"/>
    </row>
    <row r="63" spans="1:8">
      <c r="A63" s="73"/>
      <c r="B63" s="304"/>
      <c r="C63" s="304"/>
      <c r="D63" s="304"/>
      <c r="E63" s="304"/>
      <c r="F63" s="304"/>
      <c r="G63" s="304"/>
      <c r="H63" s="304"/>
    </row>
    <row r="64" spans="1:8">
      <c r="A64" s="73" t="s">
        <v>303</v>
      </c>
      <c r="B64" s="98"/>
      <c r="C64" s="99"/>
      <c r="D64" s="99"/>
      <c r="E64" s="99"/>
      <c r="F64" s="99"/>
      <c r="G64" s="99"/>
      <c r="H64" s="99"/>
    </row>
    <row r="65" spans="1:8">
      <c r="A65" s="73"/>
      <c r="B65" s="100" t="s">
        <v>332</v>
      </c>
      <c r="C65" s="99"/>
      <c r="D65" s="99"/>
      <c r="E65" s="99"/>
      <c r="F65" s="99"/>
      <c r="G65" s="98"/>
      <c r="H65" s="99"/>
    </row>
    <row r="66" spans="1:8" ht="13.5" customHeight="1">
      <c r="A66" s="73"/>
      <c r="B66" s="300" t="s">
        <v>444</v>
      </c>
      <c r="C66" s="301"/>
      <c r="D66" s="301"/>
      <c r="E66" s="301"/>
      <c r="F66" s="301"/>
      <c r="G66" s="301"/>
      <c r="H66" s="301"/>
    </row>
    <row r="67" spans="1:8">
      <c r="A67" s="73"/>
      <c r="B67" s="301"/>
      <c r="C67" s="301"/>
      <c r="D67" s="301"/>
      <c r="E67" s="301"/>
      <c r="F67" s="301"/>
      <c r="G67" s="301"/>
      <c r="H67" s="301"/>
    </row>
    <row r="68" spans="1:8">
      <c r="A68" s="73"/>
      <c r="B68" s="301" t="s">
        <v>304</v>
      </c>
      <c r="C68" s="301"/>
      <c r="D68" s="301"/>
      <c r="E68" s="301"/>
      <c r="F68" s="301"/>
      <c r="G68" s="301"/>
      <c r="H68" s="301"/>
    </row>
    <row r="69" spans="1:8">
      <c r="A69" s="73"/>
      <c r="B69" s="301"/>
      <c r="C69" s="301"/>
      <c r="D69" s="301"/>
      <c r="E69" s="301"/>
      <c r="F69" s="301"/>
      <c r="G69" s="301"/>
      <c r="H69" s="301"/>
    </row>
    <row r="70" spans="1:8">
      <c r="A70" s="73" t="s">
        <v>305</v>
      </c>
      <c r="B70" s="73"/>
      <c r="C70" s="73"/>
      <c r="D70" s="73"/>
      <c r="E70" s="73"/>
      <c r="F70" s="73"/>
      <c r="G70" s="73"/>
      <c r="H70" s="73"/>
    </row>
    <row r="71" spans="1:8">
      <c r="A71" s="73"/>
      <c r="B71" s="101" t="s">
        <v>306</v>
      </c>
      <c r="C71" s="73"/>
      <c r="D71" s="73"/>
      <c r="E71" s="73"/>
      <c r="F71" s="73"/>
      <c r="G71" s="73"/>
      <c r="H71" s="73"/>
    </row>
    <row r="72" spans="1:8" ht="13.5" customHeight="1">
      <c r="A72" s="344" t="s">
        <v>432</v>
      </c>
      <c r="B72" s="344"/>
      <c r="C72" s="344"/>
      <c r="D72" s="344"/>
      <c r="E72" s="344"/>
      <c r="F72" s="344"/>
      <c r="G72" s="344"/>
      <c r="H72" s="344"/>
    </row>
    <row r="73" spans="1:8" ht="13.5" customHeight="1">
      <c r="A73" s="344"/>
      <c r="B73" s="344"/>
      <c r="C73" s="344"/>
      <c r="D73" s="344"/>
      <c r="E73" s="344"/>
      <c r="F73" s="344"/>
      <c r="G73" s="344"/>
      <c r="H73" s="344"/>
    </row>
    <row r="74" spans="1:8" ht="18.75" customHeight="1">
      <c r="A74" s="305" t="s">
        <v>26</v>
      </c>
      <c r="B74" s="305"/>
      <c r="C74" s="345"/>
      <c r="D74" s="346"/>
      <c r="E74" s="346"/>
      <c r="F74" s="346"/>
      <c r="G74" s="346"/>
      <c r="H74" s="347"/>
    </row>
    <row r="75" spans="1:8" ht="18.75" customHeight="1">
      <c r="A75" s="305" t="s">
        <v>235</v>
      </c>
      <c r="B75" s="305"/>
      <c r="C75" s="306"/>
      <c r="D75" s="306"/>
      <c r="E75" s="306"/>
      <c r="F75" s="306"/>
      <c r="G75" s="306"/>
      <c r="H75" s="307"/>
    </row>
    <row r="76" spans="1:8" ht="15" customHeight="1">
      <c r="A76" s="308" t="s">
        <v>236</v>
      </c>
      <c r="B76" s="309"/>
      <c r="C76" s="309"/>
      <c r="D76" s="309"/>
      <c r="E76" s="309"/>
      <c r="F76" s="309"/>
      <c r="G76" s="309"/>
      <c r="H76" s="310"/>
    </row>
    <row r="77" spans="1:8" ht="15" customHeight="1">
      <c r="A77" s="66" t="s">
        <v>237</v>
      </c>
      <c r="B77" s="67"/>
      <c r="C77" s="67"/>
      <c r="D77" s="67"/>
      <c r="E77" s="67"/>
      <c r="F77" s="67"/>
      <c r="G77" s="67"/>
      <c r="H77" s="68"/>
    </row>
    <row r="78" spans="1:8" ht="15" customHeight="1">
      <c r="A78" s="66"/>
      <c r="B78" s="69" t="s">
        <v>238</v>
      </c>
      <c r="C78" s="67"/>
      <c r="D78" s="67"/>
      <c r="E78" s="67"/>
      <c r="F78" s="67"/>
      <c r="G78" s="67"/>
      <c r="H78" s="68"/>
    </row>
    <row r="79" spans="1:8" ht="3" customHeight="1">
      <c r="A79" s="66"/>
      <c r="B79" s="69"/>
      <c r="C79" s="67"/>
      <c r="D79" s="67"/>
      <c r="E79" s="67"/>
      <c r="F79" s="67"/>
      <c r="G79" s="67"/>
      <c r="H79" s="68"/>
    </row>
    <row r="80" spans="1:8" ht="15" customHeight="1">
      <c r="A80" s="66" t="s">
        <v>239</v>
      </c>
      <c r="B80" s="67"/>
      <c r="C80" s="67"/>
      <c r="D80" s="67"/>
      <c r="E80" s="67"/>
      <c r="F80" s="67"/>
      <c r="G80" s="67"/>
      <c r="H80" s="68"/>
    </row>
    <row r="81" spans="1:11" ht="15" customHeight="1">
      <c r="A81" s="66" t="s">
        <v>240</v>
      </c>
      <c r="B81" s="67"/>
      <c r="C81" s="67"/>
      <c r="D81" s="67"/>
      <c r="E81" s="67"/>
      <c r="F81" s="67"/>
      <c r="G81" s="67"/>
      <c r="H81" s="68"/>
    </row>
    <row r="82" spans="1:11" ht="15" customHeight="1">
      <c r="A82" s="66" t="s">
        <v>241</v>
      </c>
      <c r="B82" s="67"/>
      <c r="C82" s="67"/>
      <c r="D82" s="67"/>
      <c r="E82" s="67"/>
      <c r="F82" s="67"/>
      <c r="G82" s="67"/>
      <c r="H82" s="68"/>
    </row>
    <row r="83" spans="1:11" ht="15" customHeight="1">
      <c r="A83" s="66" t="s">
        <v>242</v>
      </c>
      <c r="B83" s="67"/>
      <c r="C83" s="67"/>
      <c r="D83" s="67"/>
      <c r="E83" s="67"/>
      <c r="F83" s="67"/>
      <c r="G83" s="67"/>
      <c r="H83" s="68"/>
    </row>
    <row r="84" spans="1:11" ht="15" customHeight="1">
      <c r="A84" s="66" t="s">
        <v>243</v>
      </c>
      <c r="B84" s="67"/>
      <c r="C84" s="67"/>
      <c r="D84" s="67"/>
      <c r="E84" s="67"/>
      <c r="F84" s="67"/>
      <c r="G84" s="67"/>
      <c r="H84" s="68"/>
    </row>
    <row r="85" spans="1:11" ht="15" customHeight="1">
      <c r="A85" s="66" t="s">
        <v>244</v>
      </c>
      <c r="B85" s="67"/>
      <c r="C85" s="67"/>
      <c r="D85" s="67"/>
      <c r="E85" s="67"/>
      <c r="F85" s="67"/>
      <c r="G85" s="67"/>
      <c r="H85" s="68"/>
    </row>
    <row r="86" spans="1:11" ht="15" customHeight="1">
      <c r="A86" s="66" t="s">
        <v>245</v>
      </c>
      <c r="B86" s="67"/>
      <c r="C86" s="67"/>
      <c r="D86" s="67"/>
      <c r="E86" s="67"/>
      <c r="F86" s="67"/>
      <c r="G86" s="67"/>
      <c r="H86" s="68"/>
    </row>
    <row r="87" spans="1:11" ht="15" customHeight="1">
      <c r="A87" s="70" t="s">
        <v>246</v>
      </c>
      <c r="B87" s="71"/>
      <c r="C87" s="71"/>
      <c r="D87" s="71"/>
      <c r="E87" s="71"/>
      <c r="F87" s="71"/>
      <c r="G87" s="71"/>
      <c r="H87" s="72"/>
    </row>
    <row r="88" spans="1:11" ht="7.5" customHeight="1">
      <c r="A88" s="73"/>
      <c r="B88" s="67"/>
      <c r="C88" s="71"/>
      <c r="D88" s="71"/>
      <c r="E88" s="67"/>
      <c r="F88" s="67"/>
      <c r="G88" s="71"/>
      <c r="H88" s="67"/>
    </row>
    <row r="89" spans="1:11">
      <c r="A89" s="311" t="s">
        <v>247</v>
      </c>
      <c r="B89" s="311"/>
      <c r="C89" s="311" t="s">
        <v>248</v>
      </c>
      <c r="D89" s="312" t="s">
        <v>249</v>
      </c>
      <c r="E89" s="314" t="s">
        <v>250</v>
      </c>
      <c r="F89" s="316" t="s">
        <v>251</v>
      </c>
      <c r="G89" s="311" t="s">
        <v>252</v>
      </c>
      <c r="H89" s="316" t="s">
        <v>253</v>
      </c>
    </row>
    <row r="90" spans="1:11">
      <c r="A90" s="311"/>
      <c r="B90" s="311"/>
      <c r="C90" s="311"/>
      <c r="D90" s="313"/>
      <c r="E90" s="315"/>
      <c r="F90" s="317"/>
      <c r="G90" s="311"/>
      <c r="H90" s="317"/>
      <c r="I90" s="58"/>
    </row>
    <row r="91" spans="1:11">
      <c r="A91" s="338" t="s">
        <v>254</v>
      </c>
      <c r="B91" s="75" t="s">
        <v>255</v>
      </c>
      <c r="C91" s="74" t="s">
        <v>313</v>
      </c>
      <c r="D91" s="61"/>
      <c r="E91" s="76">
        <f>係数!$E$7</f>
        <v>38.200000000000003</v>
      </c>
      <c r="F91" s="77">
        <f>D91*E91</f>
        <v>0</v>
      </c>
      <c r="G91" s="76">
        <f>係数!$G$7</f>
        <v>1.8700000000000001E-2</v>
      </c>
      <c r="H91" s="78">
        <f>F91*G91*44/12</f>
        <v>0</v>
      </c>
      <c r="I91" s="58"/>
    </row>
    <row r="92" spans="1:11">
      <c r="A92" s="339"/>
      <c r="B92" s="75" t="s">
        <v>257</v>
      </c>
      <c r="C92" s="74" t="s">
        <v>256</v>
      </c>
      <c r="D92" s="61"/>
      <c r="E92" s="76">
        <f>係数!$E$8</f>
        <v>35.299999999999997</v>
      </c>
      <c r="F92" s="77">
        <f t="shared" ref="F92:F119" si="2">D92*E92</f>
        <v>0</v>
      </c>
      <c r="G92" s="76">
        <f>係数!$G$8</f>
        <v>1.84E-2</v>
      </c>
      <c r="H92" s="78">
        <f>F92*G92*44/12</f>
        <v>0</v>
      </c>
      <c r="I92" s="58"/>
    </row>
    <row r="93" spans="1:11">
      <c r="A93" s="339"/>
      <c r="B93" s="75" t="s">
        <v>258</v>
      </c>
      <c r="C93" s="74" t="s">
        <v>256</v>
      </c>
      <c r="D93" s="61"/>
      <c r="E93" s="76">
        <f>係数!$E$9</f>
        <v>34.6</v>
      </c>
      <c r="F93" s="77">
        <f t="shared" si="2"/>
        <v>0</v>
      </c>
      <c r="G93" s="76">
        <f>係数!$G$9</f>
        <v>1.83E-2</v>
      </c>
      <c r="H93" s="78">
        <f>F93*G93*44/12</f>
        <v>0</v>
      </c>
      <c r="I93" s="58"/>
    </row>
    <row r="94" spans="1:11">
      <c r="A94" s="339"/>
      <c r="B94" s="76" t="s">
        <v>259</v>
      </c>
      <c r="C94" s="74" t="s">
        <v>256</v>
      </c>
      <c r="D94" s="61"/>
      <c r="E94" s="76">
        <f>係数!$E$10</f>
        <v>33.6</v>
      </c>
      <c r="F94" s="77">
        <f t="shared" si="2"/>
        <v>0</v>
      </c>
      <c r="G94" s="76">
        <f>係数!$G$10</f>
        <v>1.8200000000000001E-2</v>
      </c>
      <c r="H94" s="78">
        <f t="shared" ref="H94:H115" si="3">F94*G94*44/12</f>
        <v>0</v>
      </c>
      <c r="I94" s="58"/>
    </row>
    <row r="95" spans="1:11">
      <c r="A95" s="339"/>
      <c r="B95" s="76" t="s">
        <v>260</v>
      </c>
      <c r="C95" s="74" t="s">
        <v>314</v>
      </c>
      <c r="D95" s="61"/>
      <c r="E95" s="76">
        <f>係数!$E$11</f>
        <v>36.700000000000003</v>
      </c>
      <c r="F95" s="77">
        <f t="shared" si="2"/>
        <v>0</v>
      </c>
      <c r="G95" s="76">
        <f>係数!$G$11</f>
        <v>1.8499999999999999E-2</v>
      </c>
      <c r="H95" s="78">
        <f t="shared" si="3"/>
        <v>0</v>
      </c>
      <c r="I95" s="58"/>
      <c r="J95" s="58"/>
      <c r="K95" s="58"/>
    </row>
    <row r="96" spans="1:11">
      <c r="A96" s="339"/>
      <c r="B96" s="76" t="s">
        <v>261</v>
      </c>
      <c r="C96" s="74" t="s">
        <v>315</v>
      </c>
      <c r="D96" s="61"/>
      <c r="E96" s="76">
        <f>係数!$E$12</f>
        <v>37.700000000000003</v>
      </c>
      <c r="F96" s="77">
        <f t="shared" si="2"/>
        <v>0</v>
      </c>
      <c r="G96" s="76">
        <f>係数!$G$12</f>
        <v>1.8700000000000001E-2</v>
      </c>
      <c r="H96" s="78">
        <f t="shared" si="3"/>
        <v>0</v>
      </c>
      <c r="I96" s="58"/>
      <c r="J96" s="58"/>
      <c r="K96" s="58"/>
    </row>
    <row r="97" spans="1:11">
      <c r="A97" s="339"/>
      <c r="B97" s="76" t="s">
        <v>262</v>
      </c>
      <c r="C97" s="74" t="s">
        <v>256</v>
      </c>
      <c r="D97" s="61"/>
      <c r="E97" s="76">
        <f>係数!$E$13</f>
        <v>39.1</v>
      </c>
      <c r="F97" s="77">
        <f t="shared" si="2"/>
        <v>0</v>
      </c>
      <c r="G97" s="76">
        <f>係数!$G$13</f>
        <v>1.89E-2</v>
      </c>
      <c r="H97" s="78">
        <f t="shared" si="3"/>
        <v>0</v>
      </c>
      <c r="I97" s="58"/>
      <c r="J97" s="58"/>
      <c r="K97" s="58"/>
    </row>
    <row r="98" spans="1:11">
      <c r="A98" s="339"/>
      <c r="B98" s="76" t="s">
        <v>263</v>
      </c>
      <c r="C98" s="74" t="s">
        <v>256</v>
      </c>
      <c r="D98" s="61"/>
      <c r="E98" s="76">
        <f>係数!$E$14</f>
        <v>41.9</v>
      </c>
      <c r="F98" s="77">
        <f t="shared" si="2"/>
        <v>0</v>
      </c>
      <c r="G98" s="76">
        <f>係数!$G$14</f>
        <v>1.95E-2</v>
      </c>
      <c r="H98" s="78">
        <f t="shared" si="3"/>
        <v>0</v>
      </c>
      <c r="I98" s="58"/>
      <c r="J98" s="58"/>
      <c r="K98" s="58"/>
    </row>
    <row r="99" spans="1:11">
      <c r="A99" s="339"/>
      <c r="B99" s="76" t="s">
        <v>264</v>
      </c>
      <c r="C99" s="74" t="s">
        <v>265</v>
      </c>
      <c r="D99" s="61"/>
      <c r="E99" s="76">
        <f>係数!$E$15</f>
        <v>40.9</v>
      </c>
      <c r="F99" s="77">
        <f t="shared" si="2"/>
        <v>0</v>
      </c>
      <c r="G99" s="76">
        <f>係数!$G$15</f>
        <v>2.0799999999999999E-2</v>
      </c>
      <c r="H99" s="78">
        <f t="shared" si="3"/>
        <v>0</v>
      </c>
      <c r="I99" s="58"/>
      <c r="J99" s="58"/>
      <c r="K99" s="58"/>
    </row>
    <row r="100" spans="1:11">
      <c r="A100" s="339"/>
      <c r="B100" s="76" t="s">
        <v>266</v>
      </c>
      <c r="C100" s="74" t="s">
        <v>265</v>
      </c>
      <c r="D100" s="61"/>
      <c r="E100" s="76">
        <f>係数!$E$16</f>
        <v>29.9</v>
      </c>
      <c r="F100" s="77">
        <f t="shared" si="2"/>
        <v>0</v>
      </c>
      <c r="G100" s="76">
        <f>係数!$G$16</f>
        <v>2.5399999999999999E-2</v>
      </c>
      <c r="H100" s="78">
        <f t="shared" si="3"/>
        <v>0</v>
      </c>
      <c r="I100" s="58"/>
      <c r="J100" s="58"/>
      <c r="K100" s="58"/>
    </row>
    <row r="101" spans="1:11">
      <c r="A101" s="339"/>
      <c r="B101" s="76" t="s">
        <v>267</v>
      </c>
      <c r="C101" s="74" t="s">
        <v>265</v>
      </c>
      <c r="D101" s="61"/>
      <c r="E101" s="76">
        <f>係数!$E$17</f>
        <v>50.8</v>
      </c>
      <c r="F101" s="77">
        <f t="shared" si="2"/>
        <v>0</v>
      </c>
      <c r="G101" s="76">
        <f>係数!$G$17</f>
        <v>1.61E-2</v>
      </c>
      <c r="H101" s="78">
        <f t="shared" si="3"/>
        <v>0</v>
      </c>
      <c r="I101" s="58"/>
      <c r="J101" s="58"/>
      <c r="K101" s="58"/>
    </row>
    <row r="102" spans="1:11">
      <c r="A102" s="339"/>
      <c r="B102" s="76" t="s">
        <v>268</v>
      </c>
      <c r="C102" s="74" t="s">
        <v>269</v>
      </c>
      <c r="D102" s="61"/>
      <c r="E102" s="76">
        <f>係数!$E$18</f>
        <v>44.9</v>
      </c>
      <c r="F102" s="77">
        <f t="shared" si="2"/>
        <v>0</v>
      </c>
      <c r="G102" s="76">
        <f>係数!$G$18</f>
        <v>1.4200000000000001E-2</v>
      </c>
      <c r="H102" s="78">
        <f t="shared" si="3"/>
        <v>0</v>
      </c>
      <c r="I102" s="58"/>
      <c r="J102" s="58"/>
      <c r="K102" s="58"/>
    </row>
    <row r="103" spans="1:11">
      <c r="A103" s="339"/>
      <c r="B103" s="76" t="s">
        <v>270</v>
      </c>
      <c r="C103" s="74" t="s">
        <v>265</v>
      </c>
      <c r="D103" s="61"/>
      <c r="E103" s="76">
        <f>係数!$E$19</f>
        <v>54.6</v>
      </c>
      <c r="F103" s="77">
        <f t="shared" si="2"/>
        <v>0</v>
      </c>
      <c r="G103" s="76">
        <f>係数!$G$19</f>
        <v>1.35E-2</v>
      </c>
      <c r="H103" s="78">
        <f t="shared" si="3"/>
        <v>0</v>
      </c>
      <c r="I103" s="58"/>
      <c r="J103" s="58"/>
      <c r="K103" s="58"/>
    </row>
    <row r="104" spans="1:11">
      <c r="A104" s="339"/>
      <c r="B104" s="76" t="s">
        <v>271</v>
      </c>
      <c r="C104" s="74" t="s">
        <v>269</v>
      </c>
      <c r="D104" s="61"/>
      <c r="E104" s="76">
        <f>係数!$E$20</f>
        <v>43.5</v>
      </c>
      <c r="F104" s="77">
        <f t="shared" si="2"/>
        <v>0</v>
      </c>
      <c r="G104" s="76">
        <f>係数!$G$20</f>
        <v>1.3899999999999999E-2</v>
      </c>
      <c r="H104" s="78">
        <f t="shared" si="3"/>
        <v>0</v>
      </c>
      <c r="I104" s="58"/>
      <c r="J104" s="58"/>
      <c r="K104" s="58"/>
    </row>
    <row r="105" spans="1:11">
      <c r="A105" s="339"/>
      <c r="B105" s="76" t="s">
        <v>272</v>
      </c>
      <c r="C105" s="74" t="s">
        <v>265</v>
      </c>
      <c r="D105" s="61"/>
      <c r="E105" s="79">
        <f>係数!$E$21</f>
        <v>29</v>
      </c>
      <c r="F105" s="77">
        <f t="shared" si="2"/>
        <v>0</v>
      </c>
      <c r="G105" s="76">
        <f>係数!$G$21</f>
        <v>2.4500000000000001E-2</v>
      </c>
      <c r="H105" s="78">
        <f t="shared" si="3"/>
        <v>0</v>
      </c>
      <c r="I105" s="58"/>
      <c r="J105" s="58"/>
      <c r="K105" s="58"/>
    </row>
    <row r="106" spans="1:11">
      <c r="A106" s="339"/>
      <c r="B106" s="76" t="s">
        <v>273</v>
      </c>
      <c r="C106" s="74" t="s">
        <v>265</v>
      </c>
      <c r="D106" s="61"/>
      <c r="E106" s="79">
        <f>係数!$E$22</f>
        <v>25.7</v>
      </c>
      <c r="F106" s="77">
        <f t="shared" si="2"/>
        <v>0</v>
      </c>
      <c r="G106" s="76">
        <f>係数!$G$22</f>
        <v>2.47E-2</v>
      </c>
      <c r="H106" s="78">
        <f t="shared" si="3"/>
        <v>0</v>
      </c>
      <c r="I106" s="58"/>
      <c r="J106" s="58"/>
      <c r="K106" s="58"/>
    </row>
    <row r="107" spans="1:11">
      <c r="A107" s="339"/>
      <c r="B107" s="76" t="s">
        <v>274</v>
      </c>
      <c r="C107" s="74" t="s">
        <v>265</v>
      </c>
      <c r="D107" s="61"/>
      <c r="E107" s="79">
        <f>係数!$E$23</f>
        <v>26.9</v>
      </c>
      <c r="F107" s="77">
        <f t="shared" si="2"/>
        <v>0</v>
      </c>
      <c r="G107" s="76">
        <f>係数!$G$23</f>
        <v>2.5499999999999998E-2</v>
      </c>
      <c r="H107" s="78">
        <f t="shared" si="3"/>
        <v>0</v>
      </c>
      <c r="I107" s="58"/>
      <c r="J107" s="58"/>
      <c r="K107" s="58"/>
    </row>
    <row r="108" spans="1:11">
      <c r="A108" s="339"/>
      <c r="B108" s="76" t="s">
        <v>275</v>
      </c>
      <c r="C108" s="74" t="s">
        <v>265</v>
      </c>
      <c r="D108" s="61"/>
      <c r="E108" s="79">
        <f>係数!$E$24</f>
        <v>29.4</v>
      </c>
      <c r="F108" s="77">
        <f t="shared" si="2"/>
        <v>0</v>
      </c>
      <c r="G108" s="76">
        <f>係数!$G$24</f>
        <v>2.9399999999999999E-2</v>
      </c>
      <c r="H108" s="78">
        <f t="shared" si="3"/>
        <v>0</v>
      </c>
      <c r="I108" s="58"/>
      <c r="J108" s="58"/>
      <c r="K108" s="58"/>
    </row>
    <row r="109" spans="1:11">
      <c r="A109" s="339"/>
      <c r="B109" s="76" t="s">
        <v>276</v>
      </c>
      <c r="C109" s="74" t="s">
        <v>265</v>
      </c>
      <c r="D109" s="61"/>
      <c r="E109" s="79">
        <f>係数!$E$25</f>
        <v>37.299999999999997</v>
      </c>
      <c r="F109" s="77">
        <f t="shared" si="2"/>
        <v>0</v>
      </c>
      <c r="G109" s="76">
        <f>係数!$G$25</f>
        <v>2.0899999999999998E-2</v>
      </c>
      <c r="H109" s="78">
        <f t="shared" si="3"/>
        <v>0</v>
      </c>
      <c r="I109" s="58"/>
      <c r="J109" s="58"/>
      <c r="K109" s="58"/>
    </row>
    <row r="110" spans="1:11">
      <c r="A110" s="339"/>
      <c r="B110" s="75" t="s">
        <v>277</v>
      </c>
      <c r="C110" s="80" t="s">
        <v>269</v>
      </c>
      <c r="D110" s="61"/>
      <c r="E110" s="81">
        <f>係数!$E$26</f>
        <v>21.1</v>
      </c>
      <c r="F110" s="82">
        <f t="shared" si="2"/>
        <v>0</v>
      </c>
      <c r="G110" s="83">
        <f>係数!$G$26</f>
        <v>1.0999999999999999E-2</v>
      </c>
      <c r="H110" s="78">
        <f t="shared" si="3"/>
        <v>0</v>
      </c>
      <c r="I110" s="58"/>
      <c r="J110" s="58"/>
      <c r="K110" s="58"/>
    </row>
    <row r="111" spans="1:11">
      <c r="A111" s="339"/>
      <c r="B111" s="75" t="s">
        <v>278</v>
      </c>
      <c r="C111" s="80" t="s">
        <v>269</v>
      </c>
      <c r="D111" s="61"/>
      <c r="E111" s="84">
        <f>係数!$E$27</f>
        <v>3.41</v>
      </c>
      <c r="F111" s="82">
        <f t="shared" si="2"/>
        <v>0</v>
      </c>
      <c r="G111" s="83">
        <f>係数!$G$27</f>
        <v>2.63E-2</v>
      </c>
      <c r="H111" s="78">
        <f t="shared" si="3"/>
        <v>0</v>
      </c>
      <c r="I111" s="58"/>
      <c r="J111" s="58"/>
      <c r="K111" s="58"/>
    </row>
    <row r="112" spans="1:11">
      <c r="A112" s="339"/>
      <c r="B112" s="75" t="s">
        <v>279</v>
      </c>
      <c r="C112" s="80" t="s">
        <v>269</v>
      </c>
      <c r="D112" s="61"/>
      <c r="E112" s="84">
        <f>係数!$E$28</f>
        <v>8.41</v>
      </c>
      <c r="F112" s="82">
        <f t="shared" si="2"/>
        <v>0</v>
      </c>
      <c r="G112" s="83">
        <f>係数!$G$28</f>
        <v>3.8399999999999997E-2</v>
      </c>
      <c r="H112" s="78">
        <f t="shared" si="3"/>
        <v>0</v>
      </c>
      <c r="I112" s="58"/>
      <c r="J112" s="58"/>
      <c r="K112" s="58"/>
    </row>
    <row r="113" spans="1:11">
      <c r="A113" s="339"/>
      <c r="B113" s="85" t="s">
        <v>280</v>
      </c>
      <c r="C113" s="80" t="s">
        <v>269</v>
      </c>
      <c r="D113" s="61"/>
      <c r="E113" s="62">
        <v>46</v>
      </c>
      <c r="F113" s="86">
        <f t="shared" si="2"/>
        <v>0</v>
      </c>
      <c r="G113" s="83">
        <f>係数!$G$29</f>
        <v>1.3599999999999999E-2</v>
      </c>
      <c r="H113" s="78">
        <f t="shared" si="3"/>
        <v>0</v>
      </c>
      <c r="I113" s="58"/>
      <c r="J113" s="58"/>
      <c r="K113" s="58"/>
    </row>
    <row r="114" spans="1:11">
      <c r="A114" s="339"/>
      <c r="B114" s="87" t="s">
        <v>321</v>
      </c>
      <c r="C114" s="87"/>
      <c r="D114" s="61"/>
      <c r="E114" s="87"/>
      <c r="F114" s="86">
        <f t="shared" si="2"/>
        <v>0</v>
      </c>
      <c r="G114" s="87"/>
      <c r="H114" s="78">
        <f t="shared" si="3"/>
        <v>0</v>
      </c>
      <c r="I114" s="58"/>
      <c r="J114" s="58"/>
      <c r="K114" s="58"/>
    </row>
    <row r="115" spans="1:11">
      <c r="A115" s="339"/>
      <c r="B115" s="87" t="s">
        <v>321</v>
      </c>
      <c r="C115" s="87"/>
      <c r="D115" s="61"/>
      <c r="E115" s="87"/>
      <c r="F115" s="86">
        <f t="shared" si="2"/>
        <v>0</v>
      </c>
      <c r="G115" s="87"/>
      <c r="H115" s="78">
        <f t="shared" si="3"/>
        <v>0</v>
      </c>
      <c r="I115" s="58"/>
      <c r="J115" s="58"/>
      <c r="K115" s="58"/>
    </row>
    <row r="116" spans="1:11">
      <c r="A116" s="339"/>
      <c r="B116" s="75" t="s">
        <v>282</v>
      </c>
      <c r="C116" s="80" t="s">
        <v>281</v>
      </c>
      <c r="D116" s="61"/>
      <c r="E116" s="84">
        <f>係数!$E$32</f>
        <v>1.02</v>
      </c>
      <c r="F116" s="82">
        <f t="shared" si="2"/>
        <v>0</v>
      </c>
      <c r="G116" s="88">
        <f>係数!$G$32</f>
        <v>0.06</v>
      </c>
      <c r="H116" s="78">
        <f>D116*G116</f>
        <v>0</v>
      </c>
      <c r="I116" s="58"/>
      <c r="J116" s="58"/>
      <c r="K116" s="58"/>
    </row>
    <row r="117" spans="1:11">
      <c r="A117" s="339"/>
      <c r="B117" s="75" t="s">
        <v>283</v>
      </c>
      <c r="C117" s="80" t="s">
        <v>281</v>
      </c>
      <c r="D117" s="61"/>
      <c r="E117" s="84">
        <f>係数!$E$33</f>
        <v>1.36</v>
      </c>
      <c r="F117" s="82">
        <f t="shared" si="2"/>
        <v>0</v>
      </c>
      <c r="G117" s="88">
        <f>係数!$G$33</f>
        <v>5.7000000000000002E-2</v>
      </c>
      <c r="H117" s="78">
        <f>D117*G117</f>
        <v>0</v>
      </c>
    </row>
    <row r="118" spans="1:11">
      <c r="A118" s="339"/>
      <c r="B118" s="75" t="s">
        <v>284</v>
      </c>
      <c r="C118" s="80" t="s">
        <v>281</v>
      </c>
      <c r="D118" s="61"/>
      <c r="E118" s="84">
        <f>係数!$E$34</f>
        <v>1.36</v>
      </c>
      <c r="F118" s="82">
        <f t="shared" si="2"/>
        <v>0</v>
      </c>
      <c r="G118" s="88">
        <f>係数!$G$34</f>
        <v>5.7000000000000002E-2</v>
      </c>
      <c r="H118" s="78">
        <f>D118*G118</f>
        <v>0</v>
      </c>
    </row>
    <row r="119" spans="1:11">
      <c r="A119" s="339"/>
      <c r="B119" s="75" t="s">
        <v>285</v>
      </c>
      <c r="C119" s="80" t="s">
        <v>281</v>
      </c>
      <c r="D119" s="61"/>
      <c r="E119" s="84">
        <f>係数!$E$35</f>
        <v>1.36</v>
      </c>
      <c r="F119" s="82">
        <f t="shared" si="2"/>
        <v>0</v>
      </c>
      <c r="G119" s="88">
        <f>係数!$G$35</f>
        <v>5.7000000000000002E-2</v>
      </c>
      <c r="H119" s="78">
        <f>D119*G119</f>
        <v>0</v>
      </c>
    </row>
    <row r="120" spans="1:11" ht="14.25">
      <c r="A120" s="339"/>
      <c r="B120" s="340" t="s">
        <v>286</v>
      </c>
      <c r="C120" s="341"/>
      <c r="D120" s="324" t="s">
        <v>287</v>
      </c>
      <c r="E120" s="324"/>
      <c r="F120" s="89">
        <f>SUM(F91:F119)</f>
        <v>0</v>
      </c>
      <c r="G120" s="90" t="s">
        <v>288</v>
      </c>
      <c r="H120" s="89">
        <f>SUM(H91:H119)</f>
        <v>0</v>
      </c>
    </row>
    <row r="121" spans="1:11">
      <c r="A121" s="342" t="s">
        <v>289</v>
      </c>
      <c r="B121" s="76" t="s">
        <v>442</v>
      </c>
      <c r="C121" s="74" t="s">
        <v>291</v>
      </c>
      <c r="D121" s="61"/>
      <c r="E121" s="91">
        <f>係数!$E$39</f>
        <v>9.9700000000000006</v>
      </c>
      <c r="F121" s="77">
        <f>D121*E121</f>
        <v>0</v>
      </c>
      <c r="G121" s="92" t="str">
        <f>IF(係数!G$39="","",係数!G$39)</f>
        <v/>
      </c>
      <c r="H121" s="78">
        <f>IF(G121="",0,D121*G121)</f>
        <v>0</v>
      </c>
    </row>
    <row r="122" spans="1:11">
      <c r="A122" s="343"/>
      <c r="B122" s="76" t="s">
        <v>443</v>
      </c>
      <c r="C122" s="74" t="s">
        <v>291</v>
      </c>
      <c r="D122" s="61"/>
      <c r="E122" s="91">
        <f>係数!$E$40</f>
        <v>9.2799999999999994</v>
      </c>
      <c r="F122" s="77">
        <f>D122*E122</f>
        <v>0</v>
      </c>
      <c r="G122" s="92" t="str">
        <f>IF(係数!G$40="","",係数!G$40)</f>
        <v/>
      </c>
      <c r="H122" s="78">
        <f>IF(G122="",0,D122*G122)</f>
        <v>0</v>
      </c>
    </row>
    <row r="123" spans="1:11">
      <c r="A123" s="343"/>
      <c r="B123" s="87" t="s">
        <v>328</v>
      </c>
      <c r="C123" s="80" t="s">
        <v>291</v>
      </c>
      <c r="D123" s="61"/>
      <c r="E123" s="91">
        <f>係数!$E$41</f>
        <v>9.76</v>
      </c>
      <c r="F123" s="77">
        <f>D123*E123</f>
        <v>0</v>
      </c>
      <c r="G123" s="62"/>
      <c r="H123" s="78">
        <f>D123*G123</f>
        <v>0</v>
      </c>
    </row>
    <row r="124" spans="1:11" ht="15" thickBot="1">
      <c r="A124" s="343"/>
      <c r="B124" s="340" t="s">
        <v>294</v>
      </c>
      <c r="C124" s="341"/>
      <c r="D124" s="324" t="s">
        <v>287</v>
      </c>
      <c r="E124" s="324"/>
      <c r="F124" s="93">
        <f>SUM(F121:F123)</f>
        <v>0</v>
      </c>
      <c r="G124" s="94" t="s">
        <v>288</v>
      </c>
      <c r="H124" s="95">
        <f>SUM(H121:H123)</f>
        <v>0</v>
      </c>
    </row>
    <row r="125" spans="1:11" ht="14.25" thickTop="1">
      <c r="A125" s="318" t="s">
        <v>295</v>
      </c>
      <c r="B125" s="319"/>
      <c r="C125" s="319"/>
      <c r="D125" s="324" t="s">
        <v>296</v>
      </c>
      <c r="E125" s="324"/>
      <c r="F125" s="96">
        <f>SUM(F124,F120)</f>
        <v>0</v>
      </c>
      <c r="G125" s="325" t="s">
        <v>297</v>
      </c>
      <c r="H125" s="328">
        <f>SUM(H124,H120)</f>
        <v>0</v>
      </c>
    </row>
    <row r="126" spans="1:11" ht="14.25" thickBot="1">
      <c r="A126" s="320"/>
      <c r="B126" s="321"/>
      <c r="C126" s="321"/>
      <c r="D126" s="331" t="s">
        <v>298</v>
      </c>
      <c r="E126" s="331"/>
      <c r="F126" s="97">
        <v>2.58E-2</v>
      </c>
      <c r="G126" s="326"/>
      <c r="H126" s="329"/>
    </row>
    <row r="127" spans="1:11" ht="14.25" thickTop="1">
      <c r="A127" s="320"/>
      <c r="B127" s="321"/>
      <c r="C127" s="321"/>
      <c r="D127" s="332" t="s">
        <v>299</v>
      </c>
      <c r="E127" s="333"/>
      <c r="F127" s="336">
        <f>F125*F126</f>
        <v>0</v>
      </c>
      <c r="G127" s="326"/>
      <c r="H127" s="329"/>
    </row>
    <row r="128" spans="1:11" ht="14.25" thickBot="1">
      <c r="A128" s="322"/>
      <c r="B128" s="323"/>
      <c r="C128" s="323"/>
      <c r="D128" s="334"/>
      <c r="E128" s="335"/>
      <c r="F128" s="337"/>
      <c r="G128" s="327"/>
      <c r="H128" s="330"/>
    </row>
    <row r="129" spans="1:8" ht="14.25" thickTop="1">
      <c r="A129" s="73" t="s">
        <v>300</v>
      </c>
      <c r="B129" s="98"/>
      <c r="C129" s="99"/>
      <c r="D129" s="99"/>
      <c r="E129" s="99"/>
      <c r="F129" s="99"/>
      <c r="G129" s="99"/>
      <c r="H129" s="99"/>
    </row>
    <row r="130" spans="1:8">
      <c r="A130" s="73"/>
      <c r="B130" s="302" t="s">
        <v>301</v>
      </c>
      <c r="C130" s="303"/>
      <c r="D130" s="303"/>
      <c r="E130" s="303"/>
      <c r="F130" s="303"/>
      <c r="G130" s="303"/>
      <c r="H130" s="303"/>
    </row>
    <row r="131" spans="1:8">
      <c r="A131" s="73"/>
      <c r="B131" s="303"/>
      <c r="C131" s="303"/>
      <c r="D131" s="303"/>
      <c r="E131" s="303"/>
      <c r="F131" s="303"/>
      <c r="G131" s="303"/>
      <c r="H131" s="303"/>
    </row>
    <row r="132" spans="1:8">
      <c r="A132" s="73"/>
      <c r="B132" s="304" t="s">
        <v>302</v>
      </c>
      <c r="C132" s="304"/>
      <c r="D132" s="304"/>
      <c r="E132" s="304"/>
      <c r="F132" s="304"/>
      <c r="G132" s="304"/>
      <c r="H132" s="304"/>
    </row>
    <row r="133" spans="1:8">
      <c r="A133" s="73"/>
      <c r="B133" s="304"/>
      <c r="C133" s="304"/>
      <c r="D133" s="304"/>
      <c r="E133" s="304"/>
      <c r="F133" s="304"/>
      <c r="G133" s="304"/>
      <c r="H133" s="304"/>
    </row>
    <row r="134" spans="1:8">
      <c r="A134" s="73"/>
      <c r="B134" s="304"/>
      <c r="C134" s="304"/>
      <c r="D134" s="304"/>
      <c r="E134" s="304"/>
      <c r="F134" s="304"/>
      <c r="G134" s="304"/>
      <c r="H134" s="304"/>
    </row>
    <row r="135" spans="1:8">
      <c r="A135" s="73" t="s">
        <v>303</v>
      </c>
      <c r="B135" s="98"/>
      <c r="C135" s="99"/>
      <c r="D135" s="99"/>
      <c r="E135" s="99"/>
      <c r="F135" s="99"/>
      <c r="G135" s="99"/>
      <c r="H135" s="99"/>
    </row>
    <row r="136" spans="1:8">
      <c r="A136" s="73"/>
      <c r="B136" s="100" t="s">
        <v>332</v>
      </c>
      <c r="C136" s="99"/>
      <c r="D136" s="99"/>
      <c r="E136" s="99"/>
      <c r="F136" s="99"/>
      <c r="G136" s="98"/>
      <c r="H136" s="99"/>
    </row>
    <row r="137" spans="1:8" ht="13.5" customHeight="1">
      <c r="A137" s="73"/>
      <c r="B137" s="300" t="s">
        <v>444</v>
      </c>
      <c r="C137" s="301"/>
      <c r="D137" s="301"/>
      <c r="E137" s="301"/>
      <c r="F137" s="301"/>
      <c r="G137" s="301"/>
      <c r="H137" s="301"/>
    </row>
    <row r="138" spans="1:8">
      <c r="A138" s="73"/>
      <c r="B138" s="301"/>
      <c r="C138" s="301"/>
      <c r="D138" s="301"/>
      <c r="E138" s="301"/>
      <c r="F138" s="301"/>
      <c r="G138" s="301"/>
      <c r="H138" s="301"/>
    </row>
    <row r="139" spans="1:8">
      <c r="A139" s="73"/>
      <c r="B139" s="301" t="s">
        <v>304</v>
      </c>
      <c r="C139" s="301"/>
      <c r="D139" s="301"/>
      <c r="E139" s="301"/>
      <c r="F139" s="301"/>
      <c r="G139" s="301"/>
      <c r="H139" s="301"/>
    </row>
    <row r="140" spans="1:8">
      <c r="A140" s="73"/>
      <c r="B140" s="301"/>
      <c r="C140" s="301"/>
      <c r="D140" s="301"/>
      <c r="E140" s="301"/>
      <c r="F140" s="301"/>
      <c r="G140" s="301"/>
      <c r="H140" s="301"/>
    </row>
    <row r="141" spans="1:8">
      <c r="A141" s="73" t="s">
        <v>305</v>
      </c>
      <c r="B141" s="73"/>
      <c r="C141" s="73"/>
      <c r="D141" s="73"/>
      <c r="E141" s="73"/>
      <c r="F141" s="73"/>
      <c r="G141" s="73"/>
      <c r="H141" s="73"/>
    </row>
    <row r="142" spans="1:8">
      <c r="A142" s="73"/>
      <c r="B142" s="101" t="s">
        <v>306</v>
      </c>
      <c r="C142" s="73"/>
      <c r="D142" s="73"/>
      <c r="E142" s="73"/>
      <c r="F142" s="73"/>
      <c r="G142" s="73"/>
      <c r="H142" s="73"/>
    </row>
    <row r="143" spans="1:8" ht="13.5" customHeight="1">
      <c r="A143" s="344" t="s">
        <v>433</v>
      </c>
      <c r="B143" s="344"/>
      <c r="C143" s="344"/>
      <c r="D143" s="344"/>
      <c r="E143" s="344"/>
      <c r="F143" s="344"/>
      <c r="G143" s="344"/>
      <c r="H143" s="344"/>
    </row>
    <row r="144" spans="1:8" ht="13.5" customHeight="1">
      <c r="A144" s="344"/>
      <c r="B144" s="344"/>
      <c r="C144" s="344"/>
      <c r="D144" s="344"/>
      <c r="E144" s="344"/>
      <c r="F144" s="344"/>
      <c r="G144" s="344"/>
      <c r="H144" s="344"/>
    </row>
    <row r="145" spans="1:8" ht="18.75" customHeight="1">
      <c r="A145" s="305" t="s">
        <v>26</v>
      </c>
      <c r="B145" s="305"/>
      <c r="C145" s="345"/>
      <c r="D145" s="346"/>
      <c r="E145" s="346"/>
      <c r="F145" s="346"/>
      <c r="G145" s="346"/>
      <c r="H145" s="347"/>
    </row>
    <row r="146" spans="1:8" ht="18.75" customHeight="1">
      <c r="A146" s="305" t="s">
        <v>235</v>
      </c>
      <c r="B146" s="305"/>
      <c r="C146" s="306"/>
      <c r="D146" s="306"/>
      <c r="E146" s="306"/>
      <c r="F146" s="306"/>
      <c r="G146" s="306"/>
      <c r="H146" s="307"/>
    </row>
    <row r="147" spans="1:8" ht="15" customHeight="1">
      <c r="A147" s="308" t="s">
        <v>236</v>
      </c>
      <c r="B147" s="309"/>
      <c r="C147" s="309"/>
      <c r="D147" s="309"/>
      <c r="E147" s="309"/>
      <c r="F147" s="309"/>
      <c r="G147" s="309"/>
      <c r="H147" s="310"/>
    </row>
    <row r="148" spans="1:8" ht="15" customHeight="1">
      <c r="A148" s="66" t="s">
        <v>237</v>
      </c>
      <c r="B148" s="67"/>
      <c r="C148" s="67"/>
      <c r="D148" s="67"/>
      <c r="E148" s="67"/>
      <c r="F148" s="67"/>
      <c r="G148" s="67"/>
      <c r="H148" s="68"/>
    </row>
    <row r="149" spans="1:8" ht="15" customHeight="1">
      <c r="A149" s="66"/>
      <c r="B149" s="69" t="s">
        <v>238</v>
      </c>
      <c r="C149" s="67"/>
      <c r="D149" s="67"/>
      <c r="E149" s="67"/>
      <c r="F149" s="67"/>
      <c r="G149" s="67"/>
      <c r="H149" s="68"/>
    </row>
    <row r="150" spans="1:8" ht="3" customHeight="1">
      <c r="A150" s="66"/>
      <c r="B150" s="69"/>
      <c r="C150" s="67"/>
      <c r="D150" s="67"/>
      <c r="E150" s="67"/>
      <c r="F150" s="67"/>
      <c r="G150" s="67"/>
      <c r="H150" s="68"/>
    </row>
    <row r="151" spans="1:8" ht="15" customHeight="1">
      <c r="A151" s="66" t="s">
        <v>239</v>
      </c>
      <c r="B151" s="67"/>
      <c r="C151" s="67"/>
      <c r="D151" s="67"/>
      <c r="E151" s="67"/>
      <c r="F151" s="67"/>
      <c r="G151" s="67"/>
      <c r="H151" s="68"/>
    </row>
    <row r="152" spans="1:8" ht="15" customHeight="1">
      <c r="A152" s="66" t="s">
        <v>240</v>
      </c>
      <c r="B152" s="67"/>
      <c r="C152" s="67"/>
      <c r="D152" s="67"/>
      <c r="E152" s="67"/>
      <c r="F152" s="67"/>
      <c r="G152" s="67"/>
      <c r="H152" s="68"/>
    </row>
    <row r="153" spans="1:8" ht="15" customHeight="1">
      <c r="A153" s="66" t="s">
        <v>241</v>
      </c>
      <c r="B153" s="67"/>
      <c r="C153" s="67"/>
      <c r="D153" s="67"/>
      <c r="E153" s="67"/>
      <c r="F153" s="67"/>
      <c r="G153" s="67"/>
      <c r="H153" s="68"/>
    </row>
    <row r="154" spans="1:8" ht="15" customHeight="1">
      <c r="A154" s="66" t="s">
        <v>242</v>
      </c>
      <c r="B154" s="67"/>
      <c r="C154" s="67"/>
      <c r="D154" s="67"/>
      <c r="E154" s="67"/>
      <c r="F154" s="67"/>
      <c r="G154" s="67"/>
      <c r="H154" s="68"/>
    </row>
    <row r="155" spans="1:8" ht="15" customHeight="1">
      <c r="A155" s="66" t="s">
        <v>243</v>
      </c>
      <c r="B155" s="67"/>
      <c r="C155" s="67"/>
      <c r="D155" s="67"/>
      <c r="E155" s="67"/>
      <c r="F155" s="67"/>
      <c r="G155" s="67"/>
      <c r="H155" s="68"/>
    </row>
    <row r="156" spans="1:8" ht="15" customHeight="1">
      <c r="A156" s="66" t="s">
        <v>244</v>
      </c>
      <c r="B156" s="67"/>
      <c r="C156" s="67"/>
      <c r="D156" s="67"/>
      <c r="E156" s="67"/>
      <c r="F156" s="67"/>
      <c r="G156" s="67"/>
      <c r="H156" s="68"/>
    </row>
    <row r="157" spans="1:8" ht="15" customHeight="1">
      <c r="A157" s="66" t="s">
        <v>245</v>
      </c>
      <c r="B157" s="67"/>
      <c r="C157" s="67"/>
      <c r="D157" s="67"/>
      <c r="E157" s="67"/>
      <c r="F157" s="67"/>
      <c r="G157" s="67"/>
      <c r="H157" s="68"/>
    </row>
    <row r="158" spans="1:8" ht="15" customHeight="1">
      <c r="A158" s="70" t="s">
        <v>246</v>
      </c>
      <c r="B158" s="71"/>
      <c r="C158" s="71"/>
      <c r="D158" s="71"/>
      <c r="E158" s="71"/>
      <c r="F158" s="71"/>
      <c r="G158" s="71"/>
      <c r="H158" s="72"/>
    </row>
    <row r="159" spans="1:8" ht="7.5" customHeight="1">
      <c r="A159" s="73"/>
      <c r="B159" s="67"/>
      <c r="C159" s="71"/>
      <c r="D159" s="71"/>
      <c r="E159" s="67"/>
      <c r="F159" s="67"/>
      <c r="G159" s="71"/>
      <c r="H159" s="67"/>
    </row>
    <row r="160" spans="1:8">
      <c r="A160" s="311" t="s">
        <v>247</v>
      </c>
      <c r="B160" s="311"/>
      <c r="C160" s="311" t="s">
        <v>248</v>
      </c>
      <c r="D160" s="312" t="s">
        <v>249</v>
      </c>
      <c r="E160" s="314" t="s">
        <v>250</v>
      </c>
      <c r="F160" s="316" t="s">
        <v>251</v>
      </c>
      <c r="G160" s="311" t="s">
        <v>252</v>
      </c>
      <c r="H160" s="316" t="s">
        <v>253</v>
      </c>
    </row>
    <row r="161" spans="1:11">
      <c r="A161" s="311"/>
      <c r="B161" s="311"/>
      <c r="C161" s="311"/>
      <c r="D161" s="313"/>
      <c r="E161" s="315"/>
      <c r="F161" s="317"/>
      <c r="G161" s="311"/>
      <c r="H161" s="317"/>
      <c r="I161" s="58"/>
    </row>
    <row r="162" spans="1:11">
      <c r="A162" s="338" t="s">
        <v>254</v>
      </c>
      <c r="B162" s="75" t="s">
        <v>255</v>
      </c>
      <c r="C162" s="74" t="s">
        <v>313</v>
      </c>
      <c r="D162" s="61"/>
      <c r="E162" s="76">
        <f>係数!$E$7</f>
        <v>38.200000000000003</v>
      </c>
      <c r="F162" s="77">
        <f>D162*E162</f>
        <v>0</v>
      </c>
      <c r="G162" s="76">
        <f>係数!$G$7</f>
        <v>1.8700000000000001E-2</v>
      </c>
      <c r="H162" s="78">
        <f>F162*G162*44/12</f>
        <v>0</v>
      </c>
      <c r="I162" s="58"/>
    </row>
    <row r="163" spans="1:11">
      <c r="A163" s="339"/>
      <c r="B163" s="75" t="s">
        <v>257</v>
      </c>
      <c r="C163" s="74" t="s">
        <v>256</v>
      </c>
      <c r="D163" s="61"/>
      <c r="E163" s="76">
        <f>係数!$E$8</f>
        <v>35.299999999999997</v>
      </c>
      <c r="F163" s="77">
        <f t="shared" ref="F163:F190" si="4">D163*E163</f>
        <v>0</v>
      </c>
      <c r="G163" s="76">
        <f>係数!$G$8</f>
        <v>1.84E-2</v>
      </c>
      <c r="H163" s="78">
        <f>F163*G163*44/12</f>
        <v>0</v>
      </c>
      <c r="I163" s="58"/>
    </row>
    <row r="164" spans="1:11">
      <c r="A164" s="339"/>
      <c r="B164" s="75" t="s">
        <v>258</v>
      </c>
      <c r="C164" s="74" t="s">
        <v>377</v>
      </c>
      <c r="D164" s="61"/>
      <c r="E164" s="76">
        <f>係数!$E$9</f>
        <v>34.6</v>
      </c>
      <c r="F164" s="77">
        <f t="shared" si="4"/>
        <v>0</v>
      </c>
      <c r="G164" s="76">
        <f>係数!$G$9</f>
        <v>1.83E-2</v>
      </c>
      <c r="H164" s="78">
        <f>F164*G164*44/12</f>
        <v>0</v>
      </c>
      <c r="I164" s="58"/>
    </row>
    <row r="165" spans="1:11">
      <c r="A165" s="339"/>
      <c r="B165" s="76" t="s">
        <v>378</v>
      </c>
      <c r="C165" s="74" t="s">
        <v>377</v>
      </c>
      <c r="D165" s="61"/>
      <c r="E165" s="76">
        <f>係数!$E$10</f>
        <v>33.6</v>
      </c>
      <c r="F165" s="77">
        <f t="shared" si="4"/>
        <v>0</v>
      </c>
      <c r="G165" s="76">
        <f>係数!$G$10</f>
        <v>1.8200000000000001E-2</v>
      </c>
      <c r="H165" s="78">
        <f t="shared" ref="H165:H186" si="5">F165*G165*44/12</f>
        <v>0</v>
      </c>
      <c r="I165" s="58"/>
    </row>
    <row r="166" spans="1:11">
      <c r="A166" s="339"/>
      <c r="B166" s="76" t="s">
        <v>260</v>
      </c>
      <c r="C166" s="74" t="s">
        <v>314</v>
      </c>
      <c r="D166" s="61"/>
      <c r="E166" s="76">
        <f>係数!$E$11</f>
        <v>36.700000000000003</v>
      </c>
      <c r="F166" s="77">
        <f t="shared" si="4"/>
        <v>0</v>
      </c>
      <c r="G166" s="76">
        <f>係数!$G$11</f>
        <v>1.8499999999999999E-2</v>
      </c>
      <c r="H166" s="78">
        <f t="shared" si="5"/>
        <v>0</v>
      </c>
      <c r="I166" s="58"/>
      <c r="J166" s="58"/>
      <c r="K166" s="58"/>
    </row>
    <row r="167" spans="1:11">
      <c r="A167" s="339"/>
      <c r="B167" s="76" t="s">
        <v>261</v>
      </c>
      <c r="C167" s="74" t="s">
        <v>315</v>
      </c>
      <c r="D167" s="61"/>
      <c r="E167" s="76">
        <f>係数!$E$12</f>
        <v>37.700000000000003</v>
      </c>
      <c r="F167" s="77">
        <f t="shared" si="4"/>
        <v>0</v>
      </c>
      <c r="G167" s="76">
        <f>係数!$G$12</f>
        <v>1.8700000000000001E-2</v>
      </c>
      <c r="H167" s="78">
        <f t="shared" si="5"/>
        <v>0</v>
      </c>
      <c r="I167" s="58"/>
      <c r="J167" s="58"/>
      <c r="K167" s="58"/>
    </row>
    <row r="168" spans="1:11">
      <c r="A168" s="339"/>
      <c r="B168" s="76" t="s">
        <v>262</v>
      </c>
      <c r="C168" s="74" t="s">
        <v>256</v>
      </c>
      <c r="D168" s="61"/>
      <c r="E168" s="76">
        <f>係数!$E$13</f>
        <v>39.1</v>
      </c>
      <c r="F168" s="77">
        <f t="shared" si="4"/>
        <v>0</v>
      </c>
      <c r="G168" s="76">
        <f>係数!$G$13</f>
        <v>1.89E-2</v>
      </c>
      <c r="H168" s="78">
        <f t="shared" si="5"/>
        <v>0</v>
      </c>
      <c r="I168" s="58"/>
      <c r="J168" s="58"/>
      <c r="K168" s="58"/>
    </row>
    <row r="169" spans="1:11">
      <c r="A169" s="339"/>
      <c r="B169" s="76" t="s">
        <v>263</v>
      </c>
      <c r="C169" s="74" t="s">
        <v>256</v>
      </c>
      <c r="D169" s="61"/>
      <c r="E169" s="76">
        <f>係数!$E$14</f>
        <v>41.9</v>
      </c>
      <c r="F169" s="77">
        <f t="shared" si="4"/>
        <v>0</v>
      </c>
      <c r="G169" s="76">
        <f>係数!$G$14</f>
        <v>1.95E-2</v>
      </c>
      <c r="H169" s="78">
        <f t="shared" si="5"/>
        <v>0</v>
      </c>
      <c r="I169" s="58"/>
      <c r="J169" s="58"/>
      <c r="K169" s="58"/>
    </row>
    <row r="170" spans="1:11">
      <c r="A170" s="339"/>
      <c r="B170" s="76" t="s">
        <v>264</v>
      </c>
      <c r="C170" s="74" t="s">
        <v>265</v>
      </c>
      <c r="D170" s="61"/>
      <c r="E170" s="76">
        <f>係数!$E$15</f>
        <v>40.9</v>
      </c>
      <c r="F170" s="77">
        <f t="shared" si="4"/>
        <v>0</v>
      </c>
      <c r="G170" s="76">
        <f>係数!$G$15</f>
        <v>2.0799999999999999E-2</v>
      </c>
      <c r="H170" s="78">
        <f t="shared" si="5"/>
        <v>0</v>
      </c>
      <c r="I170" s="58"/>
      <c r="J170" s="58"/>
      <c r="K170" s="58"/>
    </row>
    <row r="171" spans="1:11">
      <c r="A171" s="339"/>
      <c r="B171" s="76" t="s">
        <v>266</v>
      </c>
      <c r="C171" s="74" t="s">
        <v>265</v>
      </c>
      <c r="D171" s="61"/>
      <c r="E171" s="76">
        <f>係数!$E$16</f>
        <v>29.9</v>
      </c>
      <c r="F171" s="77">
        <f t="shared" si="4"/>
        <v>0</v>
      </c>
      <c r="G171" s="76">
        <f>係数!$G$16</f>
        <v>2.5399999999999999E-2</v>
      </c>
      <c r="H171" s="78">
        <f t="shared" si="5"/>
        <v>0</v>
      </c>
      <c r="I171" s="58"/>
      <c r="J171" s="58"/>
      <c r="K171" s="58"/>
    </row>
    <row r="172" spans="1:11">
      <c r="A172" s="339"/>
      <c r="B172" s="76" t="s">
        <v>267</v>
      </c>
      <c r="C172" s="74" t="s">
        <v>265</v>
      </c>
      <c r="D172" s="61"/>
      <c r="E172" s="76">
        <f>係数!$E$17</f>
        <v>50.8</v>
      </c>
      <c r="F172" s="77">
        <f t="shared" si="4"/>
        <v>0</v>
      </c>
      <c r="G172" s="76">
        <f>係数!$G$17</f>
        <v>1.61E-2</v>
      </c>
      <c r="H172" s="78">
        <f t="shared" si="5"/>
        <v>0</v>
      </c>
      <c r="I172" s="58"/>
      <c r="J172" s="58"/>
      <c r="K172" s="58"/>
    </row>
    <row r="173" spans="1:11">
      <c r="A173" s="339"/>
      <c r="B173" s="76" t="s">
        <v>268</v>
      </c>
      <c r="C173" s="74" t="s">
        <v>269</v>
      </c>
      <c r="D173" s="61"/>
      <c r="E173" s="76">
        <f>係数!$E$18</f>
        <v>44.9</v>
      </c>
      <c r="F173" s="77">
        <f t="shared" si="4"/>
        <v>0</v>
      </c>
      <c r="G173" s="76">
        <f>係数!$G$18</f>
        <v>1.4200000000000001E-2</v>
      </c>
      <c r="H173" s="78">
        <f t="shared" si="5"/>
        <v>0</v>
      </c>
      <c r="I173" s="58"/>
      <c r="J173" s="58"/>
      <c r="K173" s="58"/>
    </row>
    <row r="174" spans="1:11">
      <c r="A174" s="339"/>
      <c r="B174" s="76" t="s">
        <v>270</v>
      </c>
      <c r="C174" s="74" t="s">
        <v>379</v>
      </c>
      <c r="D174" s="61"/>
      <c r="E174" s="76">
        <f>係数!$E$19</f>
        <v>54.6</v>
      </c>
      <c r="F174" s="77">
        <f t="shared" si="4"/>
        <v>0</v>
      </c>
      <c r="G174" s="76">
        <f>係数!$G$19</f>
        <v>1.35E-2</v>
      </c>
      <c r="H174" s="78">
        <f t="shared" si="5"/>
        <v>0</v>
      </c>
      <c r="I174" s="58"/>
      <c r="J174" s="58"/>
      <c r="K174" s="58"/>
    </row>
    <row r="175" spans="1:11">
      <c r="A175" s="339"/>
      <c r="B175" s="76" t="s">
        <v>271</v>
      </c>
      <c r="C175" s="74" t="s">
        <v>269</v>
      </c>
      <c r="D175" s="61"/>
      <c r="E175" s="76">
        <f>係数!$E$20</f>
        <v>43.5</v>
      </c>
      <c r="F175" s="77">
        <f t="shared" si="4"/>
        <v>0</v>
      </c>
      <c r="G175" s="76">
        <f>係数!$G$20</f>
        <v>1.3899999999999999E-2</v>
      </c>
      <c r="H175" s="78">
        <f t="shared" si="5"/>
        <v>0</v>
      </c>
      <c r="I175" s="58"/>
      <c r="J175" s="58"/>
      <c r="K175" s="58"/>
    </row>
    <row r="176" spans="1:11">
      <c r="A176" s="339"/>
      <c r="B176" s="76" t="s">
        <v>272</v>
      </c>
      <c r="C176" s="74" t="s">
        <v>379</v>
      </c>
      <c r="D176" s="61"/>
      <c r="E176" s="79">
        <f>係数!$E$21</f>
        <v>29</v>
      </c>
      <c r="F176" s="77">
        <f t="shared" si="4"/>
        <v>0</v>
      </c>
      <c r="G176" s="76">
        <f>係数!$G$21</f>
        <v>2.4500000000000001E-2</v>
      </c>
      <c r="H176" s="78">
        <f t="shared" si="5"/>
        <v>0</v>
      </c>
      <c r="I176" s="58"/>
      <c r="J176" s="58"/>
      <c r="K176" s="58"/>
    </row>
    <row r="177" spans="1:11">
      <c r="A177" s="339"/>
      <c r="B177" s="76" t="s">
        <v>273</v>
      </c>
      <c r="C177" s="74" t="s">
        <v>379</v>
      </c>
      <c r="D177" s="61"/>
      <c r="E177" s="79">
        <f>係数!$E$22</f>
        <v>25.7</v>
      </c>
      <c r="F177" s="77">
        <f t="shared" si="4"/>
        <v>0</v>
      </c>
      <c r="G177" s="76">
        <f>係数!$G$22</f>
        <v>2.47E-2</v>
      </c>
      <c r="H177" s="78">
        <f t="shared" si="5"/>
        <v>0</v>
      </c>
      <c r="I177" s="58"/>
      <c r="J177" s="58"/>
      <c r="K177" s="58"/>
    </row>
    <row r="178" spans="1:11">
      <c r="A178" s="339"/>
      <c r="B178" s="76" t="s">
        <v>274</v>
      </c>
      <c r="C178" s="74" t="s">
        <v>379</v>
      </c>
      <c r="D178" s="61"/>
      <c r="E178" s="79">
        <f>係数!$E$23</f>
        <v>26.9</v>
      </c>
      <c r="F178" s="77">
        <f t="shared" si="4"/>
        <v>0</v>
      </c>
      <c r="G178" s="76">
        <f>係数!$G$23</f>
        <v>2.5499999999999998E-2</v>
      </c>
      <c r="H178" s="78">
        <f t="shared" si="5"/>
        <v>0</v>
      </c>
      <c r="I178" s="58"/>
      <c r="J178" s="58"/>
      <c r="K178" s="58"/>
    </row>
    <row r="179" spans="1:11">
      <c r="A179" s="339"/>
      <c r="B179" s="76" t="s">
        <v>275</v>
      </c>
      <c r="C179" s="74" t="s">
        <v>379</v>
      </c>
      <c r="D179" s="61"/>
      <c r="E179" s="79">
        <f>係数!$E$24</f>
        <v>29.4</v>
      </c>
      <c r="F179" s="77">
        <f t="shared" si="4"/>
        <v>0</v>
      </c>
      <c r="G179" s="76">
        <f>係数!$G$24</f>
        <v>2.9399999999999999E-2</v>
      </c>
      <c r="H179" s="78">
        <f t="shared" si="5"/>
        <v>0</v>
      </c>
      <c r="I179" s="58"/>
      <c r="J179" s="58"/>
      <c r="K179" s="58"/>
    </row>
    <row r="180" spans="1:11">
      <c r="A180" s="339"/>
      <c r="B180" s="76" t="s">
        <v>380</v>
      </c>
      <c r="C180" s="74" t="s">
        <v>379</v>
      </c>
      <c r="D180" s="61"/>
      <c r="E180" s="79">
        <f>係数!$E$25</f>
        <v>37.299999999999997</v>
      </c>
      <c r="F180" s="77">
        <f t="shared" si="4"/>
        <v>0</v>
      </c>
      <c r="G180" s="76">
        <f>係数!$G$25</f>
        <v>2.0899999999999998E-2</v>
      </c>
      <c r="H180" s="78">
        <f t="shared" si="5"/>
        <v>0</v>
      </c>
      <c r="I180" s="58"/>
      <c r="J180" s="58"/>
      <c r="K180" s="58"/>
    </row>
    <row r="181" spans="1:11">
      <c r="A181" s="339"/>
      <c r="B181" s="75" t="s">
        <v>277</v>
      </c>
      <c r="C181" s="80" t="s">
        <v>269</v>
      </c>
      <c r="D181" s="61"/>
      <c r="E181" s="81">
        <f>係数!$E$26</f>
        <v>21.1</v>
      </c>
      <c r="F181" s="82">
        <f t="shared" si="4"/>
        <v>0</v>
      </c>
      <c r="G181" s="83">
        <f>係数!$G$26</f>
        <v>1.0999999999999999E-2</v>
      </c>
      <c r="H181" s="78">
        <f t="shared" si="5"/>
        <v>0</v>
      </c>
      <c r="I181" s="58"/>
      <c r="J181" s="58"/>
      <c r="K181" s="58"/>
    </row>
    <row r="182" spans="1:11">
      <c r="A182" s="339"/>
      <c r="B182" s="75" t="s">
        <v>278</v>
      </c>
      <c r="C182" s="80" t="s">
        <v>269</v>
      </c>
      <c r="D182" s="61"/>
      <c r="E182" s="84">
        <f>係数!$E$27</f>
        <v>3.41</v>
      </c>
      <c r="F182" s="82">
        <f t="shared" si="4"/>
        <v>0</v>
      </c>
      <c r="G182" s="83">
        <f>係数!$G$27</f>
        <v>2.63E-2</v>
      </c>
      <c r="H182" s="78">
        <f t="shared" si="5"/>
        <v>0</v>
      </c>
      <c r="I182" s="58"/>
      <c r="J182" s="58"/>
      <c r="K182" s="58"/>
    </row>
    <row r="183" spans="1:11">
      <c r="A183" s="339"/>
      <c r="B183" s="75" t="s">
        <v>279</v>
      </c>
      <c r="C183" s="80" t="s">
        <v>269</v>
      </c>
      <c r="D183" s="61"/>
      <c r="E183" s="84">
        <f>係数!$E$28</f>
        <v>8.41</v>
      </c>
      <c r="F183" s="82">
        <f t="shared" si="4"/>
        <v>0</v>
      </c>
      <c r="G183" s="83">
        <f>係数!$G$28</f>
        <v>3.8399999999999997E-2</v>
      </c>
      <c r="H183" s="78">
        <f t="shared" si="5"/>
        <v>0</v>
      </c>
      <c r="I183" s="58"/>
      <c r="J183" s="58"/>
      <c r="K183" s="58"/>
    </row>
    <row r="184" spans="1:11">
      <c r="A184" s="339"/>
      <c r="B184" s="85" t="s">
        <v>280</v>
      </c>
      <c r="C184" s="80" t="s">
        <v>269</v>
      </c>
      <c r="D184" s="61"/>
      <c r="E184" s="62">
        <v>46</v>
      </c>
      <c r="F184" s="86">
        <f t="shared" si="4"/>
        <v>0</v>
      </c>
      <c r="G184" s="83">
        <f>係数!$G$29</f>
        <v>1.3599999999999999E-2</v>
      </c>
      <c r="H184" s="78">
        <f t="shared" si="5"/>
        <v>0</v>
      </c>
      <c r="I184" s="58"/>
      <c r="J184" s="58"/>
      <c r="K184" s="58"/>
    </row>
    <row r="185" spans="1:11">
      <c r="A185" s="339"/>
      <c r="B185" s="87" t="s">
        <v>321</v>
      </c>
      <c r="C185" s="87"/>
      <c r="D185" s="61"/>
      <c r="E185" s="87"/>
      <c r="F185" s="86">
        <f t="shared" si="4"/>
        <v>0</v>
      </c>
      <c r="G185" s="87"/>
      <c r="H185" s="78">
        <f t="shared" si="5"/>
        <v>0</v>
      </c>
      <c r="I185" s="58"/>
      <c r="J185" s="58"/>
      <c r="K185" s="58"/>
    </row>
    <row r="186" spans="1:11">
      <c r="A186" s="339"/>
      <c r="B186" s="87" t="s">
        <v>321</v>
      </c>
      <c r="C186" s="87"/>
      <c r="D186" s="61"/>
      <c r="E186" s="87"/>
      <c r="F186" s="86">
        <f t="shared" si="4"/>
        <v>0</v>
      </c>
      <c r="G186" s="87"/>
      <c r="H186" s="78">
        <f t="shared" si="5"/>
        <v>0</v>
      </c>
      <c r="I186" s="58"/>
      <c r="J186" s="58"/>
      <c r="K186" s="58"/>
    </row>
    <row r="187" spans="1:11">
      <c r="A187" s="339"/>
      <c r="B187" s="75" t="s">
        <v>282</v>
      </c>
      <c r="C187" s="80" t="s">
        <v>381</v>
      </c>
      <c r="D187" s="61"/>
      <c r="E187" s="84">
        <f>係数!$E$32</f>
        <v>1.02</v>
      </c>
      <c r="F187" s="82">
        <f t="shared" si="4"/>
        <v>0</v>
      </c>
      <c r="G187" s="88">
        <f>係数!$G$32</f>
        <v>0.06</v>
      </c>
      <c r="H187" s="78">
        <f>D187*G187</f>
        <v>0</v>
      </c>
      <c r="I187" s="58"/>
      <c r="J187" s="58"/>
      <c r="K187" s="58"/>
    </row>
    <row r="188" spans="1:11">
      <c r="A188" s="339"/>
      <c r="B188" s="75" t="s">
        <v>283</v>
      </c>
      <c r="C188" s="80" t="s">
        <v>382</v>
      </c>
      <c r="D188" s="61"/>
      <c r="E188" s="84">
        <f>係数!$E$33</f>
        <v>1.36</v>
      </c>
      <c r="F188" s="82">
        <f t="shared" si="4"/>
        <v>0</v>
      </c>
      <c r="G188" s="88">
        <f>係数!$G$33</f>
        <v>5.7000000000000002E-2</v>
      </c>
      <c r="H188" s="78">
        <f>D188*G188</f>
        <v>0</v>
      </c>
    </row>
    <row r="189" spans="1:11">
      <c r="A189" s="339"/>
      <c r="B189" s="75" t="s">
        <v>284</v>
      </c>
      <c r="C189" s="80" t="s">
        <v>382</v>
      </c>
      <c r="D189" s="61"/>
      <c r="E189" s="84">
        <f>係数!$E$34</f>
        <v>1.36</v>
      </c>
      <c r="F189" s="82">
        <f t="shared" si="4"/>
        <v>0</v>
      </c>
      <c r="G189" s="88">
        <f>係数!$G$34</f>
        <v>5.7000000000000002E-2</v>
      </c>
      <c r="H189" s="78">
        <f>D189*G189</f>
        <v>0</v>
      </c>
    </row>
    <row r="190" spans="1:11">
      <c r="A190" s="339"/>
      <c r="B190" s="75" t="s">
        <v>285</v>
      </c>
      <c r="C190" s="80" t="s">
        <v>381</v>
      </c>
      <c r="D190" s="61"/>
      <c r="E190" s="84">
        <f>係数!$E$35</f>
        <v>1.36</v>
      </c>
      <c r="F190" s="82">
        <f t="shared" si="4"/>
        <v>0</v>
      </c>
      <c r="G190" s="88">
        <f>係数!$G$35</f>
        <v>5.7000000000000002E-2</v>
      </c>
      <c r="H190" s="78">
        <f>D190*G190</f>
        <v>0</v>
      </c>
    </row>
    <row r="191" spans="1:11" ht="14.25">
      <c r="A191" s="339"/>
      <c r="B191" s="340" t="s">
        <v>286</v>
      </c>
      <c r="C191" s="341"/>
      <c r="D191" s="324" t="s">
        <v>383</v>
      </c>
      <c r="E191" s="324"/>
      <c r="F191" s="89">
        <f>SUM(F162:F190)</f>
        <v>0</v>
      </c>
      <c r="G191" s="90" t="s">
        <v>288</v>
      </c>
      <c r="H191" s="89">
        <f>SUM(H162:H190)</f>
        <v>0</v>
      </c>
    </row>
    <row r="192" spans="1:11">
      <c r="A192" s="342" t="s">
        <v>289</v>
      </c>
      <c r="B192" s="76" t="s">
        <v>442</v>
      </c>
      <c r="C192" s="74" t="s">
        <v>291</v>
      </c>
      <c r="D192" s="61"/>
      <c r="E192" s="91">
        <f>係数!$E$39</f>
        <v>9.9700000000000006</v>
      </c>
      <c r="F192" s="77">
        <f>D192*E192</f>
        <v>0</v>
      </c>
      <c r="G192" s="92" t="str">
        <f>IF(係数!G$39="","",係数!G$39)</f>
        <v/>
      </c>
      <c r="H192" s="78">
        <f>IF(G192="",0,D192*G192)</f>
        <v>0</v>
      </c>
    </row>
    <row r="193" spans="1:8">
      <c r="A193" s="343"/>
      <c r="B193" s="76" t="s">
        <v>443</v>
      </c>
      <c r="C193" s="74" t="s">
        <v>291</v>
      </c>
      <c r="D193" s="61"/>
      <c r="E193" s="91">
        <f>係数!$E$40</f>
        <v>9.2799999999999994</v>
      </c>
      <c r="F193" s="77">
        <f>D193*E193</f>
        <v>0</v>
      </c>
      <c r="G193" s="92" t="str">
        <f>IF(係数!G$40="","",係数!G$40)</f>
        <v/>
      </c>
      <c r="H193" s="78">
        <f>IF(G193="",0,D193*G193)</f>
        <v>0</v>
      </c>
    </row>
    <row r="194" spans="1:8">
      <c r="A194" s="343"/>
      <c r="B194" s="87" t="s">
        <v>384</v>
      </c>
      <c r="C194" s="80" t="s">
        <v>291</v>
      </c>
      <c r="D194" s="61"/>
      <c r="E194" s="91">
        <f>係数!$E$41</f>
        <v>9.76</v>
      </c>
      <c r="F194" s="77">
        <f>D194*E194</f>
        <v>0</v>
      </c>
      <c r="G194" s="62"/>
      <c r="H194" s="78">
        <f>D194*G194</f>
        <v>0</v>
      </c>
    </row>
    <row r="195" spans="1:8" ht="15" thickBot="1">
      <c r="A195" s="343"/>
      <c r="B195" s="340" t="s">
        <v>294</v>
      </c>
      <c r="C195" s="341"/>
      <c r="D195" s="324" t="s">
        <v>383</v>
      </c>
      <c r="E195" s="324"/>
      <c r="F195" s="93">
        <f>SUM(F192:F194)</f>
        <v>0</v>
      </c>
      <c r="G195" s="94" t="s">
        <v>288</v>
      </c>
      <c r="H195" s="95">
        <f>SUM(H192:H194)</f>
        <v>0</v>
      </c>
    </row>
    <row r="196" spans="1:8" ht="14.25" thickTop="1">
      <c r="A196" s="318" t="s">
        <v>385</v>
      </c>
      <c r="B196" s="319"/>
      <c r="C196" s="319"/>
      <c r="D196" s="324" t="s">
        <v>386</v>
      </c>
      <c r="E196" s="324"/>
      <c r="F196" s="96">
        <f>SUM(F195,F191)</f>
        <v>0</v>
      </c>
      <c r="G196" s="325" t="s">
        <v>297</v>
      </c>
      <c r="H196" s="328">
        <f>SUM(H195,H191)</f>
        <v>0</v>
      </c>
    </row>
    <row r="197" spans="1:8" ht="14.25" thickBot="1">
      <c r="A197" s="320"/>
      <c r="B197" s="321"/>
      <c r="C197" s="321"/>
      <c r="D197" s="331" t="s">
        <v>298</v>
      </c>
      <c r="E197" s="331"/>
      <c r="F197" s="97">
        <v>2.58E-2</v>
      </c>
      <c r="G197" s="326"/>
      <c r="H197" s="329"/>
    </row>
    <row r="198" spans="1:8" ht="14.25" thickTop="1">
      <c r="A198" s="320"/>
      <c r="B198" s="321"/>
      <c r="C198" s="321"/>
      <c r="D198" s="332" t="s">
        <v>299</v>
      </c>
      <c r="E198" s="333"/>
      <c r="F198" s="336">
        <f>F196*F197</f>
        <v>0</v>
      </c>
      <c r="G198" s="326"/>
      <c r="H198" s="329"/>
    </row>
    <row r="199" spans="1:8" ht="14.25" thickBot="1">
      <c r="A199" s="322"/>
      <c r="B199" s="323"/>
      <c r="C199" s="323"/>
      <c r="D199" s="334"/>
      <c r="E199" s="335"/>
      <c r="F199" s="337"/>
      <c r="G199" s="327"/>
      <c r="H199" s="330"/>
    </row>
    <row r="200" spans="1:8" ht="14.25" thickTop="1">
      <c r="A200" s="73" t="s">
        <v>300</v>
      </c>
      <c r="B200" s="98"/>
      <c r="C200" s="99"/>
      <c r="D200" s="99"/>
      <c r="E200" s="99"/>
      <c r="F200" s="99"/>
      <c r="G200" s="99"/>
      <c r="H200" s="99"/>
    </row>
    <row r="201" spans="1:8">
      <c r="A201" s="73"/>
      <c r="B201" s="302" t="s">
        <v>301</v>
      </c>
      <c r="C201" s="303"/>
      <c r="D201" s="303"/>
      <c r="E201" s="303"/>
      <c r="F201" s="303"/>
      <c r="G201" s="303"/>
      <c r="H201" s="303"/>
    </row>
    <row r="202" spans="1:8">
      <c r="A202" s="73"/>
      <c r="B202" s="303"/>
      <c r="C202" s="303"/>
      <c r="D202" s="303"/>
      <c r="E202" s="303"/>
      <c r="F202" s="303"/>
      <c r="G202" s="303"/>
      <c r="H202" s="303"/>
    </row>
    <row r="203" spans="1:8">
      <c r="A203" s="73"/>
      <c r="B203" s="304" t="s">
        <v>302</v>
      </c>
      <c r="C203" s="304"/>
      <c r="D203" s="304"/>
      <c r="E203" s="304"/>
      <c r="F203" s="304"/>
      <c r="G203" s="304"/>
      <c r="H203" s="304"/>
    </row>
    <row r="204" spans="1:8">
      <c r="A204" s="73"/>
      <c r="B204" s="304"/>
      <c r="C204" s="304"/>
      <c r="D204" s="304"/>
      <c r="E204" s="304"/>
      <c r="F204" s="304"/>
      <c r="G204" s="304"/>
      <c r="H204" s="304"/>
    </row>
    <row r="205" spans="1:8">
      <c r="A205" s="73"/>
      <c r="B205" s="304"/>
      <c r="C205" s="304"/>
      <c r="D205" s="304"/>
      <c r="E205" s="304"/>
      <c r="F205" s="304"/>
      <c r="G205" s="304"/>
      <c r="H205" s="304"/>
    </row>
    <row r="206" spans="1:8">
      <c r="A206" s="73" t="s">
        <v>303</v>
      </c>
      <c r="B206" s="98"/>
      <c r="C206" s="99"/>
      <c r="D206" s="99"/>
      <c r="E206" s="99"/>
      <c r="F206" s="99"/>
      <c r="G206" s="99"/>
      <c r="H206" s="99"/>
    </row>
    <row r="207" spans="1:8">
      <c r="A207" s="73"/>
      <c r="B207" s="100" t="s">
        <v>332</v>
      </c>
      <c r="C207" s="99"/>
      <c r="D207" s="99"/>
      <c r="E207" s="99"/>
      <c r="F207" s="99"/>
      <c r="G207" s="98"/>
      <c r="H207" s="99"/>
    </row>
    <row r="208" spans="1:8" ht="13.5" customHeight="1">
      <c r="A208" s="73"/>
      <c r="B208" s="300" t="s">
        <v>444</v>
      </c>
      <c r="C208" s="301"/>
      <c r="D208" s="301"/>
      <c r="E208" s="301"/>
      <c r="F208" s="301"/>
      <c r="G208" s="301"/>
      <c r="H208" s="301"/>
    </row>
    <row r="209" spans="1:8">
      <c r="A209" s="73"/>
      <c r="B209" s="301"/>
      <c r="C209" s="301"/>
      <c r="D209" s="301"/>
      <c r="E209" s="301"/>
      <c r="F209" s="301"/>
      <c r="G209" s="301"/>
      <c r="H209" s="301"/>
    </row>
    <row r="210" spans="1:8">
      <c r="A210" s="73"/>
      <c r="B210" s="301" t="s">
        <v>304</v>
      </c>
      <c r="C210" s="301"/>
      <c r="D210" s="301"/>
      <c r="E210" s="301"/>
      <c r="F210" s="301"/>
      <c r="G210" s="301"/>
      <c r="H210" s="301"/>
    </row>
    <row r="211" spans="1:8">
      <c r="A211" s="73"/>
      <c r="B211" s="301"/>
      <c r="C211" s="301"/>
      <c r="D211" s="301"/>
      <c r="E211" s="301"/>
      <c r="F211" s="301"/>
      <c r="G211" s="301"/>
      <c r="H211" s="301"/>
    </row>
    <row r="212" spans="1:8">
      <c r="A212" s="73" t="s">
        <v>305</v>
      </c>
      <c r="B212" s="73"/>
      <c r="C212" s="73"/>
      <c r="D212" s="73"/>
      <c r="E212" s="73"/>
      <c r="F212" s="73"/>
      <c r="G212" s="73"/>
      <c r="H212" s="73"/>
    </row>
    <row r="213" spans="1:8">
      <c r="A213" s="73"/>
      <c r="B213" s="101" t="s">
        <v>306</v>
      </c>
      <c r="C213" s="73"/>
      <c r="D213" s="73"/>
      <c r="E213" s="73"/>
      <c r="F213" s="73"/>
      <c r="G213" s="73"/>
      <c r="H213" s="73"/>
    </row>
    <row r="214" spans="1:8"/>
  </sheetData>
  <sheetProtection sheet="1" scenarios="1"/>
  <mergeCells count="90">
    <mergeCell ref="A50:A53"/>
    <mergeCell ref="H18:H19"/>
    <mergeCell ref="B53:C53"/>
    <mergeCell ref="D53:E53"/>
    <mergeCell ref="E18:E19"/>
    <mergeCell ref="F18:F19"/>
    <mergeCell ref="G18:G19"/>
    <mergeCell ref="B61:H63"/>
    <mergeCell ref="A54:C57"/>
    <mergeCell ref="D54:E54"/>
    <mergeCell ref="G54:G57"/>
    <mergeCell ref="A1:H2"/>
    <mergeCell ref="A3:B3"/>
    <mergeCell ref="C3:H3"/>
    <mergeCell ref="A4:B4"/>
    <mergeCell ref="C4:H4"/>
    <mergeCell ref="A18:B19"/>
    <mergeCell ref="C18:C19"/>
    <mergeCell ref="D18:D19"/>
    <mergeCell ref="A5:H5"/>
    <mergeCell ref="A20:A49"/>
    <mergeCell ref="B49:C49"/>
    <mergeCell ref="D49:E49"/>
    <mergeCell ref="H54:H57"/>
    <mergeCell ref="D55:E55"/>
    <mergeCell ref="D56:E57"/>
    <mergeCell ref="F56:F57"/>
    <mergeCell ref="B59:H60"/>
    <mergeCell ref="B68:H69"/>
    <mergeCell ref="A72:H73"/>
    <mergeCell ref="A74:B74"/>
    <mergeCell ref="C74:H74"/>
    <mergeCell ref="A75:B75"/>
    <mergeCell ref="C75:H75"/>
    <mergeCell ref="A76:H76"/>
    <mergeCell ref="A89:B90"/>
    <mergeCell ref="C89:C90"/>
    <mergeCell ref="D89:D90"/>
    <mergeCell ref="E89:E90"/>
    <mergeCell ref="F89:F90"/>
    <mergeCell ref="G89:G90"/>
    <mergeCell ref="H89:H90"/>
    <mergeCell ref="A91:A120"/>
    <mergeCell ref="B120:C120"/>
    <mergeCell ref="D120:E120"/>
    <mergeCell ref="A121:A124"/>
    <mergeCell ref="B124:C124"/>
    <mergeCell ref="D124:E124"/>
    <mergeCell ref="A125:C128"/>
    <mergeCell ref="D125:E125"/>
    <mergeCell ref="G125:G128"/>
    <mergeCell ref="H125:H128"/>
    <mergeCell ref="D126:E126"/>
    <mergeCell ref="D127:E128"/>
    <mergeCell ref="F127:F128"/>
    <mergeCell ref="B130:H131"/>
    <mergeCell ref="B132:H134"/>
    <mergeCell ref="A143:H144"/>
    <mergeCell ref="A145:B145"/>
    <mergeCell ref="C145:H145"/>
    <mergeCell ref="D191:E191"/>
    <mergeCell ref="A192:A195"/>
    <mergeCell ref="B195:C195"/>
    <mergeCell ref="D195:E195"/>
    <mergeCell ref="A146:B146"/>
    <mergeCell ref="C146:H146"/>
    <mergeCell ref="A147:H147"/>
    <mergeCell ref="A160:B161"/>
    <mergeCell ref="C160:C161"/>
    <mergeCell ref="D160:D161"/>
    <mergeCell ref="E160:E161"/>
    <mergeCell ref="F160:F161"/>
    <mergeCell ref="G160:G161"/>
    <mergeCell ref="H160:H161"/>
    <mergeCell ref="B66:H67"/>
    <mergeCell ref="B137:H138"/>
    <mergeCell ref="B139:H140"/>
    <mergeCell ref="B208:H209"/>
    <mergeCell ref="B210:H211"/>
    <mergeCell ref="B201:H202"/>
    <mergeCell ref="B203:H205"/>
    <mergeCell ref="A196:C199"/>
    <mergeCell ref="D196:E196"/>
    <mergeCell ref="G196:G199"/>
    <mergeCell ref="H196:H199"/>
    <mergeCell ref="D197:E197"/>
    <mergeCell ref="D198:E199"/>
    <mergeCell ref="F198:F199"/>
    <mergeCell ref="A162:A191"/>
    <mergeCell ref="B191:C191"/>
  </mergeCells>
  <phoneticPr fontId="2"/>
  <conditionalFormatting sqref="C3">
    <cfRule type="expression" dxfId="17" priority="6" stopIfTrue="1">
      <formula>$C$3=""</formula>
    </cfRule>
  </conditionalFormatting>
  <conditionalFormatting sqref="C4:H4">
    <cfRule type="expression" dxfId="16" priority="5" stopIfTrue="1">
      <formula>$C$4=""</formula>
    </cfRule>
  </conditionalFormatting>
  <conditionalFormatting sqref="C145">
    <cfRule type="expression" dxfId="15" priority="4" stopIfTrue="1">
      <formula>$C$145=""</formula>
    </cfRule>
  </conditionalFormatting>
  <conditionalFormatting sqref="C146:H146">
    <cfRule type="expression" dxfId="14" priority="3" stopIfTrue="1">
      <formula>$C$146=""</formula>
    </cfRule>
  </conditionalFormatting>
  <conditionalFormatting sqref="C74">
    <cfRule type="expression" dxfId="13" priority="2" stopIfTrue="1">
      <formula>$C$74=""</formula>
    </cfRule>
  </conditionalFormatting>
  <conditionalFormatting sqref="C75:H75">
    <cfRule type="expression" dxfId="12" priority="1" stopIfTrue="1">
      <formula>$C$75=""</formula>
    </cfRule>
  </conditionalFormatting>
  <dataValidations xWindow="614" yWindow="606" count="7">
    <dataValidation allowBlank="1" showInputMessage="1" showErrorMessage="1" prompt="その他燃料の熱量換算係数を入力" sqref="E43:E44 E114:E115 E185:E186"/>
    <dataValidation allowBlank="1" showInputMessage="1" showErrorMessage="1" prompt="その他燃料の炭素排出係数を入力" sqref="G43:G44 G114:G115 G185:G186"/>
    <dataValidation allowBlank="1" showInputMessage="1" showErrorMessage="1" prompt="その他燃料の単位を入力" sqref="C43:C44 C114:C115 C185:C186"/>
    <dataValidation allowBlank="1" showInputMessage="1" showErrorMessage="1" prompt="九州電力以外の買電先を（）内に入力" sqref="B52 B123 B194"/>
    <dataValidation allowBlank="1" showInputMessage="1" showErrorMessage="1" prompt="九州電力以外の買電先のCO2排出係数を入力" sqref="G123 G52 G194"/>
    <dataValidation allowBlank="1" showInputMessage="1" showErrorMessage="1" prompt="都市ガス以外の燃料の名称を（）内に入力" sqref="B43:B44 B114:B115 B185:B186"/>
    <dataValidation type="list" allowBlank="1" showInputMessage="1" promptTitle="プルダウンで選択" prompt="西部ガス：46_x000a_九州ガス：46.04655_x000a_天草ガス：62.8_x000a_山鹿都市ガス：62.8" sqref="E113 E42 E184">
      <formula1>$N$42:$N$45</formula1>
    </dataValidation>
  </dataValidations>
  <printOptions horizontalCentered="1"/>
  <pageMargins left="0.59055118110236227" right="0.43307086614173229" top="0.43307086614173229" bottom="0.27559055118110237" header="0.39370078740157483" footer="0.23622047244094491"/>
  <pageSetup paperSize="9" scale="87" firstPageNumber="3" orientation="portrait" useFirstPageNumber="1" r:id="rId1"/>
  <headerFooter alignWithMargins="0"/>
  <rowBreaks count="2" manualBreakCount="2">
    <brk id="71" max="7" man="1"/>
    <brk id="142" max="7"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1:N214"/>
  <sheetViews>
    <sheetView view="pageBreakPreview" zoomScale="115" zoomScaleNormal="70" zoomScaleSheetLayoutView="115" workbookViewId="0">
      <selection activeCell="L199" sqref="L199"/>
    </sheetView>
  </sheetViews>
  <sheetFormatPr defaultColWidth="0" defaultRowHeight="13.5" zeroHeight="1"/>
  <cols>
    <col min="1" max="1" width="2.75" customWidth="1"/>
    <col min="2" max="2" width="30.375" customWidth="1"/>
    <col min="3" max="3" width="8" customWidth="1"/>
    <col min="4" max="4" width="13.625" customWidth="1"/>
    <col min="5" max="5" width="7.375" customWidth="1"/>
    <col min="6" max="6" width="10.375" customWidth="1"/>
    <col min="7" max="7" width="9.875" customWidth="1"/>
    <col min="8" max="8" width="11.875" customWidth="1"/>
    <col min="9" max="12" width="9" customWidth="1"/>
  </cols>
  <sheetData>
    <row r="1" spans="1:8" ht="13.5" customHeight="1">
      <c r="A1" s="344" t="s">
        <v>434</v>
      </c>
      <c r="B1" s="344"/>
      <c r="C1" s="344"/>
      <c r="D1" s="344"/>
      <c r="E1" s="344"/>
      <c r="F1" s="344"/>
      <c r="G1" s="344"/>
      <c r="H1" s="344"/>
    </row>
    <row r="2" spans="1:8" ht="13.5" customHeight="1">
      <c r="A2" s="344"/>
      <c r="B2" s="344"/>
      <c r="C2" s="344"/>
      <c r="D2" s="344"/>
      <c r="E2" s="344"/>
      <c r="F2" s="344"/>
      <c r="G2" s="344"/>
      <c r="H2" s="344"/>
    </row>
    <row r="3" spans="1:8" ht="18.75" customHeight="1">
      <c r="A3" s="305" t="s">
        <v>26</v>
      </c>
      <c r="B3" s="305"/>
      <c r="C3" s="345"/>
      <c r="D3" s="346"/>
      <c r="E3" s="346"/>
      <c r="F3" s="346"/>
      <c r="G3" s="346"/>
      <c r="H3" s="347"/>
    </row>
    <row r="4" spans="1:8" ht="18.75" customHeight="1">
      <c r="A4" s="305" t="s">
        <v>235</v>
      </c>
      <c r="B4" s="305"/>
      <c r="C4" s="306"/>
      <c r="D4" s="306"/>
      <c r="E4" s="306"/>
      <c r="F4" s="306"/>
      <c r="G4" s="306"/>
      <c r="H4" s="307"/>
    </row>
    <row r="5" spans="1:8" ht="15" customHeight="1">
      <c r="A5" s="308" t="s">
        <v>236</v>
      </c>
      <c r="B5" s="309"/>
      <c r="C5" s="309"/>
      <c r="D5" s="309"/>
      <c r="E5" s="309"/>
      <c r="F5" s="309"/>
      <c r="G5" s="309"/>
      <c r="H5" s="310"/>
    </row>
    <row r="6" spans="1:8" ht="15" customHeight="1">
      <c r="A6" s="66" t="s">
        <v>237</v>
      </c>
      <c r="B6" s="67"/>
      <c r="C6" s="67"/>
      <c r="D6" s="67"/>
      <c r="E6" s="67"/>
      <c r="F6" s="67"/>
      <c r="G6" s="67"/>
      <c r="H6" s="68"/>
    </row>
    <row r="7" spans="1:8" ht="15" customHeight="1">
      <c r="A7" s="66"/>
      <c r="B7" s="69" t="s">
        <v>238</v>
      </c>
      <c r="C7" s="67"/>
      <c r="D7" s="67"/>
      <c r="E7" s="67"/>
      <c r="F7" s="67"/>
      <c r="G7" s="67"/>
      <c r="H7" s="68"/>
    </row>
    <row r="8" spans="1:8" ht="3" customHeight="1">
      <c r="A8" s="66"/>
      <c r="B8" s="69"/>
      <c r="C8" s="67"/>
      <c r="D8" s="67"/>
      <c r="E8" s="67"/>
      <c r="F8" s="67"/>
      <c r="G8" s="67"/>
      <c r="H8" s="68"/>
    </row>
    <row r="9" spans="1:8" ht="15" customHeight="1">
      <c r="A9" s="66" t="s">
        <v>239</v>
      </c>
      <c r="B9" s="67"/>
      <c r="C9" s="67"/>
      <c r="D9" s="67"/>
      <c r="E9" s="67"/>
      <c r="F9" s="67"/>
      <c r="G9" s="67"/>
      <c r="H9" s="68"/>
    </row>
    <row r="10" spans="1:8" ht="15" customHeight="1">
      <c r="A10" s="66" t="s">
        <v>240</v>
      </c>
      <c r="B10" s="67"/>
      <c r="C10" s="67"/>
      <c r="D10" s="67"/>
      <c r="E10" s="67"/>
      <c r="F10" s="67"/>
      <c r="G10" s="67"/>
      <c r="H10" s="68"/>
    </row>
    <row r="11" spans="1:8" ht="15" customHeight="1">
      <c r="A11" s="66" t="s">
        <v>387</v>
      </c>
      <c r="B11" s="67"/>
      <c r="C11" s="67"/>
      <c r="D11" s="67"/>
      <c r="E11" s="67"/>
      <c r="F11" s="67"/>
      <c r="G11" s="67"/>
      <c r="H11" s="68"/>
    </row>
    <row r="12" spans="1:8" ht="15" customHeight="1">
      <c r="A12" s="66" t="s">
        <v>388</v>
      </c>
      <c r="B12" s="67"/>
      <c r="C12" s="67"/>
      <c r="D12" s="67"/>
      <c r="E12" s="67"/>
      <c r="F12" s="67"/>
      <c r="G12" s="67"/>
      <c r="H12" s="68"/>
    </row>
    <row r="13" spans="1:8" ht="15" customHeight="1">
      <c r="A13" s="66" t="s">
        <v>243</v>
      </c>
      <c r="B13" s="67"/>
      <c r="C13" s="67"/>
      <c r="D13" s="67"/>
      <c r="E13" s="67"/>
      <c r="F13" s="67"/>
      <c r="G13" s="67"/>
      <c r="H13" s="68"/>
    </row>
    <row r="14" spans="1:8" ht="15" customHeight="1">
      <c r="A14" s="66" t="s">
        <v>389</v>
      </c>
      <c r="B14" s="67"/>
      <c r="C14" s="67"/>
      <c r="D14" s="67"/>
      <c r="E14" s="67"/>
      <c r="F14" s="67"/>
      <c r="G14" s="67"/>
      <c r="H14" s="68"/>
    </row>
    <row r="15" spans="1:8" ht="15" customHeight="1">
      <c r="A15" s="66" t="s">
        <v>245</v>
      </c>
      <c r="B15" s="67"/>
      <c r="C15" s="67"/>
      <c r="D15" s="67"/>
      <c r="E15" s="67"/>
      <c r="F15" s="67"/>
      <c r="G15" s="67"/>
      <c r="H15" s="68"/>
    </row>
    <row r="16" spans="1:8" ht="15" customHeight="1">
      <c r="A16" s="70" t="s">
        <v>390</v>
      </c>
      <c r="B16" s="71"/>
      <c r="C16" s="71"/>
      <c r="D16" s="71"/>
      <c r="E16" s="71"/>
      <c r="F16" s="71"/>
      <c r="G16" s="71"/>
      <c r="H16" s="72"/>
    </row>
    <row r="17" spans="1:11" ht="7.5" customHeight="1">
      <c r="A17" s="73"/>
      <c r="B17" s="67"/>
      <c r="C17" s="71"/>
      <c r="D17" s="71"/>
      <c r="E17" s="67"/>
      <c r="F17" s="67"/>
      <c r="G17" s="71"/>
      <c r="H17" s="67"/>
    </row>
    <row r="18" spans="1:11">
      <c r="A18" s="311" t="s">
        <v>247</v>
      </c>
      <c r="B18" s="311"/>
      <c r="C18" s="311" t="s">
        <v>248</v>
      </c>
      <c r="D18" s="312" t="s">
        <v>249</v>
      </c>
      <c r="E18" s="314" t="s">
        <v>250</v>
      </c>
      <c r="F18" s="316" t="s">
        <v>251</v>
      </c>
      <c r="G18" s="311" t="s">
        <v>252</v>
      </c>
      <c r="H18" s="316" t="s">
        <v>253</v>
      </c>
    </row>
    <row r="19" spans="1:11">
      <c r="A19" s="311"/>
      <c r="B19" s="311"/>
      <c r="C19" s="311"/>
      <c r="D19" s="313"/>
      <c r="E19" s="315"/>
      <c r="F19" s="317"/>
      <c r="G19" s="311"/>
      <c r="H19" s="317"/>
      <c r="I19" s="58"/>
    </row>
    <row r="20" spans="1:11">
      <c r="A20" s="338" t="s">
        <v>254</v>
      </c>
      <c r="B20" s="75" t="s">
        <v>255</v>
      </c>
      <c r="C20" s="74" t="s">
        <v>313</v>
      </c>
      <c r="D20" s="61"/>
      <c r="E20" s="76">
        <f>係数!$E$7</f>
        <v>38.200000000000003</v>
      </c>
      <c r="F20" s="77">
        <f>D20*E20</f>
        <v>0</v>
      </c>
      <c r="G20" s="76">
        <f>係数!$G$7</f>
        <v>1.8700000000000001E-2</v>
      </c>
      <c r="H20" s="78">
        <f>F20*G20*44/12</f>
        <v>0</v>
      </c>
      <c r="I20" s="58"/>
    </row>
    <row r="21" spans="1:11">
      <c r="A21" s="339"/>
      <c r="B21" s="75" t="s">
        <v>391</v>
      </c>
      <c r="C21" s="74" t="s">
        <v>392</v>
      </c>
      <c r="D21" s="61"/>
      <c r="E21" s="76">
        <f>係数!$E$8</f>
        <v>35.299999999999997</v>
      </c>
      <c r="F21" s="77">
        <f t="shared" ref="F21:F52" si="0">D21*E21</f>
        <v>0</v>
      </c>
      <c r="G21" s="76">
        <f>係数!$G$8</f>
        <v>1.84E-2</v>
      </c>
      <c r="H21" s="78">
        <f t="shared" ref="H21:H44" si="1">F21*G21*44/12</f>
        <v>0</v>
      </c>
      <c r="I21" s="58"/>
    </row>
    <row r="22" spans="1:11">
      <c r="A22" s="339"/>
      <c r="B22" s="75" t="s">
        <v>258</v>
      </c>
      <c r="C22" s="74" t="s">
        <v>393</v>
      </c>
      <c r="D22" s="61"/>
      <c r="E22" s="76">
        <f>係数!$E$9</f>
        <v>34.6</v>
      </c>
      <c r="F22" s="77">
        <f t="shared" si="0"/>
        <v>0</v>
      </c>
      <c r="G22" s="76">
        <f>係数!$G$9</f>
        <v>1.83E-2</v>
      </c>
      <c r="H22" s="78">
        <f>F22*G22*44/12</f>
        <v>0</v>
      </c>
      <c r="I22" s="58"/>
    </row>
    <row r="23" spans="1:11">
      <c r="A23" s="339"/>
      <c r="B23" s="76" t="s">
        <v>394</v>
      </c>
      <c r="C23" s="74" t="s">
        <v>392</v>
      </c>
      <c r="D23" s="61"/>
      <c r="E23" s="76">
        <f>係数!$E$10</f>
        <v>33.6</v>
      </c>
      <c r="F23" s="77">
        <f t="shared" si="0"/>
        <v>0</v>
      </c>
      <c r="G23" s="76">
        <f>係数!$G$10</f>
        <v>1.8200000000000001E-2</v>
      </c>
      <c r="H23" s="78">
        <f t="shared" si="1"/>
        <v>0</v>
      </c>
      <c r="I23" s="58"/>
    </row>
    <row r="24" spans="1:11">
      <c r="A24" s="339"/>
      <c r="B24" s="76" t="s">
        <v>260</v>
      </c>
      <c r="C24" s="74" t="s">
        <v>314</v>
      </c>
      <c r="D24" s="61"/>
      <c r="E24" s="76">
        <f>係数!$E$11</f>
        <v>36.700000000000003</v>
      </c>
      <c r="F24" s="77">
        <f t="shared" si="0"/>
        <v>0</v>
      </c>
      <c r="G24" s="76">
        <f>係数!$G$11</f>
        <v>1.8499999999999999E-2</v>
      </c>
      <c r="H24" s="78">
        <f t="shared" si="1"/>
        <v>0</v>
      </c>
      <c r="I24" s="58"/>
      <c r="J24" s="58"/>
      <c r="K24" s="58"/>
    </row>
    <row r="25" spans="1:11">
      <c r="A25" s="339"/>
      <c r="B25" s="76" t="s">
        <v>261</v>
      </c>
      <c r="C25" s="74" t="s">
        <v>315</v>
      </c>
      <c r="D25" s="61"/>
      <c r="E25" s="76">
        <f>係数!$E$12</f>
        <v>37.700000000000003</v>
      </c>
      <c r="F25" s="77">
        <f t="shared" si="0"/>
        <v>0</v>
      </c>
      <c r="G25" s="76">
        <f>係数!$G$12</f>
        <v>1.8700000000000001E-2</v>
      </c>
      <c r="H25" s="78">
        <f t="shared" si="1"/>
        <v>0</v>
      </c>
      <c r="I25" s="58"/>
      <c r="J25" s="58"/>
      <c r="K25" s="58"/>
    </row>
    <row r="26" spans="1:11">
      <c r="A26" s="339"/>
      <c r="B26" s="76" t="s">
        <v>262</v>
      </c>
      <c r="C26" s="74" t="s">
        <v>392</v>
      </c>
      <c r="D26" s="61"/>
      <c r="E26" s="76">
        <f>係数!$E$13</f>
        <v>39.1</v>
      </c>
      <c r="F26" s="77">
        <f t="shared" si="0"/>
        <v>0</v>
      </c>
      <c r="G26" s="76">
        <f>係数!$G$13</f>
        <v>1.89E-2</v>
      </c>
      <c r="H26" s="78">
        <f t="shared" si="1"/>
        <v>0</v>
      </c>
      <c r="I26" s="58"/>
      <c r="J26" s="58"/>
      <c r="K26" s="58"/>
    </row>
    <row r="27" spans="1:11">
      <c r="A27" s="339"/>
      <c r="B27" s="76" t="s">
        <v>263</v>
      </c>
      <c r="C27" s="74" t="s">
        <v>392</v>
      </c>
      <c r="D27" s="61"/>
      <c r="E27" s="76">
        <f>係数!$E$14</f>
        <v>41.9</v>
      </c>
      <c r="F27" s="77">
        <f t="shared" si="0"/>
        <v>0</v>
      </c>
      <c r="G27" s="76">
        <f>係数!$G$14</f>
        <v>1.95E-2</v>
      </c>
      <c r="H27" s="78">
        <f t="shared" si="1"/>
        <v>0</v>
      </c>
      <c r="I27" s="58"/>
      <c r="J27" s="58"/>
      <c r="K27" s="58"/>
    </row>
    <row r="28" spans="1:11">
      <c r="A28" s="339"/>
      <c r="B28" s="76" t="s">
        <v>264</v>
      </c>
      <c r="C28" s="74" t="s">
        <v>395</v>
      </c>
      <c r="D28" s="61"/>
      <c r="E28" s="76">
        <f>係数!$E$15</f>
        <v>40.9</v>
      </c>
      <c r="F28" s="77">
        <f t="shared" si="0"/>
        <v>0</v>
      </c>
      <c r="G28" s="76">
        <f>係数!$G$15</f>
        <v>2.0799999999999999E-2</v>
      </c>
      <c r="H28" s="78">
        <f t="shared" si="1"/>
        <v>0</v>
      </c>
      <c r="I28" s="58"/>
      <c r="J28" s="58"/>
      <c r="K28" s="58"/>
    </row>
    <row r="29" spans="1:11">
      <c r="A29" s="339"/>
      <c r="B29" s="76" t="s">
        <v>266</v>
      </c>
      <c r="C29" s="74" t="s">
        <v>396</v>
      </c>
      <c r="D29" s="61"/>
      <c r="E29" s="76">
        <f>係数!$E$16</f>
        <v>29.9</v>
      </c>
      <c r="F29" s="77">
        <f t="shared" si="0"/>
        <v>0</v>
      </c>
      <c r="G29" s="76">
        <f>係数!$G$16</f>
        <v>2.5399999999999999E-2</v>
      </c>
      <c r="H29" s="78">
        <f t="shared" si="1"/>
        <v>0</v>
      </c>
      <c r="I29" s="58"/>
      <c r="J29" s="58"/>
      <c r="K29" s="58"/>
    </row>
    <row r="30" spans="1:11">
      <c r="A30" s="339"/>
      <c r="B30" s="76" t="s">
        <v>267</v>
      </c>
      <c r="C30" s="74" t="s">
        <v>396</v>
      </c>
      <c r="D30" s="61"/>
      <c r="E30" s="76">
        <f>係数!$E$17</f>
        <v>50.8</v>
      </c>
      <c r="F30" s="77">
        <f t="shared" si="0"/>
        <v>0</v>
      </c>
      <c r="G30" s="76">
        <f>係数!$G$17</f>
        <v>1.61E-2</v>
      </c>
      <c r="H30" s="78">
        <f t="shared" si="1"/>
        <v>0</v>
      </c>
      <c r="I30" s="58"/>
      <c r="J30" s="58"/>
      <c r="K30" s="58"/>
    </row>
    <row r="31" spans="1:11">
      <c r="A31" s="339"/>
      <c r="B31" s="76" t="s">
        <v>268</v>
      </c>
      <c r="C31" s="74" t="s">
        <v>269</v>
      </c>
      <c r="D31" s="61"/>
      <c r="E31" s="76">
        <f>係数!$E$18</f>
        <v>44.9</v>
      </c>
      <c r="F31" s="77">
        <f t="shared" si="0"/>
        <v>0</v>
      </c>
      <c r="G31" s="76">
        <f>係数!$G$18</f>
        <v>1.4200000000000001E-2</v>
      </c>
      <c r="H31" s="78">
        <f t="shared" si="1"/>
        <v>0</v>
      </c>
      <c r="I31" s="58"/>
      <c r="J31" s="58"/>
      <c r="K31" s="58"/>
    </row>
    <row r="32" spans="1:11">
      <c r="A32" s="339"/>
      <c r="B32" s="76" t="s">
        <v>270</v>
      </c>
      <c r="C32" s="74" t="s">
        <v>396</v>
      </c>
      <c r="D32" s="61"/>
      <c r="E32" s="76">
        <f>係数!$E$19</f>
        <v>54.6</v>
      </c>
      <c r="F32" s="77">
        <f t="shared" si="0"/>
        <v>0</v>
      </c>
      <c r="G32" s="76">
        <f>係数!$G$19</f>
        <v>1.35E-2</v>
      </c>
      <c r="H32" s="78">
        <f t="shared" si="1"/>
        <v>0</v>
      </c>
      <c r="I32" s="58"/>
      <c r="J32" s="58"/>
      <c r="K32" s="58"/>
    </row>
    <row r="33" spans="1:14">
      <c r="A33" s="339"/>
      <c r="B33" s="76" t="s">
        <v>271</v>
      </c>
      <c r="C33" s="74" t="s">
        <v>269</v>
      </c>
      <c r="D33" s="61"/>
      <c r="E33" s="76">
        <f>係数!$E$20</f>
        <v>43.5</v>
      </c>
      <c r="F33" s="77">
        <f t="shared" si="0"/>
        <v>0</v>
      </c>
      <c r="G33" s="76">
        <f>係数!$G$20</f>
        <v>1.3899999999999999E-2</v>
      </c>
      <c r="H33" s="78">
        <f t="shared" si="1"/>
        <v>0</v>
      </c>
      <c r="I33" s="58"/>
      <c r="J33" s="58"/>
      <c r="K33" s="58"/>
    </row>
    <row r="34" spans="1:14">
      <c r="A34" s="339"/>
      <c r="B34" s="76" t="s">
        <v>272</v>
      </c>
      <c r="C34" s="74" t="s">
        <v>395</v>
      </c>
      <c r="D34" s="61"/>
      <c r="E34" s="79">
        <f>係数!$E$21</f>
        <v>29</v>
      </c>
      <c r="F34" s="77">
        <f t="shared" si="0"/>
        <v>0</v>
      </c>
      <c r="G34" s="76">
        <f>係数!$G$21</f>
        <v>2.4500000000000001E-2</v>
      </c>
      <c r="H34" s="78">
        <f t="shared" si="1"/>
        <v>0</v>
      </c>
      <c r="I34" s="58"/>
      <c r="J34" s="58"/>
      <c r="K34" s="58"/>
    </row>
    <row r="35" spans="1:14">
      <c r="A35" s="339"/>
      <c r="B35" s="76" t="s">
        <v>273</v>
      </c>
      <c r="C35" s="74" t="s">
        <v>396</v>
      </c>
      <c r="D35" s="61"/>
      <c r="E35" s="79">
        <f>係数!$E$22</f>
        <v>25.7</v>
      </c>
      <c r="F35" s="77">
        <f t="shared" si="0"/>
        <v>0</v>
      </c>
      <c r="G35" s="76">
        <f>係数!$G$22</f>
        <v>2.47E-2</v>
      </c>
      <c r="H35" s="78">
        <f t="shared" si="1"/>
        <v>0</v>
      </c>
      <c r="I35" s="58"/>
      <c r="J35" s="58"/>
      <c r="K35" s="58"/>
    </row>
    <row r="36" spans="1:14">
      <c r="A36" s="339"/>
      <c r="B36" s="76" t="s">
        <v>274</v>
      </c>
      <c r="C36" s="74" t="s">
        <v>396</v>
      </c>
      <c r="D36" s="61"/>
      <c r="E36" s="79">
        <f>係数!$E$23</f>
        <v>26.9</v>
      </c>
      <c r="F36" s="77">
        <f t="shared" si="0"/>
        <v>0</v>
      </c>
      <c r="G36" s="76">
        <f>係数!$G$23</f>
        <v>2.5499999999999998E-2</v>
      </c>
      <c r="H36" s="78">
        <f>F36*G36*44/12</f>
        <v>0</v>
      </c>
      <c r="I36" s="58"/>
      <c r="J36" s="58"/>
      <c r="K36" s="58"/>
    </row>
    <row r="37" spans="1:14">
      <c r="A37" s="339"/>
      <c r="B37" s="76" t="s">
        <v>275</v>
      </c>
      <c r="C37" s="74" t="s">
        <v>395</v>
      </c>
      <c r="D37" s="61"/>
      <c r="E37" s="79">
        <f>係数!$E$24</f>
        <v>29.4</v>
      </c>
      <c r="F37" s="77">
        <f t="shared" si="0"/>
        <v>0</v>
      </c>
      <c r="G37" s="76">
        <f>係数!$G$24</f>
        <v>2.9399999999999999E-2</v>
      </c>
      <c r="H37" s="78">
        <f t="shared" si="1"/>
        <v>0</v>
      </c>
      <c r="I37" s="58"/>
      <c r="J37" s="58"/>
      <c r="K37" s="58"/>
    </row>
    <row r="38" spans="1:14">
      <c r="A38" s="339"/>
      <c r="B38" s="76" t="s">
        <v>397</v>
      </c>
      <c r="C38" s="74" t="s">
        <v>396</v>
      </c>
      <c r="D38" s="61"/>
      <c r="E38" s="79">
        <f>係数!$E$25</f>
        <v>37.299999999999997</v>
      </c>
      <c r="F38" s="77">
        <f t="shared" si="0"/>
        <v>0</v>
      </c>
      <c r="G38" s="76">
        <f>係数!$G$25</f>
        <v>2.0899999999999998E-2</v>
      </c>
      <c r="H38" s="78">
        <f t="shared" si="1"/>
        <v>0</v>
      </c>
      <c r="I38" s="58"/>
      <c r="J38" s="58"/>
      <c r="K38" s="58"/>
    </row>
    <row r="39" spans="1:14">
      <c r="A39" s="339"/>
      <c r="B39" s="75" t="s">
        <v>277</v>
      </c>
      <c r="C39" s="80" t="s">
        <v>269</v>
      </c>
      <c r="D39" s="61"/>
      <c r="E39" s="81">
        <f>係数!$E$26</f>
        <v>21.1</v>
      </c>
      <c r="F39" s="82">
        <f t="shared" si="0"/>
        <v>0</v>
      </c>
      <c r="G39" s="83">
        <f>係数!$G$26</f>
        <v>1.0999999999999999E-2</v>
      </c>
      <c r="H39" s="78">
        <f t="shared" si="1"/>
        <v>0</v>
      </c>
      <c r="I39" s="58"/>
      <c r="J39" s="58"/>
      <c r="K39" s="58"/>
    </row>
    <row r="40" spans="1:14">
      <c r="A40" s="339"/>
      <c r="B40" s="75" t="s">
        <v>278</v>
      </c>
      <c r="C40" s="80" t="s">
        <v>269</v>
      </c>
      <c r="D40" s="61"/>
      <c r="E40" s="84">
        <f>係数!$E$27</f>
        <v>3.41</v>
      </c>
      <c r="F40" s="82">
        <f t="shared" si="0"/>
        <v>0</v>
      </c>
      <c r="G40" s="83">
        <f>係数!$G$27</f>
        <v>2.63E-2</v>
      </c>
      <c r="H40" s="78">
        <f t="shared" si="1"/>
        <v>0</v>
      </c>
      <c r="I40" s="58"/>
      <c r="J40" s="58"/>
      <c r="K40" s="58"/>
    </row>
    <row r="41" spans="1:14">
      <c r="A41" s="339"/>
      <c r="B41" s="75" t="s">
        <v>279</v>
      </c>
      <c r="C41" s="80" t="s">
        <v>269</v>
      </c>
      <c r="D41" s="61"/>
      <c r="E41" s="84">
        <f>係数!$E$28</f>
        <v>8.41</v>
      </c>
      <c r="F41" s="82">
        <f t="shared" si="0"/>
        <v>0</v>
      </c>
      <c r="G41" s="83">
        <f>係数!$G$28</f>
        <v>3.8399999999999997E-2</v>
      </c>
      <c r="H41" s="78">
        <f t="shared" si="1"/>
        <v>0</v>
      </c>
      <c r="I41" s="58"/>
      <c r="M41" s="58"/>
      <c r="N41" s="58" t="s">
        <v>319</v>
      </c>
    </row>
    <row r="42" spans="1:14">
      <c r="A42" s="339"/>
      <c r="B42" s="85" t="s">
        <v>280</v>
      </c>
      <c r="C42" s="80" t="s">
        <v>269</v>
      </c>
      <c r="D42" s="61"/>
      <c r="E42" s="62">
        <v>46</v>
      </c>
      <c r="F42" s="86">
        <f t="shared" si="0"/>
        <v>0</v>
      </c>
      <c r="G42" s="83">
        <f>係数!$G$29</f>
        <v>1.3599999999999999E-2</v>
      </c>
      <c r="H42" s="78">
        <f t="shared" si="1"/>
        <v>0</v>
      </c>
      <c r="I42" s="58"/>
      <c r="M42" s="58" t="s">
        <v>320</v>
      </c>
      <c r="N42" s="58">
        <v>46</v>
      </c>
    </row>
    <row r="43" spans="1:14">
      <c r="A43" s="339"/>
      <c r="B43" s="87" t="s">
        <v>321</v>
      </c>
      <c r="C43" s="87"/>
      <c r="D43" s="61"/>
      <c r="E43" s="87"/>
      <c r="F43" s="86">
        <f t="shared" si="0"/>
        <v>0</v>
      </c>
      <c r="G43" s="87"/>
      <c r="H43" s="78">
        <f t="shared" si="1"/>
        <v>0</v>
      </c>
      <c r="I43" s="58"/>
      <c r="M43" s="58" t="s">
        <v>322</v>
      </c>
      <c r="N43" s="58">
        <v>46.046550000000003</v>
      </c>
    </row>
    <row r="44" spans="1:14">
      <c r="A44" s="339"/>
      <c r="B44" s="87" t="s">
        <v>321</v>
      </c>
      <c r="C44" s="87"/>
      <c r="D44" s="61"/>
      <c r="E44" s="87"/>
      <c r="F44" s="86">
        <f t="shared" si="0"/>
        <v>0</v>
      </c>
      <c r="G44" s="87"/>
      <c r="H44" s="78">
        <f t="shared" si="1"/>
        <v>0</v>
      </c>
      <c r="I44" s="58"/>
      <c r="M44" s="58" t="s">
        <v>323</v>
      </c>
      <c r="N44" s="58">
        <v>62.8</v>
      </c>
    </row>
    <row r="45" spans="1:14">
      <c r="A45" s="339"/>
      <c r="B45" s="75" t="s">
        <v>282</v>
      </c>
      <c r="C45" s="80" t="s">
        <v>281</v>
      </c>
      <c r="D45" s="61"/>
      <c r="E45" s="84">
        <f>係数!$E$32</f>
        <v>1.02</v>
      </c>
      <c r="F45" s="82">
        <f t="shared" si="0"/>
        <v>0</v>
      </c>
      <c r="G45" s="88">
        <f>係数!$G$32</f>
        <v>0.06</v>
      </c>
      <c r="H45" s="78">
        <f>D45*G45</f>
        <v>0</v>
      </c>
      <c r="I45" s="58"/>
      <c r="M45" s="58" t="s">
        <v>325</v>
      </c>
      <c r="N45" s="58">
        <v>62.8</v>
      </c>
    </row>
    <row r="46" spans="1:14">
      <c r="A46" s="339"/>
      <c r="B46" s="75" t="s">
        <v>283</v>
      </c>
      <c r="C46" s="80" t="s">
        <v>281</v>
      </c>
      <c r="D46" s="61"/>
      <c r="E46" s="84">
        <f>係数!$E$33</f>
        <v>1.36</v>
      </c>
      <c r="F46" s="82">
        <f t="shared" si="0"/>
        <v>0</v>
      </c>
      <c r="G46" s="88">
        <f>係数!$G$33</f>
        <v>5.7000000000000002E-2</v>
      </c>
      <c r="H46" s="78">
        <f>D46*G46</f>
        <v>0</v>
      </c>
    </row>
    <row r="47" spans="1:14">
      <c r="A47" s="339"/>
      <c r="B47" s="75" t="s">
        <v>284</v>
      </c>
      <c r="C47" s="80" t="s">
        <v>281</v>
      </c>
      <c r="D47" s="61"/>
      <c r="E47" s="84">
        <f>係数!$E$34</f>
        <v>1.36</v>
      </c>
      <c r="F47" s="82">
        <f t="shared" si="0"/>
        <v>0</v>
      </c>
      <c r="G47" s="88">
        <f>係数!$G$34</f>
        <v>5.7000000000000002E-2</v>
      </c>
      <c r="H47" s="78">
        <f>D47*G47</f>
        <v>0</v>
      </c>
    </row>
    <row r="48" spans="1:14">
      <c r="A48" s="339"/>
      <c r="B48" s="75" t="s">
        <v>285</v>
      </c>
      <c r="C48" s="80" t="s">
        <v>281</v>
      </c>
      <c r="D48" s="61"/>
      <c r="E48" s="84">
        <f>係数!$E$35</f>
        <v>1.36</v>
      </c>
      <c r="F48" s="82">
        <f t="shared" si="0"/>
        <v>0</v>
      </c>
      <c r="G48" s="88">
        <f>係数!$G$35</f>
        <v>5.7000000000000002E-2</v>
      </c>
      <c r="H48" s="78">
        <f>D48*G48</f>
        <v>0</v>
      </c>
    </row>
    <row r="49" spans="1:8" ht="14.25">
      <c r="A49" s="339"/>
      <c r="B49" s="340" t="s">
        <v>286</v>
      </c>
      <c r="C49" s="341"/>
      <c r="D49" s="324" t="s">
        <v>287</v>
      </c>
      <c r="E49" s="324"/>
      <c r="F49" s="89">
        <f>SUM(F20:F48)</f>
        <v>0</v>
      </c>
      <c r="G49" s="90" t="s">
        <v>288</v>
      </c>
      <c r="H49" s="89">
        <f>SUM(H20:H48)</f>
        <v>0</v>
      </c>
    </row>
    <row r="50" spans="1:8">
      <c r="A50" s="342" t="s">
        <v>289</v>
      </c>
      <c r="B50" s="76" t="s">
        <v>442</v>
      </c>
      <c r="C50" s="74" t="s">
        <v>291</v>
      </c>
      <c r="D50" s="61"/>
      <c r="E50" s="91">
        <f>係数!$E$39</f>
        <v>9.9700000000000006</v>
      </c>
      <c r="F50" s="77">
        <f t="shared" si="0"/>
        <v>0</v>
      </c>
      <c r="G50" s="92" t="str">
        <f>IF(係数!G$39="","",係数!G$39)</f>
        <v/>
      </c>
      <c r="H50" s="78">
        <f>IF(G50="",0,D50*G50)</f>
        <v>0</v>
      </c>
    </row>
    <row r="51" spans="1:8">
      <c r="A51" s="343"/>
      <c r="B51" s="76" t="s">
        <v>443</v>
      </c>
      <c r="C51" s="74" t="s">
        <v>291</v>
      </c>
      <c r="D51" s="61"/>
      <c r="E51" s="91">
        <f>係数!$E$40</f>
        <v>9.2799999999999994</v>
      </c>
      <c r="F51" s="77">
        <f t="shared" si="0"/>
        <v>0</v>
      </c>
      <c r="G51" s="92" t="str">
        <f>IF(係数!G$40="","",係数!G$40)</f>
        <v/>
      </c>
      <c r="H51" s="78">
        <f>IF(G51="",0,D51*G51)</f>
        <v>0</v>
      </c>
    </row>
    <row r="52" spans="1:8">
      <c r="A52" s="343"/>
      <c r="B52" s="87" t="s">
        <v>328</v>
      </c>
      <c r="C52" s="80" t="s">
        <v>291</v>
      </c>
      <c r="D52" s="61"/>
      <c r="E52" s="91">
        <f>係数!$E$41</f>
        <v>9.76</v>
      </c>
      <c r="F52" s="77">
        <f t="shared" si="0"/>
        <v>0</v>
      </c>
      <c r="G52" s="62"/>
      <c r="H52" s="78">
        <f>D52*G52</f>
        <v>0</v>
      </c>
    </row>
    <row r="53" spans="1:8" ht="15" thickBot="1">
      <c r="A53" s="343"/>
      <c r="B53" s="340" t="s">
        <v>294</v>
      </c>
      <c r="C53" s="341"/>
      <c r="D53" s="324" t="s">
        <v>287</v>
      </c>
      <c r="E53" s="324"/>
      <c r="F53" s="93">
        <f>SUM(F50:F52)</f>
        <v>0</v>
      </c>
      <c r="G53" s="94" t="s">
        <v>288</v>
      </c>
      <c r="H53" s="95">
        <f>SUM(H50:H52)</f>
        <v>0</v>
      </c>
    </row>
    <row r="54" spans="1:8" ht="14.25" thickTop="1">
      <c r="A54" s="318" t="s">
        <v>295</v>
      </c>
      <c r="B54" s="319"/>
      <c r="C54" s="319"/>
      <c r="D54" s="324" t="s">
        <v>296</v>
      </c>
      <c r="E54" s="324"/>
      <c r="F54" s="96">
        <f>SUM(F53,F49)</f>
        <v>0</v>
      </c>
      <c r="G54" s="325" t="s">
        <v>297</v>
      </c>
      <c r="H54" s="328">
        <f>SUM(H53,H49)</f>
        <v>0</v>
      </c>
    </row>
    <row r="55" spans="1:8" ht="14.25" thickBot="1">
      <c r="A55" s="320"/>
      <c r="B55" s="321"/>
      <c r="C55" s="321"/>
      <c r="D55" s="331" t="s">
        <v>298</v>
      </c>
      <c r="E55" s="331"/>
      <c r="F55" s="97">
        <v>2.58E-2</v>
      </c>
      <c r="G55" s="326"/>
      <c r="H55" s="329"/>
    </row>
    <row r="56" spans="1:8" ht="14.25" thickTop="1">
      <c r="A56" s="320"/>
      <c r="B56" s="321"/>
      <c r="C56" s="321"/>
      <c r="D56" s="332" t="s">
        <v>299</v>
      </c>
      <c r="E56" s="333"/>
      <c r="F56" s="336">
        <f>F54*F55</f>
        <v>0</v>
      </c>
      <c r="G56" s="326"/>
      <c r="H56" s="329"/>
    </row>
    <row r="57" spans="1:8" ht="14.25" thickBot="1">
      <c r="A57" s="322"/>
      <c r="B57" s="323"/>
      <c r="C57" s="323"/>
      <c r="D57" s="334"/>
      <c r="E57" s="335"/>
      <c r="F57" s="337"/>
      <c r="G57" s="327"/>
      <c r="H57" s="330"/>
    </row>
    <row r="58" spans="1:8" ht="14.25" thickTop="1">
      <c r="A58" s="73" t="s">
        <v>300</v>
      </c>
      <c r="B58" s="98"/>
      <c r="C58" s="99"/>
      <c r="D58" s="99"/>
      <c r="E58" s="99"/>
      <c r="F58" s="99"/>
      <c r="G58" s="99"/>
      <c r="H58" s="99"/>
    </row>
    <row r="59" spans="1:8">
      <c r="A59" s="73"/>
      <c r="B59" s="302" t="s">
        <v>301</v>
      </c>
      <c r="C59" s="303"/>
      <c r="D59" s="303"/>
      <c r="E59" s="303"/>
      <c r="F59" s="303"/>
      <c r="G59" s="303"/>
      <c r="H59" s="303"/>
    </row>
    <row r="60" spans="1:8">
      <c r="A60" s="73"/>
      <c r="B60" s="303"/>
      <c r="C60" s="303"/>
      <c r="D60" s="303"/>
      <c r="E60" s="303"/>
      <c r="F60" s="303"/>
      <c r="G60" s="303"/>
      <c r="H60" s="303"/>
    </row>
    <row r="61" spans="1:8">
      <c r="A61" s="73"/>
      <c r="B61" s="304" t="s">
        <v>302</v>
      </c>
      <c r="C61" s="304"/>
      <c r="D61" s="304"/>
      <c r="E61" s="304"/>
      <c r="F61" s="304"/>
      <c r="G61" s="304"/>
      <c r="H61" s="304"/>
    </row>
    <row r="62" spans="1:8">
      <c r="A62" s="73"/>
      <c r="B62" s="304"/>
      <c r="C62" s="304"/>
      <c r="D62" s="304"/>
      <c r="E62" s="304"/>
      <c r="F62" s="304"/>
      <c r="G62" s="304"/>
      <c r="H62" s="304"/>
    </row>
    <row r="63" spans="1:8">
      <c r="A63" s="73"/>
      <c r="B63" s="304"/>
      <c r="C63" s="304"/>
      <c r="D63" s="304"/>
      <c r="E63" s="304"/>
      <c r="F63" s="304"/>
      <c r="G63" s="304"/>
      <c r="H63" s="304"/>
    </row>
    <row r="64" spans="1:8">
      <c r="A64" s="73" t="s">
        <v>303</v>
      </c>
      <c r="B64" s="98"/>
      <c r="C64" s="99"/>
      <c r="D64" s="99"/>
      <c r="E64" s="99"/>
      <c r="F64" s="99"/>
      <c r="G64" s="99"/>
      <c r="H64" s="99"/>
    </row>
    <row r="65" spans="1:8">
      <c r="A65" s="73"/>
      <c r="B65" s="100" t="s">
        <v>332</v>
      </c>
      <c r="C65" s="99"/>
      <c r="D65" s="99"/>
      <c r="E65" s="99"/>
      <c r="F65" s="99"/>
      <c r="G65" s="98"/>
      <c r="H65" s="99"/>
    </row>
    <row r="66" spans="1:8" ht="13.5" customHeight="1">
      <c r="A66" s="73"/>
      <c r="B66" s="300" t="s">
        <v>444</v>
      </c>
      <c r="C66" s="301"/>
      <c r="D66" s="301"/>
      <c r="E66" s="301"/>
      <c r="F66" s="301"/>
      <c r="G66" s="301"/>
      <c r="H66" s="301"/>
    </row>
    <row r="67" spans="1:8">
      <c r="A67" s="73"/>
      <c r="B67" s="301"/>
      <c r="C67" s="301"/>
      <c r="D67" s="301"/>
      <c r="E67" s="301"/>
      <c r="F67" s="301"/>
      <c r="G67" s="301"/>
      <c r="H67" s="301"/>
    </row>
    <row r="68" spans="1:8">
      <c r="A68" s="73"/>
      <c r="B68" s="301" t="s">
        <v>304</v>
      </c>
      <c r="C68" s="301"/>
      <c r="D68" s="301"/>
      <c r="E68" s="301"/>
      <c r="F68" s="301"/>
      <c r="G68" s="301"/>
      <c r="H68" s="301"/>
    </row>
    <row r="69" spans="1:8">
      <c r="A69" s="73"/>
      <c r="B69" s="301"/>
      <c r="C69" s="301"/>
      <c r="D69" s="301"/>
      <c r="E69" s="301"/>
      <c r="F69" s="301"/>
      <c r="G69" s="301"/>
      <c r="H69" s="301"/>
    </row>
    <row r="70" spans="1:8">
      <c r="A70" s="73" t="s">
        <v>305</v>
      </c>
      <c r="B70" s="73"/>
      <c r="C70" s="73"/>
      <c r="D70" s="73"/>
      <c r="E70" s="73"/>
      <c r="F70" s="73"/>
      <c r="G70" s="73"/>
      <c r="H70" s="73"/>
    </row>
    <row r="71" spans="1:8">
      <c r="A71" s="73"/>
      <c r="B71" s="101" t="s">
        <v>306</v>
      </c>
      <c r="C71" s="73"/>
      <c r="D71" s="73"/>
      <c r="E71" s="73"/>
      <c r="F71" s="73"/>
      <c r="G71" s="73"/>
      <c r="H71" s="73"/>
    </row>
    <row r="72" spans="1:8" ht="13.5" customHeight="1">
      <c r="A72" s="344" t="s">
        <v>435</v>
      </c>
      <c r="B72" s="344"/>
      <c r="C72" s="344"/>
      <c r="D72" s="344"/>
      <c r="E72" s="344"/>
      <c r="F72" s="344"/>
      <c r="G72" s="344"/>
      <c r="H72" s="344"/>
    </row>
    <row r="73" spans="1:8" ht="13.5" customHeight="1">
      <c r="A73" s="344"/>
      <c r="B73" s="344"/>
      <c r="C73" s="344"/>
      <c r="D73" s="344"/>
      <c r="E73" s="344"/>
      <c r="F73" s="344"/>
      <c r="G73" s="344"/>
      <c r="H73" s="344"/>
    </row>
    <row r="74" spans="1:8" ht="18.75" customHeight="1">
      <c r="A74" s="305" t="s">
        <v>26</v>
      </c>
      <c r="B74" s="305"/>
      <c r="C74" s="345"/>
      <c r="D74" s="346"/>
      <c r="E74" s="346"/>
      <c r="F74" s="346"/>
      <c r="G74" s="346"/>
      <c r="H74" s="347"/>
    </row>
    <row r="75" spans="1:8" ht="18.75" customHeight="1">
      <c r="A75" s="305" t="s">
        <v>235</v>
      </c>
      <c r="B75" s="305"/>
      <c r="C75" s="306"/>
      <c r="D75" s="306"/>
      <c r="E75" s="306"/>
      <c r="F75" s="306"/>
      <c r="G75" s="306"/>
      <c r="H75" s="307"/>
    </row>
    <row r="76" spans="1:8" ht="15" customHeight="1">
      <c r="A76" s="308" t="s">
        <v>236</v>
      </c>
      <c r="B76" s="309"/>
      <c r="C76" s="309"/>
      <c r="D76" s="309"/>
      <c r="E76" s="309"/>
      <c r="F76" s="309"/>
      <c r="G76" s="309"/>
      <c r="H76" s="310"/>
    </row>
    <row r="77" spans="1:8" ht="15" customHeight="1">
      <c r="A77" s="66" t="s">
        <v>237</v>
      </c>
      <c r="B77" s="67"/>
      <c r="C77" s="67"/>
      <c r="D77" s="67"/>
      <c r="E77" s="67"/>
      <c r="F77" s="67"/>
      <c r="G77" s="67"/>
      <c r="H77" s="68"/>
    </row>
    <row r="78" spans="1:8" ht="15" customHeight="1">
      <c r="A78" s="66"/>
      <c r="B78" s="69" t="s">
        <v>238</v>
      </c>
      <c r="C78" s="67"/>
      <c r="D78" s="67"/>
      <c r="E78" s="67"/>
      <c r="F78" s="67"/>
      <c r="G78" s="67"/>
      <c r="H78" s="68"/>
    </row>
    <row r="79" spans="1:8" ht="3" customHeight="1">
      <c r="A79" s="66"/>
      <c r="B79" s="69"/>
      <c r="C79" s="67"/>
      <c r="D79" s="67"/>
      <c r="E79" s="67"/>
      <c r="F79" s="67"/>
      <c r="G79" s="67"/>
      <c r="H79" s="68"/>
    </row>
    <row r="80" spans="1:8" ht="15" customHeight="1">
      <c r="A80" s="66" t="s">
        <v>239</v>
      </c>
      <c r="B80" s="67"/>
      <c r="C80" s="67"/>
      <c r="D80" s="67"/>
      <c r="E80" s="67"/>
      <c r="F80" s="67"/>
      <c r="G80" s="67"/>
      <c r="H80" s="68"/>
    </row>
    <row r="81" spans="1:11" ht="15" customHeight="1">
      <c r="A81" s="66" t="s">
        <v>240</v>
      </c>
      <c r="B81" s="67"/>
      <c r="C81" s="67"/>
      <c r="D81" s="67"/>
      <c r="E81" s="67"/>
      <c r="F81" s="67"/>
      <c r="G81" s="67"/>
      <c r="H81" s="68"/>
    </row>
    <row r="82" spans="1:11" ht="15" customHeight="1">
      <c r="A82" s="66" t="s">
        <v>241</v>
      </c>
      <c r="B82" s="67"/>
      <c r="C82" s="67"/>
      <c r="D82" s="67"/>
      <c r="E82" s="67"/>
      <c r="F82" s="67"/>
      <c r="G82" s="67"/>
      <c r="H82" s="68"/>
    </row>
    <row r="83" spans="1:11" ht="15" customHeight="1">
      <c r="A83" s="66" t="s">
        <v>242</v>
      </c>
      <c r="B83" s="67"/>
      <c r="C83" s="67"/>
      <c r="D83" s="67"/>
      <c r="E83" s="67"/>
      <c r="F83" s="67"/>
      <c r="G83" s="67"/>
      <c r="H83" s="68"/>
    </row>
    <row r="84" spans="1:11" ht="15" customHeight="1">
      <c r="A84" s="66" t="s">
        <v>243</v>
      </c>
      <c r="B84" s="67"/>
      <c r="C84" s="67"/>
      <c r="D84" s="67"/>
      <c r="E84" s="67"/>
      <c r="F84" s="67"/>
      <c r="G84" s="67"/>
      <c r="H84" s="68"/>
    </row>
    <row r="85" spans="1:11" ht="15" customHeight="1">
      <c r="A85" s="66" t="s">
        <v>244</v>
      </c>
      <c r="B85" s="67"/>
      <c r="C85" s="67"/>
      <c r="D85" s="67"/>
      <c r="E85" s="67"/>
      <c r="F85" s="67"/>
      <c r="G85" s="67"/>
      <c r="H85" s="68"/>
    </row>
    <row r="86" spans="1:11" ht="15" customHeight="1">
      <c r="A86" s="66" t="s">
        <v>245</v>
      </c>
      <c r="B86" s="67"/>
      <c r="C86" s="67"/>
      <c r="D86" s="67"/>
      <c r="E86" s="67"/>
      <c r="F86" s="67"/>
      <c r="G86" s="67"/>
      <c r="H86" s="68"/>
    </row>
    <row r="87" spans="1:11" ht="15" customHeight="1">
      <c r="A87" s="70" t="s">
        <v>246</v>
      </c>
      <c r="B87" s="71"/>
      <c r="C87" s="71"/>
      <c r="D87" s="71"/>
      <c r="E87" s="71"/>
      <c r="F87" s="71"/>
      <c r="G87" s="71"/>
      <c r="H87" s="72"/>
    </row>
    <row r="88" spans="1:11" ht="7.5" customHeight="1">
      <c r="A88" s="73"/>
      <c r="B88" s="67"/>
      <c r="C88" s="71"/>
      <c r="D88" s="71"/>
      <c r="E88" s="67"/>
      <c r="F88" s="67"/>
      <c r="G88" s="71"/>
      <c r="H88" s="67"/>
    </row>
    <row r="89" spans="1:11">
      <c r="A89" s="311" t="s">
        <v>247</v>
      </c>
      <c r="B89" s="311"/>
      <c r="C89" s="311" t="s">
        <v>248</v>
      </c>
      <c r="D89" s="312" t="s">
        <v>249</v>
      </c>
      <c r="E89" s="314" t="s">
        <v>250</v>
      </c>
      <c r="F89" s="316" t="s">
        <v>251</v>
      </c>
      <c r="G89" s="311" t="s">
        <v>252</v>
      </c>
      <c r="H89" s="316" t="s">
        <v>253</v>
      </c>
    </row>
    <row r="90" spans="1:11">
      <c r="A90" s="311"/>
      <c r="B90" s="311"/>
      <c r="C90" s="311"/>
      <c r="D90" s="313"/>
      <c r="E90" s="315"/>
      <c r="F90" s="317"/>
      <c r="G90" s="311"/>
      <c r="H90" s="317"/>
      <c r="I90" s="58"/>
    </row>
    <row r="91" spans="1:11">
      <c r="A91" s="338" t="s">
        <v>254</v>
      </c>
      <c r="B91" s="75" t="s">
        <v>255</v>
      </c>
      <c r="C91" s="74" t="s">
        <v>313</v>
      </c>
      <c r="D91" s="61"/>
      <c r="E91" s="76">
        <f>係数!$E$7</f>
        <v>38.200000000000003</v>
      </c>
      <c r="F91" s="77">
        <f>D91*E91</f>
        <v>0</v>
      </c>
      <c r="G91" s="76">
        <f>係数!$G$7</f>
        <v>1.8700000000000001E-2</v>
      </c>
      <c r="H91" s="78">
        <f>F91*G91*44/12</f>
        <v>0</v>
      </c>
      <c r="I91" s="58"/>
    </row>
    <row r="92" spans="1:11">
      <c r="A92" s="339"/>
      <c r="B92" s="75" t="s">
        <v>257</v>
      </c>
      <c r="C92" s="74" t="s">
        <v>256</v>
      </c>
      <c r="D92" s="61"/>
      <c r="E92" s="76">
        <f>係数!$E$8</f>
        <v>35.299999999999997</v>
      </c>
      <c r="F92" s="77">
        <f t="shared" ref="F92:F119" si="2">D92*E92</f>
        <v>0</v>
      </c>
      <c r="G92" s="76">
        <f>係数!$G$8</f>
        <v>1.84E-2</v>
      </c>
      <c r="H92" s="78">
        <f>F92*G92*44/12</f>
        <v>0</v>
      </c>
      <c r="I92" s="58"/>
    </row>
    <row r="93" spans="1:11">
      <c r="A93" s="339"/>
      <c r="B93" s="75" t="s">
        <v>258</v>
      </c>
      <c r="C93" s="74" t="s">
        <v>256</v>
      </c>
      <c r="D93" s="61"/>
      <c r="E93" s="76">
        <f>係数!$E$9</f>
        <v>34.6</v>
      </c>
      <c r="F93" s="77">
        <f t="shared" si="2"/>
        <v>0</v>
      </c>
      <c r="G93" s="76">
        <f>係数!$G$9</f>
        <v>1.83E-2</v>
      </c>
      <c r="H93" s="78">
        <f>F93*G93*44/12</f>
        <v>0</v>
      </c>
      <c r="I93" s="58"/>
    </row>
    <row r="94" spans="1:11">
      <c r="A94" s="339"/>
      <c r="B94" s="76" t="s">
        <v>259</v>
      </c>
      <c r="C94" s="74" t="s">
        <v>256</v>
      </c>
      <c r="D94" s="61"/>
      <c r="E94" s="76">
        <f>係数!$E$10</f>
        <v>33.6</v>
      </c>
      <c r="F94" s="77">
        <f t="shared" si="2"/>
        <v>0</v>
      </c>
      <c r="G94" s="76">
        <f>係数!$G$10</f>
        <v>1.8200000000000001E-2</v>
      </c>
      <c r="H94" s="78">
        <f t="shared" ref="H94:H115" si="3">F94*G94*44/12</f>
        <v>0</v>
      </c>
      <c r="I94" s="58"/>
    </row>
    <row r="95" spans="1:11">
      <c r="A95" s="339"/>
      <c r="B95" s="76" t="s">
        <v>260</v>
      </c>
      <c r="C95" s="74" t="s">
        <v>314</v>
      </c>
      <c r="D95" s="61"/>
      <c r="E95" s="76">
        <f>係数!$E$11</f>
        <v>36.700000000000003</v>
      </c>
      <c r="F95" s="77">
        <f t="shared" si="2"/>
        <v>0</v>
      </c>
      <c r="G95" s="76">
        <f>係数!$G$11</f>
        <v>1.8499999999999999E-2</v>
      </c>
      <c r="H95" s="78">
        <f t="shared" si="3"/>
        <v>0</v>
      </c>
      <c r="I95" s="58"/>
      <c r="J95" s="58"/>
      <c r="K95" s="58"/>
    </row>
    <row r="96" spans="1:11">
      <c r="A96" s="339"/>
      <c r="B96" s="76" t="s">
        <v>261</v>
      </c>
      <c r="C96" s="74" t="s">
        <v>315</v>
      </c>
      <c r="D96" s="61"/>
      <c r="E96" s="76">
        <f>係数!$E$12</f>
        <v>37.700000000000003</v>
      </c>
      <c r="F96" s="77">
        <f t="shared" si="2"/>
        <v>0</v>
      </c>
      <c r="G96" s="76">
        <f>係数!$G$12</f>
        <v>1.8700000000000001E-2</v>
      </c>
      <c r="H96" s="78">
        <f t="shared" si="3"/>
        <v>0</v>
      </c>
      <c r="I96" s="58"/>
      <c r="J96" s="58"/>
      <c r="K96" s="58"/>
    </row>
    <row r="97" spans="1:11">
      <c r="A97" s="339"/>
      <c r="B97" s="76" t="s">
        <v>262</v>
      </c>
      <c r="C97" s="74" t="s">
        <v>256</v>
      </c>
      <c r="D97" s="61"/>
      <c r="E97" s="76">
        <f>係数!$E$13</f>
        <v>39.1</v>
      </c>
      <c r="F97" s="77">
        <f t="shared" si="2"/>
        <v>0</v>
      </c>
      <c r="G97" s="76">
        <f>係数!$G$13</f>
        <v>1.89E-2</v>
      </c>
      <c r="H97" s="78">
        <f t="shared" si="3"/>
        <v>0</v>
      </c>
      <c r="I97" s="58"/>
      <c r="J97" s="58"/>
      <c r="K97" s="58"/>
    </row>
    <row r="98" spans="1:11">
      <c r="A98" s="339"/>
      <c r="B98" s="76" t="s">
        <v>263</v>
      </c>
      <c r="C98" s="74" t="s">
        <v>256</v>
      </c>
      <c r="D98" s="61"/>
      <c r="E98" s="76">
        <f>係数!$E$14</f>
        <v>41.9</v>
      </c>
      <c r="F98" s="77">
        <f t="shared" si="2"/>
        <v>0</v>
      </c>
      <c r="G98" s="76">
        <f>係数!$G$14</f>
        <v>1.95E-2</v>
      </c>
      <c r="H98" s="78">
        <f t="shared" si="3"/>
        <v>0</v>
      </c>
      <c r="I98" s="58"/>
      <c r="J98" s="58"/>
      <c r="K98" s="58"/>
    </row>
    <row r="99" spans="1:11">
      <c r="A99" s="339"/>
      <c r="B99" s="76" t="s">
        <v>264</v>
      </c>
      <c r="C99" s="74" t="s">
        <v>265</v>
      </c>
      <c r="D99" s="61"/>
      <c r="E99" s="76">
        <f>係数!$E$15</f>
        <v>40.9</v>
      </c>
      <c r="F99" s="77">
        <f t="shared" si="2"/>
        <v>0</v>
      </c>
      <c r="G99" s="76">
        <f>係数!$G$15</f>
        <v>2.0799999999999999E-2</v>
      </c>
      <c r="H99" s="78">
        <f t="shared" si="3"/>
        <v>0</v>
      </c>
      <c r="I99" s="58"/>
      <c r="J99" s="58"/>
      <c r="K99" s="58"/>
    </row>
    <row r="100" spans="1:11">
      <c r="A100" s="339"/>
      <c r="B100" s="76" t="s">
        <v>266</v>
      </c>
      <c r="C100" s="74" t="s">
        <v>265</v>
      </c>
      <c r="D100" s="61"/>
      <c r="E100" s="76">
        <f>係数!$E$16</f>
        <v>29.9</v>
      </c>
      <c r="F100" s="77">
        <f t="shared" si="2"/>
        <v>0</v>
      </c>
      <c r="G100" s="76">
        <f>係数!$G$16</f>
        <v>2.5399999999999999E-2</v>
      </c>
      <c r="H100" s="78">
        <f t="shared" si="3"/>
        <v>0</v>
      </c>
      <c r="I100" s="58"/>
      <c r="J100" s="58"/>
      <c r="K100" s="58"/>
    </row>
    <row r="101" spans="1:11">
      <c r="A101" s="339"/>
      <c r="B101" s="76" t="s">
        <v>267</v>
      </c>
      <c r="C101" s="74" t="s">
        <v>265</v>
      </c>
      <c r="D101" s="61"/>
      <c r="E101" s="76">
        <f>係数!$E$17</f>
        <v>50.8</v>
      </c>
      <c r="F101" s="77">
        <f t="shared" si="2"/>
        <v>0</v>
      </c>
      <c r="G101" s="76">
        <f>係数!$G$17</f>
        <v>1.61E-2</v>
      </c>
      <c r="H101" s="78">
        <f t="shared" si="3"/>
        <v>0</v>
      </c>
      <c r="I101" s="58"/>
      <c r="J101" s="58"/>
      <c r="K101" s="58"/>
    </row>
    <row r="102" spans="1:11">
      <c r="A102" s="339"/>
      <c r="B102" s="76" t="s">
        <v>268</v>
      </c>
      <c r="C102" s="74" t="s">
        <v>269</v>
      </c>
      <c r="D102" s="61"/>
      <c r="E102" s="76">
        <f>係数!$E$18</f>
        <v>44.9</v>
      </c>
      <c r="F102" s="77">
        <f t="shared" si="2"/>
        <v>0</v>
      </c>
      <c r="G102" s="76">
        <f>係数!$G$18</f>
        <v>1.4200000000000001E-2</v>
      </c>
      <c r="H102" s="78">
        <f t="shared" si="3"/>
        <v>0</v>
      </c>
      <c r="I102" s="58"/>
      <c r="J102" s="58"/>
      <c r="K102" s="58"/>
    </row>
    <row r="103" spans="1:11">
      <c r="A103" s="339"/>
      <c r="B103" s="76" t="s">
        <v>270</v>
      </c>
      <c r="C103" s="74" t="s">
        <v>265</v>
      </c>
      <c r="D103" s="61"/>
      <c r="E103" s="76">
        <f>係数!$E$19</f>
        <v>54.6</v>
      </c>
      <c r="F103" s="77">
        <f t="shared" si="2"/>
        <v>0</v>
      </c>
      <c r="G103" s="76">
        <f>係数!$G$19</f>
        <v>1.35E-2</v>
      </c>
      <c r="H103" s="78">
        <f t="shared" si="3"/>
        <v>0</v>
      </c>
      <c r="I103" s="58"/>
      <c r="J103" s="58"/>
      <c r="K103" s="58"/>
    </row>
    <row r="104" spans="1:11">
      <c r="A104" s="339"/>
      <c r="B104" s="76" t="s">
        <v>271</v>
      </c>
      <c r="C104" s="74" t="s">
        <v>269</v>
      </c>
      <c r="D104" s="61"/>
      <c r="E104" s="76">
        <f>係数!$E$20</f>
        <v>43.5</v>
      </c>
      <c r="F104" s="77">
        <f t="shared" si="2"/>
        <v>0</v>
      </c>
      <c r="G104" s="76">
        <f>係数!$G$20</f>
        <v>1.3899999999999999E-2</v>
      </c>
      <c r="H104" s="78">
        <f t="shared" si="3"/>
        <v>0</v>
      </c>
      <c r="I104" s="58"/>
      <c r="J104" s="58"/>
      <c r="K104" s="58"/>
    </row>
    <row r="105" spans="1:11">
      <c r="A105" s="339"/>
      <c r="B105" s="76" t="s">
        <v>272</v>
      </c>
      <c r="C105" s="74" t="s">
        <v>265</v>
      </c>
      <c r="D105" s="61"/>
      <c r="E105" s="79">
        <f>係数!$E$21</f>
        <v>29</v>
      </c>
      <c r="F105" s="77">
        <f t="shared" si="2"/>
        <v>0</v>
      </c>
      <c r="G105" s="76">
        <f>係数!$G$21</f>
        <v>2.4500000000000001E-2</v>
      </c>
      <c r="H105" s="78">
        <f t="shared" si="3"/>
        <v>0</v>
      </c>
      <c r="I105" s="58"/>
      <c r="J105" s="58"/>
      <c r="K105" s="58"/>
    </row>
    <row r="106" spans="1:11">
      <c r="A106" s="339"/>
      <c r="B106" s="76" t="s">
        <v>273</v>
      </c>
      <c r="C106" s="74" t="s">
        <v>265</v>
      </c>
      <c r="D106" s="61"/>
      <c r="E106" s="79">
        <f>係数!$E$22</f>
        <v>25.7</v>
      </c>
      <c r="F106" s="77">
        <f t="shared" si="2"/>
        <v>0</v>
      </c>
      <c r="G106" s="76">
        <f>係数!$G$22</f>
        <v>2.47E-2</v>
      </c>
      <c r="H106" s="78">
        <f t="shared" si="3"/>
        <v>0</v>
      </c>
      <c r="I106" s="58"/>
      <c r="J106" s="58"/>
      <c r="K106" s="58"/>
    </row>
    <row r="107" spans="1:11">
      <c r="A107" s="339"/>
      <c r="B107" s="76" t="s">
        <v>274</v>
      </c>
      <c r="C107" s="74" t="s">
        <v>265</v>
      </c>
      <c r="D107" s="61"/>
      <c r="E107" s="79">
        <f>係数!$E$23</f>
        <v>26.9</v>
      </c>
      <c r="F107" s="77">
        <f t="shared" si="2"/>
        <v>0</v>
      </c>
      <c r="G107" s="76">
        <f>係数!$G$23</f>
        <v>2.5499999999999998E-2</v>
      </c>
      <c r="H107" s="78">
        <f t="shared" si="3"/>
        <v>0</v>
      </c>
      <c r="I107" s="58"/>
      <c r="J107" s="58"/>
      <c r="K107" s="58"/>
    </row>
    <row r="108" spans="1:11">
      <c r="A108" s="339"/>
      <c r="B108" s="76" t="s">
        <v>275</v>
      </c>
      <c r="C108" s="74" t="s">
        <v>265</v>
      </c>
      <c r="D108" s="61"/>
      <c r="E108" s="79">
        <f>係数!$E$24</f>
        <v>29.4</v>
      </c>
      <c r="F108" s="77">
        <f t="shared" si="2"/>
        <v>0</v>
      </c>
      <c r="G108" s="76">
        <f>係数!$G$24</f>
        <v>2.9399999999999999E-2</v>
      </c>
      <c r="H108" s="78">
        <f t="shared" si="3"/>
        <v>0</v>
      </c>
      <c r="I108" s="58"/>
      <c r="J108" s="58"/>
      <c r="K108" s="58"/>
    </row>
    <row r="109" spans="1:11">
      <c r="A109" s="339"/>
      <c r="B109" s="76" t="s">
        <v>276</v>
      </c>
      <c r="C109" s="74" t="s">
        <v>265</v>
      </c>
      <c r="D109" s="61"/>
      <c r="E109" s="79">
        <f>係数!$E$25</f>
        <v>37.299999999999997</v>
      </c>
      <c r="F109" s="77">
        <f t="shared" si="2"/>
        <v>0</v>
      </c>
      <c r="G109" s="76">
        <f>係数!$G$25</f>
        <v>2.0899999999999998E-2</v>
      </c>
      <c r="H109" s="78">
        <f t="shared" si="3"/>
        <v>0</v>
      </c>
      <c r="I109" s="58"/>
      <c r="J109" s="58"/>
      <c r="K109" s="58"/>
    </row>
    <row r="110" spans="1:11">
      <c r="A110" s="339"/>
      <c r="B110" s="75" t="s">
        <v>277</v>
      </c>
      <c r="C110" s="80" t="s">
        <v>269</v>
      </c>
      <c r="D110" s="61"/>
      <c r="E110" s="81">
        <f>係数!$E$26</f>
        <v>21.1</v>
      </c>
      <c r="F110" s="82">
        <f t="shared" si="2"/>
        <v>0</v>
      </c>
      <c r="G110" s="83">
        <f>係数!$G$26</f>
        <v>1.0999999999999999E-2</v>
      </c>
      <c r="H110" s="78">
        <f t="shared" si="3"/>
        <v>0</v>
      </c>
      <c r="I110" s="58"/>
      <c r="J110" s="58"/>
      <c r="K110" s="58"/>
    </row>
    <row r="111" spans="1:11">
      <c r="A111" s="339"/>
      <c r="B111" s="75" t="s">
        <v>278</v>
      </c>
      <c r="C111" s="80" t="s">
        <v>269</v>
      </c>
      <c r="D111" s="61"/>
      <c r="E111" s="84">
        <f>係数!$E$27</f>
        <v>3.41</v>
      </c>
      <c r="F111" s="82">
        <f t="shared" si="2"/>
        <v>0</v>
      </c>
      <c r="G111" s="83">
        <f>係数!$G$27</f>
        <v>2.63E-2</v>
      </c>
      <c r="H111" s="78">
        <f t="shared" si="3"/>
        <v>0</v>
      </c>
      <c r="I111" s="58"/>
      <c r="J111" s="58"/>
      <c r="K111" s="58"/>
    </row>
    <row r="112" spans="1:11">
      <c r="A112" s="339"/>
      <c r="B112" s="75" t="s">
        <v>279</v>
      </c>
      <c r="C112" s="80" t="s">
        <v>269</v>
      </c>
      <c r="D112" s="61"/>
      <c r="E112" s="84">
        <f>係数!$E$28</f>
        <v>8.41</v>
      </c>
      <c r="F112" s="82">
        <f t="shared" si="2"/>
        <v>0</v>
      </c>
      <c r="G112" s="83">
        <f>係数!$G$28</f>
        <v>3.8399999999999997E-2</v>
      </c>
      <c r="H112" s="78">
        <f t="shared" si="3"/>
        <v>0</v>
      </c>
      <c r="I112" s="58"/>
      <c r="J112" s="58"/>
      <c r="K112" s="58"/>
    </row>
    <row r="113" spans="1:11">
      <c r="A113" s="339"/>
      <c r="B113" s="85" t="s">
        <v>280</v>
      </c>
      <c r="C113" s="80" t="s">
        <v>269</v>
      </c>
      <c r="D113" s="61"/>
      <c r="E113" s="62">
        <v>46</v>
      </c>
      <c r="F113" s="86">
        <f t="shared" si="2"/>
        <v>0</v>
      </c>
      <c r="G113" s="83">
        <f>係数!$G$29</f>
        <v>1.3599999999999999E-2</v>
      </c>
      <c r="H113" s="78">
        <f t="shared" si="3"/>
        <v>0</v>
      </c>
      <c r="I113" s="58"/>
      <c r="J113" s="58"/>
      <c r="K113" s="58"/>
    </row>
    <row r="114" spans="1:11">
      <c r="A114" s="339"/>
      <c r="B114" s="87" t="s">
        <v>321</v>
      </c>
      <c r="C114" s="87"/>
      <c r="D114" s="61"/>
      <c r="E114" s="87"/>
      <c r="F114" s="86">
        <f t="shared" si="2"/>
        <v>0</v>
      </c>
      <c r="G114" s="87"/>
      <c r="H114" s="78">
        <f t="shared" si="3"/>
        <v>0</v>
      </c>
      <c r="I114" s="58"/>
      <c r="J114" s="58"/>
      <c r="K114" s="58"/>
    </row>
    <row r="115" spans="1:11">
      <c r="A115" s="339"/>
      <c r="B115" s="87" t="s">
        <v>321</v>
      </c>
      <c r="C115" s="87"/>
      <c r="D115" s="61"/>
      <c r="E115" s="87"/>
      <c r="F115" s="86">
        <f t="shared" si="2"/>
        <v>0</v>
      </c>
      <c r="G115" s="87"/>
      <c r="H115" s="78">
        <f t="shared" si="3"/>
        <v>0</v>
      </c>
      <c r="I115" s="58"/>
      <c r="J115" s="58"/>
      <c r="K115" s="58"/>
    </row>
    <row r="116" spans="1:11">
      <c r="A116" s="339"/>
      <c r="B116" s="75" t="s">
        <v>282</v>
      </c>
      <c r="C116" s="80" t="s">
        <v>281</v>
      </c>
      <c r="D116" s="61"/>
      <c r="E116" s="84">
        <f>係数!$E$32</f>
        <v>1.02</v>
      </c>
      <c r="F116" s="82">
        <f t="shared" si="2"/>
        <v>0</v>
      </c>
      <c r="G116" s="88">
        <f>係数!$G$32</f>
        <v>0.06</v>
      </c>
      <c r="H116" s="78">
        <f>D116*G116</f>
        <v>0</v>
      </c>
      <c r="I116" s="58"/>
      <c r="J116" s="58"/>
      <c r="K116" s="58"/>
    </row>
    <row r="117" spans="1:11">
      <c r="A117" s="339"/>
      <c r="B117" s="75" t="s">
        <v>283</v>
      </c>
      <c r="C117" s="80" t="s">
        <v>281</v>
      </c>
      <c r="D117" s="61"/>
      <c r="E117" s="84">
        <f>係数!$E$33</f>
        <v>1.36</v>
      </c>
      <c r="F117" s="82">
        <f t="shared" si="2"/>
        <v>0</v>
      </c>
      <c r="G117" s="88">
        <f>係数!$G$33</f>
        <v>5.7000000000000002E-2</v>
      </c>
      <c r="H117" s="78">
        <f>D117*G117</f>
        <v>0</v>
      </c>
    </row>
    <row r="118" spans="1:11">
      <c r="A118" s="339"/>
      <c r="B118" s="75" t="s">
        <v>284</v>
      </c>
      <c r="C118" s="80" t="s">
        <v>281</v>
      </c>
      <c r="D118" s="61"/>
      <c r="E118" s="84">
        <f>係数!$E$34</f>
        <v>1.36</v>
      </c>
      <c r="F118" s="82">
        <f t="shared" si="2"/>
        <v>0</v>
      </c>
      <c r="G118" s="88">
        <f>係数!$G$34</f>
        <v>5.7000000000000002E-2</v>
      </c>
      <c r="H118" s="78">
        <f>D118*G118</f>
        <v>0</v>
      </c>
    </row>
    <row r="119" spans="1:11">
      <c r="A119" s="339"/>
      <c r="B119" s="75" t="s">
        <v>285</v>
      </c>
      <c r="C119" s="80" t="s">
        <v>281</v>
      </c>
      <c r="D119" s="61"/>
      <c r="E119" s="84">
        <f>係数!$E$35</f>
        <v>1.36</v>
      </c>
      <c r="F119" s="82">
        <f t="shared" si="2"/>
        <v>0</v>
      </c>
      <c r="G119" s="88">
        <f>係数!$G$35</f>
        <v>5.7000000000000002E-2</v>
      </c>
      <c r="H119" s="78">
        <f>D119*G119</f>
        <v>0</v>
      </c>
    </row>
    <row r="120" spans="1:11" ht="14.25">
      <c r="A120" s="339"/>
      <c r="B120" s="340" t="s">
        <v>286</v>
      </c>
      <c r="C120" s="341"/>
      <c r="D120" s="324" t="s">
        <v>287</v>
      </c>
      <c r="E120" s="324"/>
      <c r="F120" s="89">
        <f>SUM(F91:F119)</f>
        <v>0</v>
      </c>
      <c r="G120" s="90" t="s">
        <v>288</v>
      </c>
      <c r="H120" s="89">
        <f>SUM(H91:H119)</f>
        <v>0</v>
      </c>
    </row>
    <row r="121" spans="1:11">
      <c r="A121" s="342" t="s">
        <v>289</v>
      </c>
      <c r="B121" s="76" t="s">
        <v>442</v>
      </c>
      <c r="C121" s="74" t="s">
        <v>291</v>
      </c>
      <c r="D121" s="61"/>
      <c r="E121" s="91">
        <f>係数!$E$39</f>
        <v>9.9700000000000006</v>
      </c>
      <c r="F121" s="77">
        <f>D121*E121</f>
        <v>0</v>
      </c>
      <c r="G121" s="92" t="str">
        <f>IF(係数!G$39="","",係数!G$39)</f>
        <v/>
      </c>
      <c r="H121" s="78">
        <f>IF(G121="",0,D121*G121)</f>
        <v>0</v>
      </c>
    </row>
    <row r="122" spans="1:11">
      <c r="A122" s="343"/>
      <c r="B122" s="76" t="s">
        <v>443</v>
      </c>
      <c r="C122" s="74" t="s">
        <v>291</v>
      </c>
      <c r="D122" s="61"/>
      <c r="E122" s="91">
        <f>係数!$E$40</f>
        <v>9.2799999999999994</v>
      </c>
      <c r="F122" s="77">
        <f>D122*E122</f>
        <v>0</v>
      </c>
      <c r="G122" s="92" t="str">
        <f>IF(係数!G$40="","",係数!G$40)</f>
        <v/>
      </c>
      <c r="H122" s="78">
        <f>IF(G122="",0,D122*G122)</f>
        <v>0</v>
      </c>
    </row>
    <row r="123" spans="1:11">
      <c r="A123" s="343"/>
      <c r="B123" s="87" t="s">
        <v>328</v>
      </c>
      <c r="C123" s="80" t="s">
        <v>291</v>
      </c>
      <c r="D123" s="61"/>
      <c r="E123" s="91">
        <f>係数!$E$41</f>
        <v>9.76</v>
      </c>
      <c r="F123" s="77">
        <f>D123*E123</f>
        <v>0</v>
      </c>
      <c r="G123" s="62"/>
      <c r="H123" s="78">
        <f>D123*G123</f>
        <v>0</v>
      </c>
    </row>
    <row r="124" spans="1:11" ht="15" thickBot="1">
      <c r="A124" s="343"/>
      <c r="B124" s="340" t="s">
        <v>294</v>
      </c>
      <c r="C124" s="341"/>
      <c r="D124" s="324" t="s">
        <v>287</v>
      </c>
      <c r="E124" s="324"/>
      <c r="F124" s="93">
        <f>SUM(F121:F123)</f>
        <v>0</v>
      </c>
      <c r="G124" s="94" t="s">
        <v>288</v>
      </c>
      <c r="H124" s="95">
        <f>SUM(H121:H123)</f>
        <v>0</v>
      </c>
    </row>
    <row r="125" spans="1:11" ht="14.25" thickTop="1">
      <c r="A125" s="318" t="s">
        <v>295</v>
      </c>
      <c r="B125" s="319"/>
      <c r="C125" s="319"/>
      <c r="D125" s="324" t="s">
        <v>296</v>
      </c>
      <c r="E125" s="324"/>
      <c r="F125" s="96">
        <f>SUM(F124,F120)</f>
        <v>0</v>
      </c>
      <c r="G125" s="325" t="s">
        <v>297</v>
      </c>
      <c r="H125" s="328">
        <f>SUM(H124,H120)</f>
        <v>0</v>
      </c>
    </row>
    <row r="126" spans="1:11" ht="14.25" thickBot="1">
      <c r="A126" s="320"/>
      <c r="B126" s="321"/>
      <c r="C126" s="321"/>
      <c r="D126" s="331" t="s">
        <v>298</v>
      </c>
      <c r="E126" s="331"/>
      <c r="F126" s="97">
        <v>2.58E-2</v>
      </c>
      <c r="G126" s="326"/>
      <c r="H126" s="329"/>
    </row>
    <row r="127" spans="1:11" ht="14.25" thickTop="1">
      <c r="A127" s="320"/>
      <c r="B127" s="321"/>
      <c r="C127" s="321"/>
      <c r="D127" s="332" t="s">
        <v>299</v>
      </c>
      <c r="E127" s="333"/>
      <c r="F127" s="336">
        <f>F125*F126</f>
        <v>0</v>
      </c>
      <c r="G127" s="326"/>
      <c r="H127" s="329"/>
    </row>
    <row r="128" spans="1:11" ht="14.25" thickBot="1">
      <c r="A128" s="322"/>
      <c r="B128" s="323"/>
      <c r="C128" s="323"/>
      <c r="D128" s="334"/>
      <c r="E128" s="335"/>
      <c r="F128" s="337"/>
      <c r="G128" s="327"/>
      <c r="H128" s="330"/>
    </row>
    <row r="129" spans="1:8" ht="14.25" thickTop="1">
      <c r="A129" s="73" t="s">
        <v>300</v>
      </c>
      <c r="B129" s="98"/>
      <c r="C129" s="99"/>
      <c r="D129" s="99"/>
      <c r="E129" s="99"/>
      <c r="F129" s="99"/>
      <c r="G129" s="99"/>
      <c r="H129" s="99"/>
    </row>
    <row r="130" spans="1:8">
      <c r="A130" s="73"/>
      <c r="B130" s="302" t="s">
        <v>301</v>
      </c>
      <c r="C130" s="303"/>
      <c r="D130" s="303"/>
      <c r="E130" s="303"/>
      <c r="F130" s="303"/>
      <c r="G130" s="303"/>
      <c r="H130" s="303"/>
    </row>
    <row r="131" spans="1:8">
      <c r="A131" s="73"/>
      <c r="B131" s="303"/>
      <c r="C131" s="303"/>
      <c r="D131" s="303"/>
      <c r="E131" s="303"/>
      <c r="F131" s="303"/>
      <c r="G131" s="303"/>
      <c r="H131" s="303"/>
    </row>
    <row r="132" spans="1:8">
      <c r="A132" s="73"/>
      <c r="B132" s="304" t="s">
        <v>302</v>
      </c>
      <c r="C132" s="304"/>
      <c r="D132" s="304"/>
      <c r="E132" s="304"/>
      <c r="F132" s="304"/>
      <c r="G132" s="304"/>
      <c r="H132" s="304"/>
    </row>
    <row r="133" spans="1:8">
      <c r="A133" s="73"/>
      <c r="B133" s="304"/>
      <c r="C133" s="304"/>
      <c r="D133" s="304"/>
      <c r="E133" s="304"/>
      <c r="F133" s="304"/>
      <c r="G133" s="304"/>
      <c r="H133" s="304"/>
    </row>
    <row r="134" spans="1:8">
      <c r="A134" s="73"/>
      <c r="B134" s="304"/>
      <c r="C134" s="304"/>
      <c r="D134" s="304"/>
      <c r="E134" s="304"/>
      <c r="F134" s="304"/>
      <c r="G134" s="304"/>
      <c r="H134" s="304"/>
    </row>
    <row r="135" spans="1:8">
      <c r="A135" s="73" t="s">
        <v>303</v>
      </c>
      <c r="B135" s="98"/>
      <c r="C135" s="99"/>
      <c r="D135" s="99"/>
      <c r="E135" s="99"/>
      <c r="F135" s="99"/>
      <c r="G135" s="99"/>
      <c r="H135" s="99"/>
    </row>
    <row r="136" spans="1:8">
      <c r="A136" s="73"/>
      <c r="B136" s="100" t="s">
        <v>332</v>
      </c>
      <c r="C136" s="99"/>
      <c r="D136" s="99"/>
      <c r="E136" s="99"/>
      <c r="F136" s="99"/>
      <c r="G136" s="98"/>
      <c r="H136" s="99"/>
    </row>
    <row r="137" spans="1:8" ht="13.5" customHeight="1">
      <c r="A137" s="73"/>
      <c r="B137" s="300" t="s">
        <v>444</v>
      </c>
      <c r="C137" s="301"/>
      <c r="D137" s="301"/>
      <c r="E137" s="301"/>
      <c r="F137" s="301"/>
      <c r="G137" s="301"/>
      <c r="H137" s="301"/>
    </row>
    <row r="138" spans="1:8">
      <c r="A138" s="73"/>
      <c r="B138" s="301"/>
      <c r="C138" s="301"/>
      <c r="D138" s="301"/>
      <c r="E138" s="301"/>
      <c r="F138" s="301"/>
      <c r="G138" s="301"/>
      <c r="H138" s="301"/>
    </row>
    <row r="139" spans="1:8">
      <c r="A139" s="73"/>
      <c r="B139" s="301" t="s">
        <v>304</v>
      </c>
      <c r="C139" s="301"/>
      <c r="D139" s="301"/>
      <c r="E139" s="301"/>
      <c r="F139" s="301"/>
      <c r="G139" s="301"/>
      <c r="H139" s="301"/>
    </row>
    <row r="140" spans="1:8">
      <c r="A140" s="73"/>
      <c r="B140" s="301"/>
      <c r="C140" s="301"/>
      <c r="D140" s="301"/>
      <c r="E140" s="301"/>
      <c r="F140" s="301"/>
      <c r="G140" s="301"/>
      <c r="H140" s="301"/>
    </row>
    <row r="141" spans="1:8">
      <c r="A141" s="73" t="s">
        <v>305</v>
      </c>
      <c r="B141" s="73"/>
      <c r="C141" s="73"/>
      <c r="D141" s="73"/>
      <c r="E141" s="73"/>
      <c r="F141" s="73"/>
      <c r="G141" s="73"/>
      <c r="H141" s="73"/>
    </row>
    <row r="142" spans="1:8">
      <c r="A142" s="73"/>
      <c r="B142" s="101" t="s">
        <v>306</v>
      </c>
      <c r="C142" s="73"/>
      <c r="D142" s="73"/>
      <c r="E142" s="73"/>
      <c r="F142" s="73"/>
      <c r="G142" s="73"/>
      <c r="H142" s="73"/>
    </row>
    <row r="143" spans="1:8" ht="13.5" customHeight="1">
      <c r="A143" s="344" t="s">
        <v>436</v>
      </c>
      <c r="B143" s="344"/>
      <c r="C143" s="344"/>
      <c r="D143" s="344"/>
      <c r="E143" s="344"/>
      <c r="F143" s="344"/>
      <c r="G143" s="344"/>
      <c r="H143" s="344"/>
    </row>
    <row r="144" spans="1:8" ht="13.5" customHeight="1">
      <c r="A144" s="344"/>
      <c r="B144" s="344"/>
      <c r="C144" s="344"/>
      <c r="D144" s="344"/>
      <c r="E144" s="344"/>
      <c r="F144" s="344"/>
      <c r="G144" s="344"/>
      <c r="H144" s="344"/>
    </row>
    <row r="145" spans="1:8" ht="18.75" customHeight="1">
      <c r="A145" s="305" t="s">
        <v>26</v>
      </c>
      <c r="B145" s="305"/>
      <c r="C145" s="345"/>
      <c r="D145" s="346"/>
      <c r="E145" s="346"/>
      <c r="F145" s="346"/>
      <c r="G145" s="346"/>
      <c r="H145" s="347"/>
    </row>
    <row r="146" spans="1:8" ht="18.75" customHeight="1">
      <c r="A146" s="305" t="s">
        <v>235</v>
      </c>
      <c r="B146" s="305"/>
      <c r="C146" s="306"/>
      <c r="D146" s="306"/>
      <c r="E146" s="306"/>
      <c r="F146" s="306"/>
      <c r="G146" s="306"/>
      <c r="H146" s="307"/>
    </row>
    <row r="147" spans="1:8" ht="15" customHeight="1">
      <c r="A147" s="308" t="s">
        <v>236</v>
      </c>
      <c r="B147" s="309"/>
      <c r="C147" s="309"/>
      <c r="D147" s="309"/>
      <c r="E147" s="309"/>
      <c r="F147" s="309"/>
      <c r="G147" s="309"/>
      <c r="H147" s="310"/>
    </row>
    <row r="148" spans="1:8" ht="15" customHeight="1">
      <c r="A148" s="66" t="s">
        <v>237</v>
      </c>
      <c r="B148" s="67"/>
      <c r="C148" s="67"/>
      <c r="D148" s="67"/>
      <c r="E148" s="67"/>
      <c r="F148" s="67"/>
      <c r="G148" s="67"/>
      <c r="H148" s="68"/>
    </row>
    <row r="149" spans="1:8" ht="15" customHeight="1">
      <c r="A149" s="66"/>
      <c r="B149" s="69" t="s">
        <v>238</v>
      </c>
      <c r="C149" s="67"/>
      <c r="D149" s="67"/>
      <c r="E149" s="67"/>
      <c r="F149" s="67"/>
      <c r="G149" s="67"/>
      <c r="H149" s="68"/>
    </row>
    <row r="150" spans="1:8" ht="3" customHeight="1">
      <c r="A150" s="66"/>
      <c r="B150" s="69"/>
      <c r="C150" s="67"/>
      <c r="D150" s="67"/>
      <c r="E150" s="67"/>
      <c r="F150" s="67"/>
      <c r="G150" s="67"/>
      <c r="H150" s="68"/>
    </row>
    <row r="151" spans="1:8" ht="15" customHeight="1">
      <c r="A151" s="66" t="s">
        <v>239</v>
      </c>
      <c r="B151" s="67"/>
      <c r="C151" s="67"/>
      <c r="D151" s="67"/>
      <c r="E151" s="67"/>
      <c r="F151" s="67"/>
      <c r="G151" s="67"/>
      <c r="H151" s="68"/>
    </row>
    <row r="152" spans="1:8" ht="15" customHeight="1">
      <c r="A152" s="66" t="s">
        <v>240</v>
      </c>
      <c r="B152" s="67"/>
      <c r="C152" s="67"/>
      <c r="D152" s="67"/>
      <c r="E152" s="67"/>
      <c r="F152" s="67"/>
      <c r="G152" s="67"/>
      <c r="H152" s="68"/>
    </row>
    <row r="153" spans="1:8" ht="15" customHeight="1">
      <c r="A153" s="66" t="s">
        <v>241</v>
      </c>
      <c r="B153" s="67"/>
      <c r="C153" s="67"/>
      <c r="D153" s="67"/>
      <c r="E153" s="67"/>
      <c r="F153" s="67"/>
      <c r="G153" s="67"/>
      <c r="H153" s="68"/>
    </row>
    <row r="154" spans="1:8" ht="15" customHeight="1">
      <c r="A154" s="66" t="s">
        <v>242</v>
      </c>
      <c r="B154" s="67"/>
      <c r="C154" s="67"/>
      <c r="D154" s="67"/>
      <c r="E154" s="67"/>
      <c r="F154" s="67"/>
      <c r="G154" s="67"/>
      <c r="H154" s="68"/>
    </row>
    <row r="155" spans="1:8" ht="15" customHeight="1">
      <c r="A155" s="66" t="s">
        <v>243</v>
      </c>
      <c r="B155" s="67"/>
      <c r="C155" s="67"/>
      <c r="D155" s="67"/>
      <c r="E155" s="67"/>
      <c r="F155" s="67"/>
      <c r="G155" s="67"/>
      <c r="H155" s="68"/>
    </row>
    <row r="156" spans="1:8" ht="15" customHeight="1">
      <c r="A156" s="66" t="s">
        <v>244</v>
      </c>
      <c r="B156" s="67"/>
      <c r="C156" s="67"/>
      <c r="D156" s="67"/>
      <c r="E156" s="67"/>
      <c r="F156" s="67"/>
      <c r="G156" s="67"/>
      <c r="H156" s="68"/>
    </row>
    <row r="157" spans="1:8" ht="15" customHeight="1">
      <c r="A157" s="66" t="s">
        <v>245</v>
      </c>
      <c r="B157" s="67"/>
      <c r="C157" s="67"/>
      <c r="D157" s="67"/>
      <c r="E157" s="67"/>
      <c r="F157" s="67"/>
      <c r="G157" s="67"/>
      <c r="H157" s="68"/>
    </row>
    <row r="158" spans="1:8" ht="15" customHeight="1">
      <c r="A158" s="70" t="s">
        <v>246</v>
      </c>
      <c r="B158" s="71"/>
      <c r="C158" s="71"/>
      <c r="D158" s="71"/>
      <c r="E158" s="71"/>
      <c r="F158" s="71"/>
      <c r="G158" s="71"/>
      <c r="H158" s="72"/>
    </row>
    <row r="159" spans="1:8" ht="7.5" customHeight="1">
      <c r="A159" s="73"/>
      <c r="B159" s="67"/>
      <c r="C159" s="71"/>
      <c r="D159" s="71"/>
      <c r="E159" s="67"/>
      <c r="F159" s="67"/>
      <c r="G159" s="71"/>
      <c r="H159" s="67"/>
    </row>
    <row r="160" spans="1:8">
      <c r="A160" s="311" t="s">
        <v>247</v>
      </c>
      <c r="B160" s="311"/>
      <c r="C160" s="311" t="s">
        <v>248</v>
      </c>
      <c r="D160" s="312" t="s">
        <v>249</v>
      </c>
      <c r="E160" s="314" t="s">
        <v>250</v>
      </c>
      <c r="F160" s="316" t="s">
        <v>251</v>
      </c>
      <c r="G160" s="311" t="s">
        <v>252</v>
      </c>
      <c r="H160" s="316" t="s">
        <v>253</v>
      </c>
    </row>
    <row r="161" spans="1:11">
      <c r="A161" s="311"/>
      <c r="B161" s="311"/>
      <c r="C161" s="311"/>
      <c r="D161" s="313"/>
      <c r="E161" s="315"/>
      <c r="F161" s="317"/>
      <c r="G161" s="311"/>
      <c r="H161" s="317"/>
      <c r="I161" s="58"/>
    </row>
    <row r="162" spans="1:11">
      <c r="A162" s="338" t="s">
        <v>254</v>
      </c>
      <c r="B162" s="75" t="s">
        <v>255</v>
      </c>
      <c r="C162" s="74" t="s">
        <v>313</v>
      </c>
      <c r="D162" s="61"/>
      <c r="E162" s="76">
        <f>係数!$E$7</f>
        <v>38.200000000000003</v>
      </c>
      <c r="F162" s="77">
        <f>D162*E162</f>
        <v>0</v>
      </c>
      <c r="G162" s="76">
        <f>係数!$G$7</f>
        <v>1.8700000000000001E-2</v>
      </c>
      <c r="H162" s="78">
        <f>F162*G162*44/12</f>
        <v>0</v>
      </c>
      <c r="I162" s="58"/>
    </row>
    <row r="163" spans="1:11">
      <c r="A163" s="339"/>
      <c r="B163" s="75" t="s">
        <v>257</v>
      </c>
      <c r="C163" s="74" t="s">
        <v>256</v>
      </c>
      <c r="D163" s="61"/>
      <c r="E163" s="76">
        <f>係数!$E$8</f>
        <v>35.299999999999997</v>
      </c>
      <c r="F163" s="77">
        <f t="shared" ref="F163:F190" si="4">D163*E163</f>
        <v>0</v>
      </c>
      <c r="G163" s="76">
        <f>係数!$G$8</f>
        <v>1.84E-2</v>
      </c>
      <c r="H163" s="78">
        <f>F163*G163*44/12</f>
        <v>0</v>
      </c>
      <c r="I163" s="58"/>
    </row>
    <row r="164" spans="1:11">
      <c r="A164" s="339"/>
      <c r="B164" s="75" t="s">
        <v>258</v>
      </c>
      <c r="C164" s="74" t="s">
        <v>392</v>
      </c>
      <c r="D164" s="61"/>
      <c r="E164" s="76">
        <f>係数!$E$9</f>
        <v>34.6</v>
      </c>
      <c r="F164" s="77">
        <f t="shared" si="4"/>
        <v>0</v>
      </c>
      <c r="G164" s="76">
        <f>係数!$G$9</f>
        <v>1.83E-2</v>
      </c>
      <c r="H164" s="78">
        <f>F164*G164*44/12</f>
        <v>0</v>
      </c>
      <c r="I164" s="58"/>
    </row>
    <row r="165" spans="1:11">
      <c r="A165" s="339"/>
      <c r="B165" s="76" t="s">
        <v>394</v>
      </c>
      <c r="C165" s="74" t="s">
        <v>392</v>
      </c>
      <c r="D165" s="61"/>
      <c r="E165" s="76">
        <f>係数!$E$10</f>
        <v>33.6</v>
      </c>
      <c r="F165" s="77">
        <f t="shared" si="4"/>
        <v>0</v>
      </c>
      <c r="G165" s="76">
        <f>係数!$G$10</f>
        <v>1.8200000000000001E-2</v>
      </c>
      <c r="H165" s="78">
        <f t="shared" ref="H165:H186" si="5">F165*G165*44/12</f>
        <v>0</v>
      </c>
      <c r="I165" s="58"/>
    </row>
    <row r="166" spans="1:11">
      <c r="A166" s="339"/>
      <c r="B166" s="76" t="s">
        <v>260</v>
      </c>
      <c r="C166" s="74" t="s">
        <v>314</v>
      </c>
      <c r="D166" s="61"/>
      <c r="E166" s="76">
        <f>係数!$E$11</f>
        <v>36.700000000000003</v>
      </c>
      <c r="F166" s="77">
        <f t="shared" si="4"/>
        <v>0</v>
      </c>
      <c r="G166" s="76">
        <f>係数!$G$11</f>
        <v>1.8499999999999999E-2</v>
      </c>
      <c r="H166" s="78">
        <f t="shared" si="5"/>
        <v>0</v>
      </c>
      <c r="I166" s="58"/>
      <c r="J166" s="58"/>
      <c r="K166" s="58"/>
    </row>
    <row r="167" spans="1:11">
      <c r="A167" s="339"/>
      <c r="B167" s="76" t="s">
        <v>261</v>
      </c>
      <c r="C167" s="74" t="s">
        <v>315</v>
      </c>
      <c r="D167" s="61"/>
      <c r="E167" s="76">
        <f>係数!$E$12</f>
        <v>37.700000000000003</v>
      </c>
      <c r="F167" s="77">
        <f t="shared" si="4"/>
        <v>0</v>
      </c>
      <c r="G167" s="76">
        <f>係数!$G$12</f>
        <v>1.8700000000000001E-2</v>
      </c>
      <c r="H167" s="78">
        <f t="shared" si="5"/>
        <v>0</v>
      </c>
      <c r="I167" s="58"/>
      <c r="J167" s="58"/>
      <c r="K167" s="58"/>
    </row>
    <row r="168" spans="1:11">
      <c r="A168" s="339"/>
      <c r="B168" s="76" t="s">
        <v>262</v>
      </c>
      <c r="C168" s="74" t="s">
        <v>256</v>
      </c>
      <c r="D168" s="61"/>
      <c r="E168" s="76">
        <f>係数!$E$13</f>
        <v>39.1</v>
      </c>
      <c r="F168" s="77">
        <f t="shared" si="4"/>
        <v>0</v>
      </c>
      <c r="G168" s="76">
        <f>係数!$G$13</f>
        <v>1.89E-2</v>
      </c>
      <c r="H168" s="78">
        <f t="shared" si="5"/>
        <v>0</v>
      </c>
      <c r="I168" s="58"/>
      <c r="J168" s="58"/>
      <c r="K168" s="58"/>
    </row>
    <row r="169" spans="1:11">
      <c r="A169" s="339"/>
      <c r="B169" s="76" t="s">
        <v>263</v>
      </c>
      <c r="C169" s="74" t="s">
        <v>256</v>
      </c>
      <c r="D169" s="61"/>
      <c r="E169" s="76">
        <f>係数!$E$14</f>
        <v>41.9</v>
      </c>
      <c r="F169" s="77">
        <f t="shared" si="4"/>
        <v>0</v>
      </c>
      <c r="G169" s="76">
        <f>係数!$G$14</f>
        <v>1.95E-2</v>
      </c>
      <c r="H169" s="78">
        <f t="shared" si="5"/>
        <v>0</v>
      </c>
      <c r="I169" s="58"/>
      <c r="J169" s="58"/>
      <c r="K169" s="58"/>
    </row>
    <row r="170" spans="1:11">
      <c r="A170" s="339"/>
      <c r="B170" s="76" t="s">
        <v>264</v>
      </c>
      <c r="C170" s="74" t="s">
        <v>265</v>
      </c>
      <c r="D170" s="61"/>
      <c r="E170" s="76">
        <f>係数!$E$15</f>
        <v>40.9</v>
      </c>
      <c r="F170" s="77">
        <f t="shared" si="4"/>
        <v>0</v>
      </c>
      <c r="G170" s="76">
        <f>係数!$G$15</f>
        <v>2.0799999999999999E-2</v>
      </c>
      <c r="H170" s="78">
        <f t="shared" si="5"/>
        <v>0</v>
      </c>
      <c r="I170" s="58"/>
      <c r="J170" s="58"/>
      <c r="K170" s="58"/>
    </row>
    <row r="171" spans="1:11">
      <c r="A171" s="339"/>
      <c r="B171" s="76" t="s">
        <v>266</v>
      </c>
      <c r="C171" s="74" t="s">
        <v>265</v>
      </c>
      <c r="D171" s="61"/>
      <c r="E171" s="76">
        <f>係数!$E$16</f>
        <v>29.9</v>
      </c>
      <c r="F171" s="77">
        <f t="shared" si="4"/>
        <v>0</v>
      </c>
      <c r="G171" s="76">
        <f>係数!$G$16</f>
        <v>2.5399999999999999E-2</v>
      </c>
      <c r="H171" s="78">
        <f t="shared" si="5"/>
        <v>0</v>
      </c>
      <c r="I171" s="58"/>
      <c r="J171" s="58"/>
      <c r="K171" s="58"/>
    </row>
    <row r="172" spans="1:11">
      <c r="A172" s="339"/>
      <c r="B172" s="76" t="s">
        <v>267</v>
      </c>
      <c r="C172" s="74" t="s">
        <v>265</v>
      </c>
      <c r="D172" s="61"/>
      <c r="E172" s="76">
        <f>係数!$E$17</f>
        <v>50.8</v>
      </c>
      <c r="F172" s="77">
        <f t="shared" si="4"/>
        <v>0</v>
      </c>
      <c r="G172" s="76">
        <f>係数!$G$17</f>
        <v>1.61E-2</v>
      </c>
      <c r="H172" s="78">
        <f t="shared" si="5"/>
        <v>0</v>
      </c>
      <c r="I172" s="58"/>
      <c r="J172" s="58"/>
      <c r="K172" s="58"/>
    </row>
    <row r="173" spans="1:11">
      <c r="A173" s="339"/>
      <c r="B173" s="76" t="s">
        <v>268</v>
      </c>
      <c r="C173" s="74" t="s">
        <v>269</v>
      </c>
      <c r="D173" s="61"/>
      <c r="E173" s="76">
        <f>係数!$E$18</f>
        <v>44.9</v>
      </c>
      <c r="F173" s="77">
        <f t="shared" si="4"/>
        <v>0</v>
      </c>
      <c r="G173" s="76">
        <f>係数!$G$18</f>
        <v>1.4200000000000001E-2</v>
      </c>
      <c r="H173" s="78">
        <f t="shared" si="5"/>
        <v>0</v>
      </c>
      <c r="I173" s="58"/>
      <c r="J173" s="58"/>
      <c r="K173" s="58"/>
    </row>
    <row r="174" spans="1:11">
      <c r="A174" s="339"/>
      <c r="B174" s="76" t="s">
        <v>270</v>
      </c>
      <c r="C174" s="74" t="s">
        <v>396</v>
      </c>
      <c r="D174" s="61"/>
      <c r="E174" s="76">
        <f>係数!$E$19</f>
        <v>54.6</v>
      </c>
      <c r="F174" s="77">
        <f t="shared" si="4"/>
        <v>0</v>
      </c>
      <c r="G174" s="76">
        <f>係数!$G$19</f>
        <v>1.35E-2</v>
      </c>
      <c r="H174" s="78">
        <f t="shared" si="5"/>
        <v>0</v>
      </c>
      <c r="I174" s="58"/>
      <c r="J174" s="58"/>
      <c r="K174" s="58"/>
    </row>
    <row r="175" spans="1:11">
      <c r="A175" s="339"/>
      <c r="B175" s="76" t="s">
        <v>271</v>
      </c>
      <c r="C175" s="74" t="s">
        <v>269</v>
      </c>
      <c r="D175" s="61"/>
      <c r="E175" s="76">
        <f>係数!$E$20</f>
        <v>43.5</v>
      </c>
      <c r="F175" s="77">
        <f t="shared" si="4"/>
        <v>0</v>
      </c>
      <c r="G175" s="76">
        <f>係数!$G$20</f>
        <v>1.3899999999999999E-2</v>
      </c>
      <c r="H175" s="78">
        <f t="shared" si="5"/>
        <v>0</v>
      </c>
      <c r="I175" s="58"/>
      <c r="J175" s="58"/>
      <c r="K175" s="58"/>
    </row>
    <row r="176" spans="1:11">
      <c r="A176" s="339"/>
      <c r="B176" s="76" t="s">
        <v>272</v>
      </c>
      <c r="C176" s="74" t="s">
        <v>379</v>
      </c>
      <c r="D176" s="61"/>
      <c r="E176" s="79">
        <f>係数!$E$21</f>
        <v>29</v>
      </c>
      <c r="F176" s="77">
        <f t="shared" si="4"/>
        <v>0</v>
      </c>
      <c r="G176" s="76">
        <f>係数!$G$21</f>
        <v>2.4500000000000001E-2</v>
      </c>
      <c r="H176" s="78">
        <f t="shared" si="5"/>
        <v>0</v>
      </c>
      <c r="I176" s="58"/>
      <c r="J176" s="58"/>
      <c r="K176" s="58"/>
    </row>
    <row r="177" spans="1:11">
      <c r="A177" s="339"/>
      <c r="B177" s="76" t="s">
        <v>273</v>
      </c>
      <c r="C177" s="74" t="s">
        <v>265</v>
      </c>
      <c r="D177" s="61"/>
      <c r="E177" s="79">
        <f>係数!$E$22</f>
        <v>25.7</v>
      </c>
      <c r="F177" s="77">
        <f t="shared" si="4"/>
        <v>0</v>
      </c>
      <c r="G177" s="76">
        <f>係数!$G$22</f>
        <v>2.47E-2</v>
      </c>
      <c r="H177" s="78">
        <f t="shared" si="5"/>
        <v>0</v>
      </c>
      <c r="I177" s="58"/>
      <c r="J177" s="58"/>
      <c r="K177" s="58"/>
    </row>
    <row r="178" spans="1:11">
      <c r="A178" s="339"/>
      <c r="B178" s="76" t="s">
        <v>274</v>
      </c>
      <c r="C178" s="74" t="s">
        <v>265</v>
      </c>
      <c r="D178" s="61"/>
      <c r="E178" s="79">
        <f>係数!$E$23</f>
        <v>26.9</v>
      </c>
      <c r="F178" s="77">
        <f t="shared" si="4"/>
        <v>0</v>
      </c>
      <c r="G178" s="76">
        <f>係数!$G$23</f>
        <v>2.5499999999999998E-2</v>
      </c>
      <c r="H178" s="78">
        <f t="shared" si="5"/>
        <v>0</v>
      </c>
      <c r="I178" s="58"/>
      <c r="J178" s="58"/>
      <c r="K178" s="58"/>
    </row>
    <row r="179" spans="1:11">
      <c r="A179" s="339"/>
      <c r="B179" s="76" t="s">
        <v>275</v>
      </c>
      <c r="C179" s="74" t="s">
        <v>265</v>
      </c>
      <c r="D179" s="61"/>
      <c r="E179" s="79">
        <f>係数!$E$24</f>
        <v>29.4</v>
      </c>
      <c r="F179" s="77">
        <f t="shared" si="4"/>
        <v>0</v>
      </c>
      <c r="G179" s="76">
        <f>係数!$G$24</f>
        <v>2.9399999999999999E-2</v>
      </c>
      <c r="H179" s="78">
        <f t="shared" si="5"/>
        <v>0</v>
      </c>
      <c r="I179" s="58"/>
      <c r="J179" s="58"/>
      <c r="K179" s="58"/>
    </row>
    <row r="180" spans="1:11">
      <c r="A180" s="339"/>
      <c r="B180" s="76" t="s">
        <v>276</v>
      </c>
      <c r="C180" s="74" t="s">
        <v>265</v>
      </c>
      <c r="D180" s="61"/>
      <c r="E180" s="79">
        <f>係数!$E$25</f>
        <v>37.299999999999997</v>
      </c>
      <c r="F180" s="77">
        <f t="shared" si="4"/>
        <v>0</v>
      </c>
      <c r="G180" s="76">
        <f>係数!$G$25</f>
        <v>2.0899999999999998E-2</v>
      </c>
      <c r="H180" s="78">
        <f t="shared" si="5"/>
        <v>0</v>
      </c>
      <c r="I180" s="58"/>
      <c r="J180" s="58"/>
      <c r="K180" s="58"/>
    </row>
    <row r="181" spans="1:11">
      <c r="A181" s="339"/>
      <c r="B181" s="75" t="s">
        <v>277</v>
      </c>
      <c r="C181" s="80" t="s">
        <v>269</v>
      </c>
      <c r="D181" s="61"/>
      <c r="E181" s="81">
        <f>係数!$E$26</f>
        <v>21.1</v>
      </c>
      <c r="F181" s="82">
        <f t="shared" si="4"/>
        <v>0</v>
      </c>
      <c r="G181" s="83">
        <f>係数!$G$26</f>
        <v>1.0999999999999999E-2</v>
      </c>
      <c r="H181" s="78">
        <f t="shared" si="5"/>
        <v>0</v>
      </c>
      <c r="I181" s="58"/>
      <c r="J181" s="58"/>
      <c r="K181" s="58"/>
    </row>
    <row r="182" spans="1:11">
      <c r="A182" s="339"/>
      <c r="B182" s="75" t="s">
        <v>278</v>
      </c>
      <c r="C182" s="80" t="s">
        <v>269</v>
      </c>
      <c r="D182" s="61"/>
      <c r="E182" s="84">
        <f>係数!$E$27</f>
        <v>3.41</v>
      </c>
      <c r="F182" s="82">
        <f t="shared" si="4"/>
        <v>0</v>
      </c>
      <c r="G182" s="83">
        <f>係数!$G$27</f>
        <v>2.63E-2</v>
      </c>
      <c r="H182" s="78">
        <f t="shared" si="5"/>
        <v>0</v>
      </c>
      <c r="I182" s="58"/>
      <c r="J182" s="58"/>
      <c r="K182" s="58"/>
    </row>
    <row r="183" spans="1:11">
      <c r="A183" s="339"/>
      <c r="B183" s="75" t="s">
        <v>279</v>
      </c>
      <c r="C183" s="80" t="s">
        <v>269</v>
      </c>
      <c r="D183" s="61"/>
      <c r="E183" s="84">
        <f>係数!$E$28</f>
        <v>8.41</v>
      </c>
      <c r="F183" s="82">
        <f t="shared" si="4"/>
        <v>0</v>
      </c>
      <c r="G183" s="83">
        <f>係数!$G$28</f>
        <v>3.8399999999999997E-2</v>
      </c>
      <c r="H183" s="78">
        <f t="shared" si="5"/>
        <v>0</v>
      </c>
      <c r="I183" s="58"/>
      <c r="J183" s="58"/>
      <c r="K183" s="58"/>
    </row>
    <row r="184" spans="1:11">
      <c r="A184" s="339"/>
      <c r="B184" s="85" t="s">
        <v>280</v>
      </c>
      <c r="C184" s="80" t="s">
        <v>269</v>
      </c>
      <c r="D184" s="61"/>
      <c r="E184" s="62">
        <v>46</v>
      </c>
      <c r="F184" s="86">
        <f t="shared" si="4"/>
        <v>0</v>
      </c>
      <c r="G184" s="83">
        <f>係数!$G$29</f>
        <v>1.3599999999999999E-2</v>
      </c>
      <c r="H184" s="78">
        <f t="shared" si="5"/>
        <v>0</v>
      </c>
      <c r="I184" s="58"/>
      <c r="J184" s="58"/>
      <c r="K184" s="58"/>
    </row>
    <row r="185" spans="1:11">
      <c r="A185" s="339"/>
      <c r="B185" s="87" t="s">
        <v>321</v>
      </c>
      <c r="C185" s="87"/>
      <c r="D185" s="61"/>
      <c r="E185" s="87"/>
      <c r="F185" s="86">
        <f t="shared" si="4"/>
        <v>0</v>
      </c>
      <c r="G185" s="87"/>
      <c r="H185" s="78">
        <f t="shared" si="5"/>
        <v>0</v>
      </c>
      <c r="I185" s="58"/>
      <c r="J185" s="58"/>
      <c r="K185" s="58"/>
    </row>
    <row r="186" spans="1:11">
      <c r="A186" s="339"/>
      <c r="B186" s="87" t="s">
        <v>321</v>
      </c>
      <c r="C186" s="87"/>
      <c r="D186" s="61"/>
      <c r="E186" s="87"/>
      <c r="F186" s="86">
        <f t="shared" si="4"/>
        <v>0</v>
      </c>
      <c r="G186" s="87"/>
      <c r="H186" s="78">
        <f t="shared" si="5"/>
        <v>0</v>
      </c>
      <c r="I186" s="58"/>
      <c r="J186" s="58"/>
      <c r="K186" s="58"/>
    </row>
    <row r="187" spans="1:11">
      <c r="A187" s="339"/>
      <c r="B187" s="75" t="s">
        <v>282</v>
      </c>
      <c r="C187" s="80" t="s">
        <v>281</v>
      </c>
      <c r="D187" s="61"/>
      <c r="E187" s="84">
        <f>係数!$E$32</f>
        <v>1.02</v>
      </c>
      <c r="F187" s="82">
        <f t="shared" si="4"/>
        <v>0</v>
      </c>
      <c r="G187" s="88">
        <f>係数!$G$32</f>
        <v>0.06</v>
      </c>
      <c r="H187" s="78">
        <f>D187*G187</f>
        <v>0</v>
      </c>
      <c r="I187" s="58"/>
      <c r="J187" s="58"/>
      <c r="K187" s="58"/>
    </row>
    <row r="188" spans="1:11">
      <c r="A188" s="339"/>
      <c r="B188" s="75" t="s">
        <v>283</v>
      </c>
      <c r="C188" s="80" t="s">
        <v>281</v>
      </c>
      <c r="D188" s="61"/>
      <c r="E188" s="84">
        <f>係数!$E$33</f>
        <v>1.36</v>
      </c>
      <c r="F188" s="82">
        <f t="shared" si="4"/>
        <v>0</v>
      </c>
      <c r="G188" s="88">
        <f>係数!$G$33</f>
        <v>5.7000000000000002E-2</v>
      </c>
      <c r="H188" s="78">
        <f>D188*G188</f>
        <v>0</v>
      </c>
    </row>
    <row r="189" spans="1:11">
      <c r="A189" s="339"/>
      <c r="B189" s="75" t="s">
        <v>284</v>
      </c>
      <c r="C189" s="80" t="s">
        <v>281</v>
      </c>
      <c r="D189" s="61"/>
      <c r="E189" s="84">
        <f>係数!$E$34</f>
        <v>1.36</v>
      </c>
      <c r="F189" s="82">
        <f t="shared" si="4"/>
        <v>0</v>
      </c>
      <c r="G189" s="88">
        <f>係数!$G$34</f>
        <v>5.7000000000000002E-2</v>
      </c>
      <c r="H189" s="78">
        <f>D189*G189</f>
        <v>0</v>
      </c>
    </row>
    <row r="190" spans="1:11">
      <c r="A190" s="339"/>
      <c r="B190" s="75" t="s">
        <v>285</v>
      </c>
      <c r="C190" s="80" t="s">
        <v>281</v>
      </c>
      <c r="D190" s="61"/>
      <c r="E190" s="84">
        <f>係数!$E$35</f>
        <v>1.36</v>
      </c>
      <c r="F190" s="82">
        <f t="shared" si="4"/>
        <v>0</v>
      </c>
      <c r="G190" s="88">
        <f>係数!$G$35</f>
        <v>5.7000000000000002E-2</v>
      </c>
      <c r="H190" s="78">
        <f>D190*G190</f>
        <v>0</v>
      </c>
    </row>
    <row r="191" spans="1:11" ht="14.25">
      <c r="A191" s="339"/>
      <c r="B191" s="340" t="s">
        <v>286</v>
      </c>
      <c r="C191" s="341"/>
      <c r="D191" s="324" t="s">
        <v>287</v>
      </c>
      <c r="E191" s="324"/>
      <c r="F191" s="89">
        <f>SUM(F162:F190)</f>
        <v>0</v>
      </c>
      <c r="G191" s="90" t="s">
        <v>288</v>
      </c>
      <c r="H191" s="89">
        <f>SUM(H162:H190)</f>
        <v>0</v>
      </c>
    </row>
    <row r="192" spans="1:11">
      <c r="A192" s="342" t="s">
        <v>289</v>
      </c>
      <c r="B192" s="76" t="s">
        <v>442</v>
      </c>
      <c r="C192" s="74" t="s">
        <v>291</v>
      </c>
      <c r="D192" s="61"/>
      <c r="E192" s="91">
        <f>係数!$E$39</f>
        <v>9.9700000000000006</v>
      </c>
      <c r="F192" s="77">
        <f>D192*E192</f>
        <v>0</v>
      </c>
      <c r="G192" s="92" t="str">
        <f>IF(係数!G$39="","",係数!G$39)</f>
        <v/>
      </c>
      <c r="H192" s="78">
        <f>IF(G192="",0,D192*G192)</f>
        <v>0</v>
      </c>
    </row>
    <row r="193" spans="1:8">
      <c r="A193" s="343"/>
      <c r="B193" s="76" t="s">
        <v>443</v>
      </c>
      <c r="C193" s="74" t="s">
        <v>291</v>
      </c>
      <c r="D193" s="61"/>
      <c r="E193" s="91">
        <f>係数!$E$40</f>
        <v>9.2799999999999994</v>
      </c>
      <c r="F193" s="77">
        <f>D193*E193</f>
        <v>0</v>
      </c>
      <c r="G193" s="92" t="str">
        <f>IF(係数!G$40="","",係数!G$40)</f>
        <v/>
      </c>
      <c r="H193" s="78">
        <f>IF(G193="",0,D193*G193)</f>
        <v>0</v>
      </c>
    </row>
    <row r="194" spans="1:8">
      <c r="A194" s="343"/>
      <c r="B194" s="87" t="s">
        <v>328</v>
      </c>
      <c r="C194" s="80" t="s">
        <v>291</v>
      </c>
      <c r="D194" s="61"/>
      <c r="E194" s="91">
        <f>係数!$E$41</f>
        <v>9.76</v>
      </c>
      <c r="F194" s="77">
        <f>D194*E194</f>
        <v>0</v>
      </c>
      <c r="G194" s="62"/>
      <c r="H194" s="78">
        <f>D194*G194</f>
        <v>0</v>
      </c>
    </row>
    <row r="195" spans="1:8" ht="15" thickBot="1">
      <c r="A195" s="343"/>
      <c r="B195" s="340" t="s">
        <v>294</v>
      </c>
      <c r="C195" s="341"/>
      <c r="D195" s="324" t="s">
        <v>287</v>
      </c>
      <c r="E195" s="324"/>
      <c r="F195" s="93">
        <f>SUM(F192:F194)</f>
        <v>0</v>
      </c>
      <c r="G195" s="94" t="s">
        <v>288</v>
      </c>
      <c r="H195" s="95">
        <f>SUM(H192:H194)</f>
        <v>0</v>
      </c>
    </row>
    <row r="196" spans="1:8" ht="14.25" thickTop="1">
      <c r="A196" s="318" t="s">
        <v>295</v>
      </c>
      <c r="B196" s="319"/>
      <c r="C196" s="319"/>
      <c r="D196" s="324" t="s">
        <v>296</v>
      </c>
      <c r="E196" s="324"/>
      <c r="F196" s="96">
        <f>SUM(F195,F191)</f>
        <v>0</v>
      </c>
      <c r="G196" s="325" t="s">
        <v>297</v>
      </c>
      <c r="H196" s="328">
        <f>SUM(H195,H191)</f>
        <v>0</v>
      </c>
    </row>
    <row r="197" spans="1:8" ht="14.25" thickBot="1">
      <c r="A197" s="320"/>
      <c r="B197" s="321"/>
      <c r="C197" s="321"/>
      <c r="D197" s="331" t="s">
        <v>298</v>
      </c>
      <c r="E197" s="331"/>
      <c r="F197" s="97">
        <v>2.58E-2</v>
      </c>
      <c r="G197" s="326"/>
      <c r="H197" s="329"/>
    </row>
    <row r="198" spans="1:8" ht="14.25" thickTop="1">
      <c r="A198" s="320"/>
      <c r="B198" s="321"/>
      <c r="C198" s="321"/>
      <c r="D198" s="332" t="s">
        <v>299</v>
      </c>
      <c r="E198" s="333"/>
      <c r="F198" s="336">
        <f>F196*F197</f>
        <v>0</v>
      </c>
      <c r="G198" s="326"/>
      <c r="H198" s="329"/>
    </row>
    <row r="199" spans="1:8" ht="14.25" thickBot="1">
      <c r="A199" s="322"/>
      <c r="B199" s="323"/>
      <c r="C199" s="323"/>
      <c r="D199" s="334"/>
      <c r="E199" s="335"/>
      <c r="F199" s="337"/>
      <c r="G199" s="327"/>
      <c r="H199" s="330"/>
    </row>
    <row r="200" spans="1:8" ht="14.25" thickTop="1">
      <c r="A200" s="73" t="s">
        <v>300</v>
      </c>
      <c r="B200" s="98"/>
      <c r="C200" s="99"/>
      <c r="D200" s="99"/>
      <c r="E200" s="99"/>
      <c r="F200" s="99"/>
      <c r="G200" s="99"/>
      <c r="H200" s="99"/>
    </row>
    <row r="201" spans="1:8">
      <c r="A201" s="73"/>
      <c r="B201" s="302" t="s">
        <v>301</v>
      </c>
      <c r="C201" s="303"/>
      <c r="D201" s="303"/>
      <c r="E201" s="303"/>
      <c r="F201" s="303"/>
      <c r="G201" s="303"/>
      <c r="H201" s="303"/>
    </row>
    <row r="202" spans="1:8">
      <c r="A202" s="73"/>
      <c r="B202" s="303"/>
      <c r="C202" s="303"/>
      <c r="D202" s="303"/>
      <c r="E202" s="303"/>
      <c r="F202" s="303"/>
      <c r="G202" s="303"/>
      <c r="H202" s="303"/>
    </row>
    <row r="203" spans="1:8">
      <c r="A203" s="73"/>
      <c r="B203" s="304" t="s">
        <v>302</v>
      </c>
      <c r="C203" s="304"/>
      <c r="D203" s="304"/>
      <c r="E203" s="304"/>
      <c r="F203" s="304"/>
      <c r="G203" s="304"/>
      <c r="H203" s="304"/>
    </row>
    <row r="204" spans="1:8">
      <c r="A204" s="73"/>
      <c r="B204" s="304"/>
      <c r="C204" s="304"/>
      <c r="D204" s="304"/>
      <c r="E204" s="304"/>
      <c r="F204" s="304"/>
      <c r="G204" s="304"/>
      <c r="H204" s="304"/>
    </row>
    <row r="205" spans="1:8">
      <c r="A205" s="73"/>
      <c r="B205" s="304"/>
      <c r="C205" s="304"/>
      <c r="D205" s="304"/>
      <c r="E205" s="304"/>
      <c r="F205" s="304"/>
      <c r="G205" s="304"/>
      <c r="H205" s="304"/>
    </row>
    <row r="206" spans="1:8">
      <c r="A206" s="73" t="s">
        <v>303</v>
      </c>
      <c r="B206" s="98"/>
      <c r="C206" s="99"/>
      <c r="D206" s="99"/>
      <c r="E206" s="99"/>
      <c r="F206" s="99"/>
      <c r="G206" s="99"/>
      <c r="H206" s="99"/>
    </row>
    <row r="207" spans="1:8">
      <c r="A207" s="73"/>
      <c r="B207" s="100" t="s">
        <v>332</v>
      </c>
      <c r="C207" s="99"/>
      <c r="D207" s="99"/>
      <c r="E207" s="99"/>
      <c r="F207" s="99"/>
      <c r="G207" s="98"/>
      <c r="H207" s="99"/>
    </row>
    <row r="208" spans="1:8" ht="13.5" customHeight="1">
      <c r="A208" s="73"/>
      <c r="B208" s="300" t="s">
        <v>444</v>
      </c>
      <c r="C208" s="301"/>
      <c r="D208" s="301"/>
      <c r="E208" s="301"/>
      <c r="F208" s="301"/>
      <c r="G208" s="301"/>
      <c r="H208" s="301"/>
    </row>
    <row r="209" spans="1:8">
      <c r="A209" s="73"/>
      <c r="B209" s="301"/>
      <c r="C209" s="301"/>
      <c r="D209" s="301"/>
      <c r="E209" s="301"/>
      <c r="F209" s="301"/>
      <c r="G209" s="301"/>
      <c r="H209" s="301"/>
    </row>
    <row r="210" spans="1:8">
      <c r="A210" s="73"/>
      <c r="B210" s="301" t="s">
        <v>304</v>
      </c>
      <c r="C210" s="301"/>
      <c r="D210" s="301"/>
      <c r="E210" s="301"/>
      <c r="F210" s="301"/>
      <c r="G210" s="301"/>
      <c r="H210" s="301"/>
    </row>
    <row r="211" spans="1:8">
      <c r="A211" s="73"/>
      <c r="B211" s="301"/>
      <c r="C211" s="301"/>
      <c r="D211" s="301"/>
      <c r="E211" s="301"/>
      <c r="F211" s="301"/>
      <c r="G211" s="301"/>
      <c r="H211" s="301"/>
    </row>
    <row r="212" spans="1:8">
      <c r="A212" s="73" t="s">
        <v>305</v>
      </c>
      <c r="B212" s="73"/>
      <c r="C212" s="73"/>
      <c r="D212" s="73"/>
      <c r="E212" s="73"/>
      <c r="F212" s="73"/>
      <c r="G212" s="73"/>
      <c r="H212" s="73"/>
    </row>
    <row r="213" spans="1:8">
      <c r="A213" s="73"/>
      <c r="B213" s="101" t="s">
        <v>306</v>
      </c>
      <c r="C213" s="73"/>
      <c r="D213" s="73"/>
      <c r="E213" s="73"/>
      <c r="F213" s="73"/>
      <c r="G213" s="73"/>
      <c r="H213" s="73"/>
    </row>
    <row r="214" spans="1:8"/>
  </sheetData>
  <sheetProtection sheet="1" scenarios="1"/>
  <mergeCells count="90">
    <mergeCell ref="A50:A53"/>
    <mergeCell ref="H18:H19"/>
    <mergeCell ref="B53:C53"/>
    <mergeCell ref="D53:E53"/>
    <mergeCell ref="E18:E19"/>
    <mergeCell ref="F18:F19"/>
    <mergeCell ref="G18:G19"/>
    <mergeCell ref="B61:H63"/>
    <mergeCell ref="A54:C57"/>
    <mergeCell ref="D54:E54"/>
    <mergeCell ref="G54:G57"/>
    <mergeCell ref="A1:H2"/>
    <mergeCell ref="A3:B3"/>
    <mergeCell ref="C3:H3"/>
    <mergeCell ref="A4:B4"/>
    <mergeCell ref="C4:H4"/>
    <mergeCell ref="A18:B19"/>
    <mergeCell ref="C18:C19"/>
    <mergeCell ref="D18:D19"/>
    <mergeCell ref="A5:H5"/>
    <mergeCell ref="A20:A49"/>
    <mergeCell ref="B49:C49"/>
    <mergeCell ref="D49:E49"/>
    <mergeCell ref="H54:H57"/>
    <mergeCell ref="D55:E55"/>
    <mergeCell ref="D56:E57"/>
    <mergeCell ref="F56:F57"/>
    <mergeCell ref="B59:H60"/>
    <mergeCell ref="B210:H211"/>
    <mergeCell ref="A76:H76"/>
    <mergeCell ref="A89:B90"/>
    <mergeCell ref="C89:C90"/>
    <mergeCell ref="D89:D90"/>
    <mergeCell ref="G89:G90"/>
    <mergeCell ref="H89:H90"/>
    <mergeCell ref="A91:A120"/>
    <mergeCell ref="B120:C120"/>
    <mergeCell ref="D120:E120"/>
    <mergeCell ref="B130:H131"/>
    <mergeCell ref="B132:H134"/>
    <mergeCell ref="A143:H144"/>
    <mergeCell ref="A145:B145"/>
    <mergeCell ref="C145:H145"/>
    <mergeCell ref="A146:B146"/>
    <mergeCell ref="A72:H73"/>
    <mergeCell ref="A74:B74"/>
    <mergeCell ref="C74:H74"/>
    <mergeCell ref="A75:B75"/>
    <mergeCell ref="C75:H75"/>
    <mergeCell ref="B66:H67"/>
    <mergeCell ref="B68:H69"/>
    <mergeCell ref="B137:H138"/>
    <mergeCell ref="B139:H140"/>
    <mergeCell ref="A125:C128"/>
    <mergeCell ref="A121:A124"/>
    <mergeCell ref="B124:C124"/>
    <mergeCell ref="D124:E124"/>
    <mergeCell ref="D125:E125"/>
    <mergeCell ref="G125:G128"/>
    <mergeCell ref="H125:H128"/>
    <mergeCell ref="D126:E126"/>
    <mergeCell ref="D127:E128"/>
    <mergeCell ref="F127:F128"/>
    <mergeCell ref="E89:E90"/>
    <mergeCell ref="F89:F90"/>
    <mergeCell ref="C146:H146"/>
    <mergeCell ref="A147:H147"/>
    <mergeCell ref="A160:B161"/>
    <mergeCell ref="C160:C161"/>
    <mergeCell ref="D160:D161"/>
    <mergeCell ref="E160:E161"/>
    <mergeCell ref="F160:F161"/>
    <mergeCell ref="G160:G161"/>
    <mergeCell ref="H160:H161"/>
    <mergeCell ref="B208:H209"/>
    <mergeCell ref="A162:A191"/>
    <mergeCell ref="B191:C191"/>
    <mergeCell ref="D191:E191"/>
    <mergeCell ref="A192:A195"/>
    <mergeCell ref="B195:C195"/>
    <mergeCell ref="D195:E195"/>
    <mergeCell ref="B201:H202"/>
    <mergeCell ref="B203:H205"/>
    <mergeCell ref="A196:C199"/>
    <mergeCell ref="D196:E196"/>
    <mergeCell ref="G196:G199"/>
    <mergeCell ref="H196:H199"/>
    <mergeCell ref="D197:E197"/>
    <mergeCell ref="D198:E199"/>
    <mergeCell ref="F198:F199"/>
  </mergeCells>
  <phoneticPr fontId="2"/>
  <conditionalFormatting sqref="C3">
    <cfRule type="expression" dxfId="11" priority="6" stopIfTrue="1">
      <formula>$C$3=""</formula>
    </cfRule>
  </conditionalFormatting>
  <conditionalFormatting sqref="C4:H4">
    <cfRule type="expression" dxfId="10" priority="5" stopIfTrue="1">
      <formula>$C$4=""</formula>
    </cfRule>
  </conditionalFormatting>
  <conditionalFormatting sqref="C145">
    <cfRule type="expression" dxfId="9" priority="4" stopIfTrue="1">
      <formula>$C$145=""</formula>
    </cfRule>
  </conditionalFormatting>
  <conditionalFormatting sqref="C146:H146">
    <cfRule type="expression" dxfId="8" priority="3" stopIfTrue="1">
      <formula>$C$146=""</formula>
    </cfRule>
  </conditionalFormatting>
  <conditionalFormatting sqref="C74">
    <cfRule type="expression" dxfId="7" priority="2" stopIfTrue="1">
      <formula>$C$74=""</formula>
    </cfRule>
  </conditionalFormatting>
  <conditionalFormatting sqref="C75:H75">
    <cfRule type="expression" dxfId="6" priority="1" stopIfTrue="1">
      <formula>$C$75=""</formula>
    </cfRule>
  </conditionalFormatting>
  <dataValidations count="7">
    <dataValidation allowBlank="1" showInputMessage="1" showErrorMessage="1" prompt="その他燃料の熱量換算係数を入力" sqref="E43:E44 E114:E115 E185:E186"/>
    <dataValidation allowBlank="1" showInputMessage="1" showErrorMessage="1" prompt="その他燃料の炭素排出係数を入力" sqref="G43:G44 G114:G115 G185:G186"/>
    <dataValidation allowBlank="1" showInputMessage="1" showErrorMessage="1" prompt="その他燃料の単位を入力" sqref="C43:C44 C114:C115 C185:C186"/>
    <dataValidation allowBlank="1" showInputMessage="1" showErrorMessage="1" prompt="九州電力以外の買電先を（）内に入力" sqref="B52 B123 B194"/>
    <dataValidation allowBlank="1" showInputMessage="1" showErrorMessage="1" prompt="九州電力以外の買電先のCO2排出係数を入力" sqref="G123 G52 G194"/>
    <dataValidation allowBlank="1" showInputMessage="1" showErrorMessage="1" prompt="都市ガス以外の燃料の名称を（）内に入力" sqref="B43:B44 B114:B115 B185:B186"/>
    <dataValidation type="list" allowBlank="1" showInputMessage="1" promptTitle="プルダウンで選択" prompt="西部ガス：46_x000a_九州ガス：46.04655_x000a_天草ガス：62.8_x000a_山鹿都市ガス：62.8" sqref="E42 E113 E184">
      <formula1>$N$42:$N$45</formula1>
    </dataValidation>
  </dataValidations>
  <printOptions horizontalCentered="1"/>
  <pageMargins left="0.59055118110236227" right="0.43307086614173229" top="0.43307086614173229" bottom="0.27559055118110237" header="0.39370078740157483" footer="0.23622047244094491"/>
  <pageSetup paperSize="9" scale="87" firstPageNumber="3" orientation="portrait" useFirstPageNumber="1" r:id="rId1"/>
  <headerFooter alignWithMargins="0"/>
  <rowBreaks count="2" manualBreakCount="2">
    <brk id="71" max="7" man="1"/>
    <brk id="142" max="7"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1:N214"/>
  <sheetViews>
    <sheetView view="pageBreakPreview" topLeftCell="A37" zoomScale="115" zoomScaleNormal="70" zoomScaleSheetLayoutView="115" workbookViewId="0">
      <selection activeCell="G50" sqref="G50"/>
    </sheetView>
  </sheetViews>
  <sheetFormatPr defaultColWidth="0" defaultRowHeight="13.5" zeroHeight="1"/>
  <cols>
    <col min="1" max="1" width="2.75" customWidth="1"/>
    <col min="2" max="2" width="30.375" customWidth="1"/>
    <col min="3" max="3" width="8" customWidth="1"/>
    <col min="4" max="4" width="13.625" customWidth="1"/>
    <col min="5" max="5" width="7.375" customWidth="1"/>
    <col min="6" max="6" width="10.375" customWidth="1"/>
    <col min="7" max="7" width="9.875" customWidth="1"/>
    <col min="8" max="8" width="11.875" customWidth="1"/>
    <col min="9" max="12" width="9" customWidth="1"/>
  </cols>
  <sheetData>
    <row r="1" spans="1:8" ht="13.5" customHeight="1">
      <c r="A1" s="344" t="s">
        <v>437</v>
      </c>
      <c r="B1" s="344"/>
      <c r="C1" s="344"/>
      <c r="D1" s="344"/>
      <c r="E1" s="344"/>
      <c r="F1" s="344"/>
      <c r="G1" s="344"/>
      <c r="H1" s="344"/>
    </row>
    <row r="2" spans="1:8" ht="13.5" customHeight="1">
      <c r="A2" s="344"/>
      <c r="B2" s="344"/>
      <c r="C2" s="344"/>
      <c r="D2" s="344"/>
      <c r="E2" s="344"/>
      <c r="F2" s="344"/>
      <c r="G2" s="344"/>
      <c r="H2" s="344"/>
    </row>
    <row r="3" spans="1:8" ht="18.75" customHeight="1">
      <c r="A3" s="305" t="s">
        <v>26</v>
      </c>
      <c r="B3" s="305"/>
      <c r="C3" s="345"/>
      <c r="D3" s="346"/>
      <c r="E3" s="346"/>
      <c r="F3" s="346"/>
      <c r="G3" s="346"/>
      <c r="H3" s="347"/>
    </row>
    <row r="4" spans="1:8" ht="18.75" customHeight="1">
      <c r="A4" s="305" t="s">
        <v>235</v>
      </c>
      <c r="B4" s="305"/>
      <c r="C4" s="306"/>
      <c r="D4" s="306"/>
      <c r="E4" s="306"/>
      <c r="F4" s="306"/>
      <c r="G4" s="306"/>
      <c r="H4" s="307"/>
    </row>
    <row r="5" spans="1:8" ht="15" customHeight="1">
      <c r="A5" s="308" t="s">
        <v>236</v>
      </c>
      <c r="B5" s="309"/>
      <c r="C5" s="309"/>
      <c r="D5" s="309"/>
      <c r="E5" s="309"/>
      <c r="F5" s="309"/>
      <c r="G5" s="309"/>
      <c r="H5" s="310"/>
    </row>
    <row r="6" spans="1:8" ht="15" customHeight="1">
      <c r="A6" s="66" t="s">
        <v>237</v>
      </c>
      <c r="B6" s="67"/>
      <c r="C6" s="67"/>
      <c r="D6" s="67"/>
      <c r="E6" s="67"/>
      <c r="F6" s="67"/>
      <c r="G6" s="67"/>
      <c r="H6" s="68"/>
    </row>
    <row r="7" spans="1:8" ht="15" customHeight="1">
      <c r="A7" s="66"/>
      <c r="B7" s="69" t="s">
        <v>238</v>
      </c>
      <c r="C7" s="67"/>
      <c r="D7" s="67"/>
      <c r="E7" s="67"/>
      <c r="F7" s="67"/>
      <c r="G7" s="67"/>
      <c r="H7" s="68"/>
    </row>
    <row r="8" spans="1:8" ht="3" customHeight="1">
      <c r="A8" s="66"/>
      <c r="B8" s="69"/>
      <c r="C8" s="67"/>
      <c r="D8" s="67"/>
      <c r="E8" s="67"/>
      <c r="F8" s="67"/>
      <c r="G8" s="67"/>
      <c r="H8" s="68"/>
    </row>
    <row r="9" spans="1:8" ht="15" customHeight="1">
      <c r="A9" s="66" t="s">
        <v>239</v>
      </c>
      <c r="B9" s="67"/>
      <c r="C9" s="67"/>
      <c r="D9" s="67"/>
      <c r="E9" s="67"/>
      <c r="F9" s="67"/>
      <c r="G9" s="67"/>
      <c r="H9" s="68"/>
    </row>
    <row r="10" spans="1:8" ht="15" customHeight="1">
      <c r="A10" s="66" t="s">
        <v>240</v>
      </c>
      <c r="B10" s="67"/>
      <c r="C10" s="67"/>
      <c r="D10" s="67"/>
      <c r="E10" s="67"/>
      <c r="F10" s="67"/>
      <c r="G10" s="67"/>
      <c r="H10" s="68"/>
    </row>
    <row r="11" spans="1:8" ht="15" customHeight="1">
      <c r="A11" s="66" t="s">
        <v>387</v>
      </c>
      <c r="B11" s="67"/>
      <c r="C11" s="67"/>
      <c r="D11" s="67"/>
      <c r="E11" s="67"/>
      <c r="F11" s="67"/>
      <c r="G11" s="67"/>
      <c r="H11" s="68"/>
    </row>
    <row r="12" spans="1:8" ht="15" customHeight="1">
      <c r="A12" s="66" t="s">
        <v>388</v>
      </c>
      <c r="B12" s="67"/>
      <c r="C12" s="67"/>
      <c r="D12" s="67"/>
      <c r="E12" s="67"/>
      <c r="F12" s="67"/>
      <c r="G12" s="67"/>
      <c r="H12" s="68"/>
    </row>
    <row r="13" spans="1:8" ht="15" customHeight="1">
      <c r="A13" s="66" t="s">
        <v>243</v>
      </c>
      <c r="B13" s="67"/>
      <c r="C13" s="67"/>
      <c r="D13" s="67"/>
      <c r="E13" s="67"/>
      <c r="F13" s="67"/>
      <c r="G13" s="67"/>
      <c r="H13" s="68"/>
    </row>
    <row r="14" spans="1:8" ht="15" customHeight="1">
      <c r="A14" s="66" t="s">
        <v>389</v>
      </c>
      <c r="B14" s="67"/>
      <c r="C14" s="67"/>
      <c r="D14" s="67"/>
      <c r="E14" s="67"/>
      <c r="F14" s="67"/>
      <c r="G14" s="67"/>
      <c r="H14" s="68"/>
    </row>
    <row r="15" spans="1:8" ht="15" customHeight="1">
      <c r="A15" s="66" t="s">
        <v>245</v>
      </c>
      <c r="B15" s="67"/>
      <c r="C15" s="67"/>
      <c r="D15" s="67"/>
      <c r="E15" s="67"/>
      <c r="F15" s="67"/>
      <c r="G15" s="67"/>
      <c r="H15" s="68"/>
    </row>
    <row r="16" spans="1:8" ht="15" customHeight="1">
      <c r="A16" s="70" t="s">
        <v>390</v>
      </c>
      <c r="B16" s="71"/>
      <c r="C16" s="71"/>
      <c r="D16" s="71"/>
      <c r="E16" s="71"/>
      <c r="F16" s="71"/>
      <c r="G16" s="71"/>
      <c r="H16" s="72"/>
    </row>
    <row r="17" spans="1:11" ht="7.5" customHeight="1">
      <c r="A17" s="73"/>
      <c r="B17" s="67"/>
      <c r="C17" s="71"/>
      <c r="D17" s="71"/>
      <c r="E17" s="67"/>
      <c r="F17" s="67"/>
      <c r="G17" s="71"/>
      <c r="H17" s="67"/>
    </row>
    <row r="18" spans="1:11">
      <c r="A18" s="311" t="s">
        <v>247</v>
      </c>
      <c r="B18" s="311"/>
      <c r="C18" s="311" t="s">
        <v>248</v>
      </c>
      <c r="D18" s="312" t="s">
        <v>249</v>
      </c>
      <c r="E18" s="314" t="s">
        <v>250</v>
      </c>
      <c r="F18" s="316" t="s">
        <v>251</v>
      </c>
      <c r="G18" s="311" t="s">
        <v>252</v>
      </c>
      <c r="H18" s="316" t="s">
        <v>253</v>
      </c>
    </row>
    <row r="19" spans="1:11">
      <c r="A19" s="311"/>
      <c r="B19" s="311"/>
      <c r="C19" s="311"/>
      <c r="D19" s="313"/>
      <c r="E19" s="315"/>
      <c r="F19" s="317"/>
      <c r="G19" s="311"/>
      <c r="H19" s="317"/>
      <c r="I19" s="58"/>
    </row>
    <row r="20" spans="1:11">
      <c r="A20" s="338" t="s">
        <v>254</v>
      </c>
      <c r="B20" s="75" t="s">
        <v>255</v>
      </c>
      <c r="C20" s="74" t="s">
        <v>313</v>
      </c>
      <c r="D20" s="61"/>
      <c r="E20" s="76">
        <f>係数!$E$7</f>
        <v>38.200000000000003</v>
      </c>
      <c r="F20" s="77">
        <f>D20*E20</f>
        <v>0</v>
      </c>
      <c r="G20" s="76">
        <f>係数!$G$7</f>
        <v>1.8700000000000001E-2</v>
      </c>
      <c r="H20" s="78">
        <f>F20*G20*44/12</f>
        <v>0</v>
      </c>
      <c r="I20" s="58"/>
    </row>
    <row r="21" spans="1:11">
      <c r="A21" s="339"/>
      <c r="B21" s="75" t="s">
        <v>257</v>
      </c>
      <c r="C21" s="74" t="s">
        <v>256</v>
      </c>
      <c r="D21" s="61"/>
      <c r="E21" s="76">
        <f>係数!$E$8</f>
        <v>35.299999999999997</v>
      </c>
      <c r="F21" s="77">
        <f t="shared" ref="F21:F52" si="0">D21*E21</f>
        <v>0</v>
      </c>
      <c r="G21" s="76">
        <f>係数!$G$8</f>
        <v>1.84E-2</v>
      </c>
      <c r="H21" s="78">
        <f t="shared" ref="H21:H44" si="1">F21*G21*44/12</f>
        <v>0</v>
      </c>
      <c r="I21" s="58"/>
    </row>
    <row r="22" spans="1:11">
      <c r="A22" s="339"/>
      <c r="B22" s="75" t="s">
        <v>258</v>
      </c>
      <c r="C22" s="74" t="s">
        <v>256</v>
      </c>
      <c r="D22" s="61"/>
      <c r="E22" s="76">
        <f>係数!$E$9</f>
        <v>34.6</v>
      </c>
      <c r="F22" s="77">
        <f t="shared" si="0"/>
        <v>0</v>
      </c>
      <c r="G22" s="76">
        <f>係数!$G$9</f>
        <v>1.83E-2</v>
      </c>
      <c r="H22" s="78">
        <f>F22*G22*44/12</f>
        <v>0</v>
      </c>
      <c r="I22" s="58"/>
    </row>
    <row r="23" spans="1:11">
      <c r="A23" s="339"/>
      <c r="B23" s="76" t="s">
        <v>259</v>
      </c>
      <c r="C23" s="74" t="s">
        <v>256</v>
      </c>
      <c r="D23" s="61"/>
      <c r="E23" s="76">
        <f>係数!$E$10</f>
        <v>33.6</v>
      </c>
      <c r="F23" s="77">
        <f t="shared" si="0"/>
        <v>0</v>
      </c>
      <c r="G23" s="76">
        <f>係数!$G$10</f>
        <v>1.8200000000000001E-2</v>
      </c>
      <c r="H23" s="78">
        <f t="shared" si="1"/>
        <v>0</v>
      </c>
      <c r="I23" s="58"/>
    </row>
    <row r="24" spans="1:11">
      <c r="A24" s="339"/>
      <c r="B24" s="76" t="s">
        <v>260</v>
      </c>
      <c r="C24" s="74" t="s">
        <v>314</v>
      </c>
      <c r="D24" s="61"/>
      <c r="E24" s="76">
        <f>係数!$E$11</f>
        <v>36.700000000000003</v>
      </c>
      <c r="F24" s="77">
        <f t="shared" si="0"/>
        <v>0</v>
      </c>
      <c r="G24" s="76">
        <f>係数!$G$11</f>
        <v>1.8499999999999999E-2</v>
      </c>
      <c r="H24" s="78">
        <f t="shared" si="1"/>
        <v>0</v>
      </c>
      <c r="I24" s="58"/>
      <c r="J24" s="58"/>
      <c r="K24" s="58"/>
    </row>
    <row r="25" spans="1:11">
      <c r="A25" s="339"/>
      <c r="B25" s="76" t="s">
        <v>261</v>
      </c>
      <c r="C25" s="74" t="s">
        <v>315</v>
      </c>
      <c r="D25" s="61"/>
      <c r="E25" s="76">
        <f>係数!$E$12</f>
        <v>37.700000000000003</v>
      </c>
      <c r="F25" s="77">
        <f t="shared" si="0"/>
        <v>0</v>
      </c>
      <c r="G25" s="76">
        <f>係数!$G$12</f>
        <v>1.8700000000000001E-2</v>
      </c>
      <c r="H25" s="78">
        <f t="shared" si="1"/>
        <v>0</v>
      </c>
      <c r="I25" s="58"/>
      <c r="J25" s="58"/>
      <c r="K25" s="58"/>
    </row>
    <row r="26" spans="1:11">
      <c r="A26" s="339"/>
      <c r="B26" s="76" t="s">
        <v>262</v>
      </c>
      <c r="C26" s="74" t="s">
        <v>392</v>
      </c>
      <c r="D26" s="61"/>
      <c r="E26" s="76">
        <f>係数!$E$13</f>
        <v>39.1</v>
      </c>
      <c r="F26" s="77">
        <f t="shared" si="0"/>
        <v>0</v>
      </c>
      <c r="G26" s="76">
        <f>係数!$G$13</f>
        <v>1.89E-2</v>
      </c>
      <c r="H26" s="78">
        <f t="shared" si="1"/>
        <v>0</v>
      </c>
      <c r="I26" s="58"/>
      <c r="J26" s="58"/>
      <c r="K26" s="58"/>
    </row>
    <row r="27" spans="1:11">
      <c r="A27" s="339"/>
      <c r="B27" s="76" t="s">
        <v>263</v>
      </c>
      <c r="C27" s="74" t="s">
        <v>392</v>
      </c>
      <c r="D27" s="61"/>
      <c r="E27" s="76">
        <f>係数!$E$14</f>
        <v>41.9</v>
      </c>
      <c r="F27" s="77">
        <f t="shared" si="0"/>
        <v>0</v>
      </c>
      <c r="G27" s="76">
        <f>係数!$G$14</f>
        <v>1.95E-2</v>
      </c>
      <c r="H27" s="78">
        <f t="shared" si="1"/>
        <v>0</v>
      </c>
      <c r="I27" s="58"/>
      <c r="J27" s="58"/>
      <c r="K27" s="58"/>
    </row>
    <row r="28" spans="1:11">
      <c r="A28" s="339"/>
      <c r="B28" s="76" t="s">
        <v>264</v>
      </c>
      <c r="C28" s="74" t="s">
        <v>396</v>
      </c>
      <c r="D28" s="61"/>
      <c r="E28" s="76">
        <f>係数!$E$15</f>
        <v>40.9</v>
      </c>
      <c r="F28" s="77">
        <f t="shared" si="0"/>
        <v>0</v>
      </c>
      <c r="G28" s="76">
        <f>係数!$G$15</f>
        <v>2.0799999999999999E-2</v>
      </c>
      <c r="H28" s="78">
        <f t="shared" si="1"/>
        <v>0</v>
      </c>
      <c r="I28" s="58"/>
      <c r="J28" s="58"/>
      <c r="K28" s="58"/>
    </row>
    <row r="29" spans="1:11">
      <c r="A29" s="339"/>
      <c r="B29" s="76" t="s">
        <v>266</v>
      </c>
      <c r="C29" s="74" t="s">
        <v>396</v>
      </c>
      <c r="D29" s="61"/>
      <c r="E29" s="76">
        <f>係数!$E$16</f>
        <v>29.9</v>
      </c>
      <c r="F29" s="77">
        <f t="shared" si="0"/>
        <v>0</v>
      </c>
      <c r="G29" s="76">
        <f>係数!$G$16</f>
        <v>2.5399999999999999E-2</v>
      </c>
      <c r="H29" s="78">
        <f t="shared" si="1"/>
        <v>0</v>
      </c>
      <c r="I29" s="58"/>
      <c r="J29" s="58"/>
      <c r="K29" s="58"/>
    </row>
    <row r="30" spans="1:11">
      <c r="A30" s="339"/>
      <c r="B30" s="76" t="s">
        <v>267</v>
      </c>
      <c r="C30" s="74" t="s">
        <v>396</v>
      </c>
      <c r="D30" s="61"/>
      <c r="E30" s="76">
        <f>係数!$E$17</f>
        <v>50.8</v>
      </c>
      <c r="F30" s="77">
        <f t="shared" si="0"/>
        <v>0</v>
      </c>
      <c r="G30" s="76">
        <f>係数!$G$17</f>
        <v>1.61E-2</v>
      </c>
      <c r="H30" s="78">
        <f t="shared" si="1"/>
        <v>0</v>
      </c>
      <c r="I30" s="58"/>
      <c r="J30" s="58"/>
      <c r="K30" s="58"/>
    </row>
    <row r="31" spans="1:11">
      <c r="A31" s="339"/>
      <c r="B31" s="76" t="s">
        <v>268</v>
      </c>
      <c r="C31" s="74" t="s">
        <v>269</v>
      </c>
      <c r="D31" s="61"/>
      <c r="E31" s="76">
        <f>係数!$E$18</f>
        <v>44.9</v>
      </c>
      <c r="F31" s="77">
        <f t="shared" si="0"/>
        <v>0</v>
      </c>
      <c r="G31" s="76">
        <f>係数!$G$18</f>
        <v>1.4200000000000001E-2</v>
      </c>
      <c r="H31" s="78">
        <f t="shared" si="1"/>
        <v>0</v>
      </c>
      <c r="I31" s="58"/>
      <c r="J31" s="58"/>
      <c r="K31" s="58"/>
    </row>
    <row r="32" spans="1:11">
      <c r="A32" s="339"/>
      <c r="B32" s="76" t="s">
        <v>270</v>
      </c>
      <c r="C32" s="74" t="s">
        <v>396</v>
      </c>
      <c r="D32" s="61"/>
      <c r="E32" s="76">
        <f>係数!$E$19</f>
        <v>54.6</v>
      </c>
      <c r="F32" s="77">
        <f t="shared" si="0"/>
        <v>0</v>
      </c>
      <c r="G32" s="76">
        <f>係数!$G$19</f>
        <v>1.35E-2</v>
      </c>
      <c r="H32" s="78">
        <f t="shared" si="1"/>
        <v>0</v>
      </c>
      <c r="I32" s="58"/>
      <c r="J32" s="58"/>
      <c r="K32" s="58"/>
    </row>
    <row r="33" spans="1:14">
      <c r="A33" s="339"/>
      <c r="B33" s="76" t="s">
        <v>271</v>
      </c>
      <c r="C33" s="74" t="s">
        <v>269</v>
      </c>
      <c r="D33" s="61"/>
      <c r="E33" s="76">
        <f>係数!$E$20</f>
        <v>43.5</v>
      </c>
      <c r="F33" s="77">
        <f t="shared" si="0"/>
        <v>0</v>
      </c>
      <c r="G33" s="76">
        <f>係数!$G$20</f>
        <v>1.3899999999999999E-2</v>
      </c>
      <c r="H33" s="78">
        <f t="shared" si="1"/>
        <v>0</v>
      </c>
      <c r="I33" s="58"/>
      <c r="J33" s="58"/>
      <c r="K33" s="58"/>
    </row>
    <row r="34" spans="1:14">
      <c r="A34" s="339"/>
      <c r="B34" s="76" t="s">
        <v>272</v>
      </c>
      <c r="C34" s="74" t="s">
        <v>396</v>
      </c>
      <c r="D34" s="61"/>
      <c r="E34" s="79">
        <f>係数!$E$21</f>
        <v>29</v>
      </c>
      <c r="F34" s="77">
        <f t="shared" si="0"/>
        <v>0</v>
      </c>
      <c r="G34" s="76">
        <f>係数!$G$21</f>
        <v>2.4500000000000001E-2</v>
      </c>
      <c r="H34" s="78">
        <f t="shared" si="1"/>
        <v>0</v>
      </c>
      <c r="I34" s="58"/>
      <c r="J34" s="58"/>
      <c r="K34" s="58"/>
    </row>
    <row r="35" spans="1:14">
      <c r="A35" s="339"/>
      <c r="B35" s="76" t="s">
        <v>273</v>
      </c>
      <c r="C35" s="74" t="s">
        <v>396</v>
      </c>
      <c r="D35" s="61"/>
      <c r="E35" s="79">
        <f>係数!$E$22</f>
        <v>25.7</v>
      </c>
      <c r="F35" s="77">
        <f t="shared" si="0"/>
        <v>0</v>
      </c>
      <c r="G35" s="76">
        <f>係数!$G$22</f>
        <v>2.47E-2</v>
      </c>
      <c r="H35" s="78">
        <f t="shared" si="1"/>
        <v>0</v>
      </c>
      <c r="I35" s="58"/>
      <c r="J35" s="58"/>
      <c r="K35" s="58"/>
    </row>
    <row r="36" spans="1:14">
      <c r="A36" s="339"/>
      <c r="B36" s="76" t="s">
        <v>274</v>
      </c>
      <c r="C36" s="74" t="s">
        <v>396</v>
      </c>
      <c r="D36" s="61"/>
      <c r="E36" s="79">
        <f>係数!$E$23</f>
        <v>26.9</v>
      </c>
      <c r="F36" s="77">
        <f t="shared" si="0"/>
        <v>0</v>
      </c>
      <c r="G36" s="76">
        <f>係数!$G$23</f>
        <v>2.5499999999999998E-2</v>
      </c>
      <c r="H36" s="78">
        <f>F36*G36*44/12</f>
        <v>0</v>
      </c>
      <c r="I36" s="58"/>
      <c r="J36" s="58"/>
      <c r="K36" s="58"/>
    </row>
    <row r="37" spans="1:14">
      <c r="A37" s="339"/>
      <c r="B37" s="76" t="s">
        <v>275</v>
      </c>
      <c r="C37" s="74" t="s">
        <v>396</v>
      </c>
      <c r="D37" s="61"/>
      <c r="E37" s="79">
        <f>係数!$E$24</f>
        <v>29.4</v>
      </c>
      <c r="F37" s="77">
        <f t="shared" si="0"/>
        <v>0</v>
      </c>
      <c r="G37" s="76">
        <f>係数!$G$24</f>
        <v>2.9399999999999999E-2</v>
      </c>
      <c r="H37" s="78">
        <f t="shared" si="1"/>
        <v>0</v>
      </c>
      <c r="I37" s="58"/>
      <c r="J37" s="58"/>
      <c r="K37" s="58"/>
    </row>
    <row r="38" spans="1:14">
      <c r="A38" s="339"/>
      <c r="B38" s="76" t="s">
        <v>397</v>
      </c>
      <c r="C38" s="74" t="s">
        <v>396</v>
      </c>
      <c r="D38" s="61"/>
      <c r="E38" s="79">
        <f>係数!$E$25</f>
        <v>37.299999999999997</v>
      </c>
      <c r="F38" s="77">
        <f t="shared" si="0"/>
        <v>0</v>
      </c>
      <c r="G38" s="76">
        <f>係数!$G$25</f>
        <v>2.0899999999999998E-2</v>
      </c>
      <c r="H38" s="78">
        <f t="shared" si="1"/>
        <v>0</v>
      </c>
      <c r="I38" s="58"/>
      <c r="J38" s="58"/>
      <c r="K38" s="58"/>
    </row>
    <row r="39" spans="1:14">
      <c r="A39" s="339"/>
      <c r="B39" s="75" t="s">
        <v>277</v>
      </c>
      <c r="C39" s="80" t="s">
        <v>269</v>
      </c>
      <c r="D39" s="61"/>
      <c r="E39" s="81">
        <f>係数!$E$26</f>
        <v>21.1</v>
      </c>
      <c r="F39" s="82">
        <f t="shared" si="0"/>
        <v>0</v>
      </c>
      <c r="G39" s="83">
        <f>係数!$G$26</f>
        <v>1.0999999999999999E-2</v>
      </c>
      <c r="H39" s="78">
        <f t="shared" si="1"/>
        <v>0</v>
      </c>
      <c r="I39" s="58"/>
      <c r="J39" s="58"/>
      <c r="K39" s="58"/>
    </row>
    <row r="40" spans="1:14">
      <c r="A40" s="339"/>
      <c r="B40" s="75" t="s">
        <v>278</v>
      </c>
      <c r="C40" s="80" t="s">
        <v>269</v>
      </c>
      <c r="D40" s="61"/>
      <c r="E40" s="84">
        <f>係数!$E$27</f>
        <v>3.41</v>
      </c>
      <c r="F40" s="82">
        <f t="shared" si="0"/>
        <v>0</v>
      </c>
      <c r="G40" s="83">
        <f>係数!$G$27</f>
        <v>2.63E-2</v>
      </c>
      <c r="H40" s="78">
        <f t="shared" si="1"/>
        <v>0</v>
      </c>
      <c r="I40" s="58"/>
      <c r="J40" s="58"/>
      <c r="K40" s="58"/>
    </row>
    <row r="41" spans="1:14">
      <c r="A41" s="339"/>
      <c r="B41" s="75" t="s">
        <v>279</v>
      </c>
      <c r="C41" s="80" t="s">
        <v>269</v>
      </c>
      <c r="D41" s="61"/>
      <c r="E41" s="84">
        <f>係数!$E$28</f>
        <v>8.41</v>
      </c>
      <c r="F41" s="82">
        <f t="shared" si="0"/>
        <v>0</v>
      </c>
      <c r="G41" s="83">
        <f>係数!$G$28</f>
        <v>3.8399999999999997E-2</v>
      </c>
      <c r="H41" s="78">
        <f t="shared" si="1"/>
        <v>0</v>
      </c>
      <c r="I41" s="58"/>
      <c r="M41" s="58"/>
      <c r="N41" s="58" t="s">
        <v>319</v>
      </c>
    </row>
    <row r="42" spans="1:14">
      <c r="A42" s="339"/>
      <c r="B42" s="85" t="s">
        <v>280</v>
      </c>
      <c r="C42" s="80" t="s">
        <v>269</v>
      </c>
      <c r="D42" s="61"/>
      <c r="E42" s="62">
        <v>46</v>
      </c>
      <c r="F42" s="86">
        <f t="shared" si="0"/>
        <v>0</v>
      </c>
      <c r="G42" s="83">
        <f>係数!$G$29</f>
        <v>1.3599999999999999E-2</v>
      </c>
      <c r="H42" s="78">
        <f t="shared" si="1"/>
        <v>0</v>
      </c>
      <c r="I42" s="58"/>
      <c r="M42" s="58" t="s">
        <v>320</v>
      </c>
      <c r="N42" s="58">
        <v>46</v>
      </c>
    </row>
    <row r="43" spans="1:14">
      <c r="A43" s="339"/>
      <c r="B43" s="87" t="s">
        <v>321</v>
      </c>
      <c r="C43" s="87"/>
      <c r="D43" s="61"/>
      <c r="E43" s="87"/>
      <c r="F43" s="86">
        <f t="shared" si="0"/>
        <v>0</v>
      </c>
      <c r="G43" s="87"/>
      <c r="H43" s="78">
        <f t="shared" si="1"/>
        <v>0</v>
      </c>
      <c r="I43" s="58"/>
      <c r="M43" s="58" t="s">
        <v>322</v>
      </c>
      <c r="N43" s="58">
        <v>46.046550000000003</v>
      </c>
    </row>
    <row r="44" spans="1:14">
      <c r="A44" s="339"/>
      <c r="B44" s="87" t="s">
        <v>321</v>
      </c>
      <c r="C44" s="87"/>
      <c r="D44" s="61"/>
      <c r="E44" s="87"/>
      <c r="F44" s="86">
        <f t="shared" si="0"/>
        <v>0</v>
      </c>
      <c r="G44" s="87"/>
      <c r="H44" s="78">
        <f t="shared" si="1"/>
        <v>0</v>
      </c>
      <c r="I44" s="58"/>
      <c r="M44" s="58" t="s">
        <v>323</v>
      </c>
      <c r="N44" s="58">
        <v>62.8</v>
      </c>
    </row>
    <row r="45" spans="1:14">
      <c r="A45" s="339"/>
      <c r="B45" s="75" t="s">
        <v>282</v>
      </c>
      <c r="C45" s="80" t="s">
        <v>398</v>
      </c>
      <c r="D45" s="61"/>
      <c r="E45" s="84">
        <f>係数!$E$32</f>
        <v>1.02</v>
      </c>
      <c r="F45" s="82">
        <f t="shared" si="0"/>
        <v>0</v>
      </c>
      <c r="G45" s="88">
        <f>係数!$G$32</f>
        <v>0.06</v>
      </c>
      <c r="H45" s="78">
        <f>D45*G45</f>
        <v>0</v>
      </c>
      <c r="I45" s="58"/>
      <c r="M45" s="58" t="s">
        <v>399</v>
      </c>
      <c r="N45" s="58">
        <v>62.8</v>
      </c>
    </row>
    <row r="46" spans="1:14">
      <c r="A46" s="339"/>
      <c r="B46" s="75" t="s">
        <v>283</v>
      </c>
      <c r="C46" s="80" t="s">
        <v>398</v>
      </c>
      <c r="D46" s="61"/>
      <c r="E46" s="84">
        <f>係数!$E$33</f>
        <v>1.36</v>
      </c>
      <c r="F46" s="82">
        <f t="shared" si="0"/>
        <v>0</v>
      </c>
      <c r="G46" s="88">
        <f>係数!$G$33</f>
        <v>5.7000000000000002E-2</v>
      </c>
      <c r="H46" s="78">
        <f>D46*G46</f>
        <v>0</v>
      </c>
    </row>
    <row r="47" spans="1:14">
      <c r="A47" s="339"/>
      <c r="B47" s="75" t="s">
        <v>284</v>
      </c>
      <c r="C47" s="80" t="s">
        <v>398</v>
      </c>
      <c r="D47" s="61"/>
      <c r="E47" s="84">
        <f>係数!$E$34</f>
        <v>1.36</v>
      </c>
      <c r="F47" s="82">
        <f t="shared" si="0"/>
        <v>0</v>
      </c>
      <c r="G47" s="88">
        <f>係数!$G$34</f>
        <v>5.7000000000000002E-2</v>
      </c>
      <c r="H47" s="78">
        <f>D47*G47</f>
        <v>0</v>
      </c>
    </row>
    <row r="48" spans="1:14">
      <c r="A48" s="339"/>
      <c r="B48" s="75" t="s">
        <v>285</v>
      </c>
      <c r="C48" s="80" t="s">
        <v>398</v>
      </c>
      <c r="D48" s="61"/>
      <c r="E48" s="84">
        <f>係数!$E$35</f>
        <v>1.36</v>
      </c>
      <c r="F48" s="82">
        <f t="shared" si="0"/>
        <v>0</v>
      </c>
      <c r="G48" s="88">
        <f>係数!$G$35</f>
        <v>5.7000000000000002E-2</v>
      </c>
      <c r="H48" s="78">
        <f>D48*G48</f>
        <v>0</v>
      </c>
    </row>
    <row r="49" spans="1:8" ht="14.25">
      <c r="A49" s="339"/>
      <c r="B49" s="340" t="s">
        <v>286</v>
      </c>
      <c r="C49" s="341"/>
      <c r="D49" s="324" t="s">
        <v>400</v>
      </c>
      <c r="E49" s="324"/>
      <c r="F49" s="89">
        <f>SUM(F20:F48)</f>
        <v>0</v>
      </c>
      <c r="G49" s="90" t="s">
        <v>288</v>
      </c>
      <c r="H49" s="89">
        <f>SUM(H20:H48)</f>
        <v>0</v>
      </c>
    </row>
    <row r="50" spans="1:8">
      <c r="A50" s="342" t="s">
        <v>289</v>
      </c>
      <c r="B50" s="76" t="s">
        <v>442</v>
      </c>
      <c r="C50" s="74" t="s">
        <v>291</v>
      </c>
      <c r="D50" s="61"/>
      <c r="E50" s="91">
        <f>係数!$E$39</f>
        <v>9.9700000000000006</v>
      </c>
      <c r="F50" s="77">
        <f t="shared" si="0"/>
        <v>0</v>
      </c>
      <c r="G50" s="92" t="str">
        <f>IF(係数!G$39="","",係数!G$39)</f>
        <v/>
      </c>
      <c r="H50" s="78">
        <f>IF(G50="",0,D50*G50)</f>
        <v>0</v>
      </c>
    </row>
    <row r="51" spans="1:8">
      <c r="A51" s="343"/>
      <c r="B51" s="76" t="s">
        <v>443</v>
      </c>
      <c r="C51" s="74" t="s">
        <v>291</v>
      </c>
      <c r="D51" s="61"/>
      <c r="E51" s="91">
        <f>係数!$E$40</f>
        <v>9.2799999999999994</v>
      </c>
      <c r="F51" s="77">
        <f t="shared" si="0"/>
        <v>0</v>
      </c>
      <c r="G51" s="92" t="str">
        <f>IF(係数!G$40="","",係数!G$40)</f>
        <v/>
      </c>
      <c r="H51" s="78">
        <f>IF(G51="",0,D51*G51)</f>
        <v>0</v>
      </c>
    </row>
    <row r="52" spans="1:8">
      <c r="A52" s="343"/>
      <c r="B52" s="87" t="s">
        <v>401</v>
      </c>
      <c r="C52" s="80" t="s">
        <v>291</v>
      </c>
      <c r="D52" s="61"/>
      <c r="E52" s="91">
        <f>係数!$E$41</f>
        <v>9.76</v>
      </c>
      <c r="F52" s="77">
        <f t="shared" si="0"/>
        <v>0</v>
      </c>
      <c r="G52" s="62"/>
      <c r="H52" s="78">
        <f>D52*G52</f>
        <v>0</v>
      </c>
    </row>
    <row r="53" spans="1:8" ht="15" thickBot="1">
      <c r="A53" s="343"/>
      <c r="B53" s="340" t="s">
        <v>294</v>
      </c>
      <c r="C53" s="341"/>
      <c r="D53" s="324" t="s">
        <v>400</v>
      </c>
      <c r="E53" s="324"/>
      <c r="F53" s="93">
        <f>SUM(F50:F52)</f>
        <v>0</v>
      </c>
      <c r="G53" s="94" t="s">
        <v>288</v>
      </c>
      <c r="H53" s="95">
        <f>SUM(H50:H52)</f>
        <v>0</v>
      </c>
    </row>
    <row r="54" spans="1:8" ht="14.25" thickTop="1">
      <c r="A54" s="318" t="s">
        <v>402</v>
      </c>
      <c r="B54" s="319"/>
      <c r="C54" s="319"/>
      <c r="D54" s="324" t="s">
        <v>403</v>
      </c>
      <c r="E54" s="324"/>
      <c r="F54" s="96">
        <f>SUM(F53,F49)</f>
        <v>0</v>
      </c>
      <c r="G54" s="325" t="s">
        <v>297</v>
      </c>
      <c r="H54" s="328">
        <f>SUM(H53,H49)</f>
        <v>0</v>
      </c>
    </row>
    <row r="55" spans="1:8" ht="14.25" thickBot="1">
      <c r="A55" s="320"/>
      <c r="B55" s="321"/>
      <c r="C55" s="321"/>
      <c r="D55" s="331" t="s">
        <v>298</v>
      </c>
      <c r="E55" s="331"/>
      <c r="F55" s="97">
        <v>2.58E-2</v>
      </c>
      <c r="G55" s="326"/>
      <c r="H55" s="329"/>
    </row>
    <row r="56" spans="1:8" ht="14.25" thickTop="1">
      <c r="A56" s="320"/>
      <c r="B56" s="321"/>
      <c r="C56" s="321"/>
      <c r="D56" s="332" t="s">
        <v>299</v>
      </c>
      <c r="E56" s="333"/>
      <c r="F56" s="336">
        <f>F54*F55</f>
        <v>0</v>
      </c>
      <c r="G56" s="326"/>
      <c r="H56" s="329"/>
    </row>
    <row r="57" spans="1:8" ht="14.25" thickBot="1">
      <c r="A57" s="322"/>
      <c r="B57" s="323"/>
      <c r="C57" s="323"/>
      <c r="D57" s="334"/>
      <c r="E57" s="335"/>
      <c r="F57" s="337"/>
      <c r="G57" s="327"/>
      <c r="H57" s="330"/>
    </row>
    <row r="58" spans="1:8" ht="14.25" thickTop="1">
      <c r="A58" s="73" t="s">
        <v>300</v>
      </c>
      <c r="B58" s="98"/>
      <c r="C58" s="99"/>
      <c r="D58" s="99"/>
      <c r="E58" s="99"/>
      <c r="F58" s="99"/>
      <c r="G58" s="99"/>
      <c r="H58" s="99"/>
    </row>
    <row r="59" spans="1:8">
      <c r="A59" s="73"/>
      <c r="B59" s="302" t="s">
        <v>301</v>
      </c>
      <c r="C59" s="303"/>
      <c r="D59" s="303"/>
      <c r="E59" s="303"/>
      <c r="F59" s="303"/>
      <c r="G59" s="303"/>
      <c r="H59" s="303"/>
    </row>
    <row r="60" spans="1:8">
      <c r="A60" s="73"/>
      <c r="B60" s="303"/>
      <c r="C60" s="303"/>
      <c r="D60" s="303"/>
      <c r="E60" s="303"/>
      <c r="F60" s="303"/>
      <c r="G60" s="303"/>
      <c r="H60" s="303"/>
    </row>
    <row r="61" spans="1:8">
      <c r="A61" s="73"/>
      <c r="B61" s="304" t="s">
        <v>302</v>
      </c>
      <c r="C61" s="304"/>
      <c r="D61" s="304"/>
      <c r="E61" s="304"/>
      <c r="F61" s="304"/>
      <c r="G61" s="304"/>
      <c r="H61" s="304"/>
    </row>
    <row r="62" spans="1:8">
      <c r="A62" s="73"/>
      <c r="B62" s="304"/>
      <c r="C62" s="304"/>
      <c r="D62" s="304"/>
      <c r="E62" s="304"/>
      <c r="F62" s="304"/>
      <c r="G62" s="304"/>
      <c r="H62" s="304"/>
    </row>
    <row r="63" spans="1:8">
      <c r="A63" s="73"/>
      <c r="B63" s="304"/>
      <c r="C63" s="304"/>
      <c r="D63" s="304"/>
      <c r="E63" s="304"/>
      <c r="F63" s="304"/>
      <c r="G63" s="304"/>
      <c r="H63" s="304"/>
    </row>
    <row r="64" spans="1:8">
      <c r="A64" s="73" t="s">
        <v>303</v>
      </c>
      <c r="B64" s="98"/>
      <c r="C64" s="99"/>
      <c r="D64" s="99"/>
      <c r="E64" s="99"/>
      <c r="F64" s="99"/>
      <c r="G64" s="99"/>
      <c r="H64" s="99"/>
    </row>
    <row r="65" spans="1:8">
      <c r="A65" s="73"/>
      <c r="B65" s="100" t="s">
        <v>332</v>
      </c>
      <c r="C65" s="99"/>
      <c r="D65" s="99"/>
      <c r="E65" s="99"/>
      <c r="F65" s="99"/>
      <c r="G65" s="98"/>
      <c r="H65" s="99"/>
    </row>
    <row r="66" spans="1:8" ht="13.5" customHeight="1">
      <c r="A66" s="73"/>
      <c r="B66" s="300" t="s">
        <v>444</v>
      </c>
      <c r="C66" s="301"/>
      <c r="D66" s="301"/>
      <c r="E66" s="301"/>
      <c r="F66" s="301"/>
      <c r="G66" s="301"/>
      <c r="H66" s="301"/>
    </row>
    <row r="67" spans="1:8">
      <c r="A67" s="73"/>
      <c r="B67" s="301"/>
      <c r="C67" s="301"/>
      <c r="D67" s="301"/>
      <c r="E67" s="301"/>
      <c r="F67" s="301"/>
      <c r="G67" s="301"/>
      <c r="H67" s="301"/>
    </row>
    <row r="68" spans="1:8">
      <c r="A68" s="73"/>
      <c r="B68" s="301" t="s">
        <v>304</v>
      </c>
      <c r="C68" s="301"/>
      <c r="D68" s="301"/>
      <c r="E68" s="301"/>
      <c r="F68" s="301"/>
      <c r="G68" s="301"/>
      <c r="H68" s="301"/>
    </row>
    <row r="69" spans="1:8">
      <c r="A69" s="73"/>
      <c r="B69" s="301"/>
      <c r="C69" s="301"/>
      <c r="D69" s="301"/>
      <c r="E69" s="301"/>
      <c r="F69" s="301"/>
      <c r="G69" s="301"/>
      <c r="H69" s="301"/>
    </row>
    <row r="70" spans="1:8">
      <c r="A70" s="73" t="s">
        <v>305</v>
      </c>
      <c r="B70" s="73"/>
      <c r="C70" s="73"/>
      <c r="D70" s="73"/>
      <c r="E70" s="73"/>
      <c r="F70" s="73"/>
      <c r="G70" s="73"/>
      <c r="H70" s="73"/>
    </row>
    <row r="71" spans="1:8">
      <c r="A71" s="73"/>
      <c r="B71" s="101" t="s">
        <v>306</v>
      </c>
      <c r="C71" s="73"/>
      <c r="D71" s="73"/>
      <c r="E71" s="73"/>
      <c r="F71" s="73"/>
      <c r="G71" s="73"/>
      <c r="H71" s="73"/>
    </row>
    <row r="72" spans="1:8" ht="13.5" customHeight="1">
      <c r="A72" s="344" t="s">
        <v>438</v>
      </c>
      <c r="B72" s="344"/>
      <c r="C72" s="344"/>
      <c r="D72" s="344"/>
      <c r="E72" s="344"/>
      <c r="F72" s="344"/>
      <c r="G72" s="344"/>
      <c r="H72" s="344"/>
    </row>
    <row r="73" spans="1:8" ht="13.5" customHeight="1">
      <c r="A73" s="344"/>
      <c r="B73" s="344"/>
      <c r="C73" s="344"/>
      <c r="D73" s="344"/>
      <c r="E73" s="344"/>
      <c r="F73" s="344"/>
      <c r="G73" s="344"/>
      <c r="H73" s="344"/>
    </row>
    <row r="74" spans="1:8" ht="18.75" customHeight="1">
      <c r="A74" s="305" t="s">
        <v>26</v>
      </c>
      <c r="B74" s="305"/>
      <c r="C74" s="345"/>
      <c r="D74" s="346"/>
      <c r="E74" s="346"/>
      <c r="F74" s="346"/>
      <c r="G74" s="346"/>
      <c r="H74" s="347"/>
    </row>
    <row r="75" spans="1:8" ht="18.75" customHeight="1">
      <c r="A75" s="305" t="s">
        <v>235</v>
      </c>
      <c r="B75" s="305"/>
      <c r="C75" s="306"/>
      <c r="D75" s="306"/>
      <c r="E75" s="306"/>
      <c r="F75" s="306"/>
      <c r="G75" s="306"/>
      <c r="H75" s="307"/>
    </row>
    <row r="76" spans="1:8" ht="15" customHeight="1">
      <c r="A76" s="308" t="s">
        <v>236</v>
      </c>
      <c r="B76" s="309"/>
      <c r="C76" s="309"/>
      <c r="D76" s="309"/>
      <c r="E76" s="309"/>
      <c r="F76" s="309"/>
      <c r="G76" s="309"/>
      <c r="H76" s="310"/>
    </row>
    <row r="77" spans="1:8" ht="15" customHeight="1">
      <c r="A77" s="66" t="s">
        <v>237</v>
      </c>
      <c r="B77" s="67"/>
      <c r="C77" s="67"/>
      <c r="D77" s="67"/>
      <c r="E77" s="67"/>
      <c r="F77" s="67"/>
      <c r="G77" s="67"/>
      <c r="H77" s="68"/>
    </row>
    <row r="78" spans="1:8" ht="15" customHeight="1">
      <c r="A78" s="66"/>
      <c r="B78" s="69" t="s">
        <v>238</v>
      </c>
      <c r="C78" s="67"/>
      <c r="D78" s="67"/>
      <c r="E78" s="67"/>
      <c r="F78" s="67"/>
      <c r="G78" s="67"/>
      <c r="H78" s="68"/>
    </row>
    <row r="79" spans="1:8" ht="3" customHeight="1">
      <c r="A79" s="66"/>
      <c r="B79" s="69"/>
      <c r="C79" s="67"/>
      <c r="D79" s="67"/>
      <c r="E79" s="67"/>
      <c r="F79" s="67"/>
      <c r="G79" s="67"/>
      <c r="H79" s="68"/>
    </row>
    <row r="80" spans="1:8" ht="15" customHeight="1">
      <c r="A80" s="66" t="s">
        <v>239</v>
      </c>
      <c r="B80" s="67"/>
      <c r="C80" s="67"/>
      <c r="D80" s="67"/>
      <c r="E80" s="67"/>
      <c r="F80" s="67"/>
      <c r="G80" s="67"/>
      <c r="H80" s="68"/>
    </row>
    <row r="81" spans="1:11" ht="15" customHeight="1">
      <c r="A81" s="66" t="s">
        <v>240</v>
      </c>
      <c r="B81" s="67"/>
      <c r="C81" s="67"/>
      <c r="D81" s="67"/>
      <c r="E81" s="67"/>
      <c r="F81" s="67"/>
      <c r="G81" s="67"/>
      <c r="H81" s="68"/>
    </row>
    <row r="82" spans="1:11" ht="15" customHeight="1">
      <c r="A82" s="66" t="s">
        <v>387</v>
      </c>
      <c r="B82" s="67"/>
      <c r="C82" s="67"/>
      <c r="D82" s="67"/>
      <c r="E82" s="67"/>
      <c r="F82" s="67"/>
      <c r="G82" s="67"/>
      <c r="H82" s="68"/>
    </row>
    <row r="83" spans="1:11" ht="15" customHeight="1">
      <c r="A83" s="66" t="s">
        <v>388</v>
      </c>
      <c r="B83" s="67"/>
      <c r="C83" s="67"/>
      <c r="D83" s="67"/>
      <c r="E83" s="67"/>
      <c r="F83" s="67"/>
      <c r="G83" s="67"/>
      <c r="H83" s="68"/>
    </row>
    <row r="84" spans="1:11" ht="15" customHeight="1">
      <c r="A84" s="66" t="s">
        <v>243</v>
      </c>
      <c r="B84" s="67"/>
      <c r="C84" s="67"/>
      <c r="D84" s="67"/>
      <c r="E84" s="67"/>
      <c r="F84" s="67"/>
      <c r="G84" s="67"/>
      <c r="H84" s="68"/>
    </row>
    <row r="85" spans="1:11" ht="15" customHeight="1">
      <c r="A85" s="66" t="s">
        <v>389</v>
      </c>
      <c r="B85" s="67"/>
      <c r="C85" s="67"/>
      <c r="D85" s="67"/>
      <c r="E85" s="67"/>
      <c r="F85" s="67"/>
      <c r="G85" s="67"/>
      <c r="H85" s="68"/>
    </row>
    <row r="86" spans="1:11" ht="15" customHeight="1">
      <c r="A86" s="66" t="s">
        <v>245</v>
      </c>
      <c r="B86" s="67"/>
      <c r="C86" s="67"/>
      <c r="D86" s="67"/>
      <c r="E86" s="67"/>
      <c r="F86" s="67"/>
      <c r="G86" s="67"/>
      <c r="H86" s="68"/>
    </row>
    <row r="87" spans="1:11" ht="15" customHeight="1">
      <c r="A87" s="70" t="s">
        <v>390</v>
      </c>
      <c r="B87" s="71"/>
      <c r="C87" s="71"/>
      <c r="D87" s="71"/>
      <c r="E87" s="71"/>
      <c r="F87" s="71"/>
      <c r="G87" s="71"/>
      <c r="H87" s="72"/>
    </row>
    <row r="88" spans="1:11" ht="7.5" customHeight="1">
      <c r="A88" s="73"/>
      <c r="B88" s="67"/>
      <c r="C88" s="71"/>
      <c r="D88" s="71"/>
      <c r="E88" s="67"/>
      <c r="F88" s="67"/>
      <c r="G88" s="71"/>
      <c r="H88" s="67"/>
    </row>
    <row r="89" spans="1:11">
      <c r="A89" s="311" t="s">
        <v>247</v>
      </c>
      <c r="B89" s="311"/>
      <c r="C89" s="311" t="s">
        <v>248</v>
      </c>
      <c r="D89" s="312" t="s">
        <v>249</v>
      </c>
      <c r="E89" s="314" t="s">
        <v>250</v>
      </c>
      <c r="F89" s="316" t="s">
        <v>251</v>
      </c>
      <c r="G89" s="311" t="s">
        <v>252</v>
      </c>
      <c r="H89" s="316" t="s">
        <v>253</v>
      </c>
    </row>
    <row r="90" spans="1:11">
      <c r="A90" s="311"/>
      <c r="B90" s="311"/>
      <c r="C90" s="311"/>
      <c r="D90" s="313"/>
      <c r="E90" s="315"/>
      <c r="F90" s="317"/>
      <c r="G90" s="311"/>
      <c r="H90" s="317"/>
      <c r="I90" s="58"/>
    </row>
    <row r="91" spans="1:11">
      <c r="A91" s="338" t="s">
        <v>254</v>
      </c>
      <c r="B91" s="75" t="s">
        <v>255</v>
      </c>
      <c r="C91" s="74" t="s">
        <v>313</v>
      </c>
      <c r="D91" s="61"/>
      <c r="E91" s="76">
        <f>係数!$E$7</f>
        <v>38.200000000000003</v>
      </c>
      <c r="F91" s="77">
        <f>D91*E91</f>
        <v>0</v>
      </c>
      <c r="G91" s="76">
        <f>係数!$G$7</f>
        <v>1.8700000000000001E-2</v>
      </c>
      <c r="H91" s="78">
        <f>F91*G91*44/12</f>
        <v>0</v>
      </c>
      <c r="I91" s="58"/>
    </row>
    <row r="92" spans="1:11">
      <c r="A92" s="339"/>
      <c r="B92" s="75" t="s">
        <v>391</v>
      </c>
      <c r="C92" s="74" t="s">
        <v>392</v>
      </c>
      <c r="D92" s="61"/>
      <c r="E92" s="76">
        <f>係数!$E$8</f>
        <v>35.299999999999997</v>
      </c>
      <c r="F92" s="77">
        <f t="shared" ref="F92:F119" si="2">D92*E92</f>
        <v>0</v>
      </c>
      <c r="G92" s="76">
        <f>係数!$G$8</f>
        <v>1.84E-2</v>
      </c>
      <c r="H92" s="78">
        <f>F92*G92*44/12</f>
        <v>0</v>
      </c>
      <c r="I92" s="58"/>
    </row>
    <row r="93" spans="1:11">
      <c r="A93" s="339"/>
      <c r="B93" s="75" t="s">
        <v>258</v>
      </c>
      <c r="C93" s="74" t="s">
        <v>392</v>
      </c>
      <c r="D93" s="61"/>
      <c r="E93" s="76">
        <f>係数!$E$9</f>
        <v>34.6</v>
      </c>
      <c r="F93" s="77">
        <f t="shared" si="2"/>
        <v>0</v>
      </c>
      <c r="G93" s="76">
        <f>係数!$G$9</f>
        <v>1.83E-2</v>
      </c>
      <c r="H93" s="78">
        <f>F93*G93*44/12</f>
        <v>0</v>
      </c>
      <c r="I93" s="58"/>
    </row>
    <row r="94" spans="1:11">
      <c r="A94" s="339"/>
      <c r="B94" s="76" t="s">
        <v>394</v>
      </c>
      <c r="C94" s="74" t="s">
        <v>392</v>
      </c>
      <c r="D94" s="61"/>
      <c r="E94" s="76">
        <f>係数!$E$10</f>
        <v>33.6</v>
      </c>
      <c r="F94" s="77">
        <f t="shared" si="2"/>
        <v>0</v>
      </c>
      <c r="G94" s="76">
        <f>係数!$G$10</f>
        <v>1.8200000000000001E-2</v>
      </c>
      <c r="H94" s="78">
        <f t="shared" ref="H94:H115" si="3">F94*G94*44/12</f>
        <v>0</v>
      </c>
      <c r="I94" s="58"/>
    </row>
    <row r="95" spans="1:11">
      <c r="A95" s="339"/>
      <c r="B95" s="76" t="s">
        <v>260</v>
      </c>
      <c r="C95" s="74" t="s">
        <v>314</v>
      </c>
      <c r="D95" s="61"/>
      <c r="E95" s="76">
        <f>係数!$E$11</f>
        <v>36.700000000000003</v>
      </c>
      <c r="F95" s="77">
        <f t="shared" si="2"/>
        <v>0</v>
      </c>
      <c r="G95" s="76">
        <f>係数!$G$11</f>
        <v>1.8499999999999999E-2</v>
      </c>
      <c r="H95" s="78">
        <f t="shared" si="3"/>
        <v>0</v>
      </c>
      <c r="I95" s="58"/>
      <c r="J95" s="58"/>
      <c r="K95" s="58"/>
    </row>
    <row r="96" spans="1:11">
      <c r="A96" s="339"/>
      <c r="B96" s="76" t="s">
        <v>261</v>
      </c>
      <c r="C96" s="74" t="s">
        <v>315</v>
      </c>
      <c r="D96" s="61"/>
      <c r="E96" s="76">
        <f>係数!$E$12</f>
        <v>37.700000000000003</v>
      </c>
      <c r="F96" s="77">
        <f t="shared" si="2"/>
        <v>0</v>
      </c>
      <c r="G96" s="76">
        <f>係数!$G$12</f>
        <v>1.8700000000000001E-2</v>
      </c>
      <c r="H96" s="78">
        <f t="shared" si="3"/>
        <v>0</v>
      </c>
      <c r="I96" s="58"/>
      <c r="J96" s="58"/>
      <c r="K96" s="58"/>
    </row>
    <row r="97" spans="1:11">
      <c r="A97" s="339"/>
      <c r="B97" s="76" t="s">
        <v>262</v>
      </c>
      <c r="C97" s="74" t="s">
        <v>256</v>
      </c>
      <c r="D97" s="61"/>
      <c r="E97" s="76">
        <f>係数!$E$13</f>
        <v>39.1</v>
      </c>
      <c r="F97" s="77">
        <f t="shared" si="2"/>
        <v>0</v>
      </c>
      <c r="G97" s="76">
        <f>係数!$G$13</f>
        <v>1.89E-2</v>
      </c>
      <c r="H97" s="78">
        <f t="shared" si="3"/>
        <v>0</v>
      </c>
      <c r="I97" s="58"/>
      <c r="J97" s="58"/>
      <c r="K97" s="58"/>
    </row>
    <row r="98" spans="1:11">
      <c r="A98" s="339"/>
      <c r="B98" s="76" t="s">
        <v>263</v>
      </c>
      <c r="C98" s="74" t="s">
        <v>256</v>
      </c>
      <c r="D98" s="61"/>
      <c r="E98" s="76">
        <f>係数!$E$14</f>
        <v>41.9</v>
      </c>
      <c r="F98" s="77">
        <f t="shared" si="2"/>
        <v>0</v>
      </c>
      <c r="G98" s="76">
        <f>係数!$G$14</f>
        <v>1.95E-2</v>
      </c>
      <c r="H98" s="78">
        <f t="shared" si="3"/>
        <v>0</v>
      </c>
      <c r="I98" s="58"/>
      <c r="J98" s="58"/>
      <c r="K98" s="58"/>
    </row>
    <row r="99" spans="1:11">
      <c r="A99" s="339"/>
      <c r="B99" s="76" t="s">
        <v>264</v>
      </c>
      <c r="C99" s="74" t="s">
        <v>265</v>
      </c>
      <c r="D99" s="61"/>
      <c r="E99" s="76">
        <f>係数!$E$15</f>
        <v>40.9</v>
      </c>
      <c r="F99" s="77">
        <f t="shared" si="2"/>
        <v>0</v>
      </c>
      <c r="G99" s="76">
        <f>係数!$G$15</f>
        <v>2.0799999999999999E-2</v>
      </c>
      <c r="H99" s="78">
        <f t="shared" si="3"/>
        <v>0</v>
      </c>
      <c r="I99" s="58"/>
      <c r="J99" s="58"/>
      <c r="K99" s="58"/>
    </row>
    <row r="100" spans="1:11">
      <c r="A100" s="339"/>
      <c r="B100" s="76" t="s">
        <v>266</v>
      </c>
      <c r="C100" s="74" t="s">
        <v>265</v>
      </c>
      <c r="D100" s="61"/>
      <c r="E100" s="76">
        <f>係数!$E$16</f>
        <v>29.9</v>
      </c>
      <c r="F100" s="77">
        <f t="shared" si="2"/>
        <v>0</v>
      </c>
      <c r="G100" s="76">
        <f>係数!$G$16</f>
        <v>2.5399999999999999E-2</v>
      </c>
      <c r="H100" s="78">
        <f t="shared" si="3"/>
        <v>0</v>
      </c>
      <c r="I100" s="58"/>
      <c r="J100" s="58"/>
      <c r="K100" s="58"/>
    </row>
    <row r="101" spans="1:11">
      <c r="A101" s="339"/>
      <c r="B101" s="76" t="s">
        <v>267</v>
      </c>
      <c r="C101" s="74" t="s">
        <v>265</v>
      </c>
      <c r="D101" s="61"/>
      <c r="E101" s="76">
        <f>係数!$E$17</f>
        <v>50.8</v>
      </c>
      <c r="F101" s="77">
        <f t="shared" si="2"/>
        <v>0</v>
      </c>
      <c r="G101" s="76">
        <f>係数!$G$17</f>
        <v>1.61E-2</v>
      </c>
      <c r="H101" s="78">
        <f t="shared" si="3"/>
        <v>0</v>
      </c>
      <c r="I101" s="58"/>
      <c r="J101" s="58"/>
      <c r="K101" s="58"/>
    </row>
    <row r="102" spans="1:11">
      <c r="A102" s="339"/>
      <c r="B102" s="76" t="s">
        <v>268</v>
      </c>
      <c r="C102" s="74" t="s">
        <v>269</v>
      </c>
      <c r="D102" s="61"/>
      <c r="E102" s="76">
        <f>係数!$E$18</f>
        <v>44.9</v>
      </c>
      <c r="F102" s="77">
        <f t="shared" si="2"/>
        <v>0</v>
      </c>
      <c r="G102" s="76">
        <f>係数!$G$18</f>
        <v>1.4200000000000001E-2</v>
      </c>
      <c r="H102" s="78">
        <f t="shared" si="3"/>
        <v>0</v>
      </c>
      <c r="I102" s="58"/>
      <c r="J102" s="58"/>
      <c r="K102" s="58"/>
    </row>
    <row r="103" spans="1:11">
      <c r="A103" s="339"/>
      <c r="B103" s="76" t="s">
        <v>270</v>
      </c>
      <c r="C103" s="74" t="s">
        <v>265</v>
      </c>
      <c r="D103" s="61"/>
      <c r="E103" s="76">
        <f>係数!$E$19</f>
        <v>54.6</v>
      </c>
      <c r="F103" s="77">
        <f t="shared" si="2"/>
        <v>0</v>
      </c>
      <c r="G103" s="76">
        <f>係数!$G$19</f>
        <v>1.35E-2</v>
      </c>
      <c r="H103" s="78">
        <f t="shared" si="3"/>
        <v>0</v>
      </c>
      <c r="I103" s="58"/>
      <c r="J103" s="58"/>
      <c r="K103" s="58"/>
    </row>
    <row r="104" spans="1:11">
      <c r="A104" s="339"/>
      <c r="B104" s="76" t="s">
        <v>271</v>
      </c>
      <c r="C104" s="74" t="s">
        <v>269</v>
      </c>
      <c r="D104" s="61"/>
      <c r="E104" s="76">
        <f>係数!$E$20</f>
        <v>43.5</v>
      </c>
      <c r="F104" s="77">
        <f t="shared" si="2"/>
        <v>0</v>
      </c>
      <c r="G104" s="76">
        <f>係数!$G$20</f>
        <v>1.3899999999999999E-2</v>
      </c>
      <c r="H104" s="78">
        <f t="shared" si="3"/>
        <v>0</v>
      </c>
      <c r="I104" s="58"/>
      <c r="J104" s="58"/>
      <c r="K104" s="58"/>
    </row>
    <row r="105" spans="1:11">
      <c r="A105" s="339"/>
      <c r="B105" s="76" t="s">
        <v>272</v>
      </c>
      <c r="C105" s="74" t="s">
        <v>265</v>
      </c>
      <c r="D105" s="61"/>
      <c r="E105" s="79">
        <f>係数!$E$21</f>
        <v>29</v>
      </c>
      <c r="F105" s="77">
        <f t="shared" si="2"/>
        <v>0</v>
      </c>
      <c r="G105" s="76">
        <f>係数!$G$21</f>
        <v>2.4500000000000001E-2</v>
      </c>
      <c r="H105" s="78">
        <f t="shared" si="3"/>
        <v>0</v>
      </c>
      <c r="I105" s="58"/>
      <c r="J105" s="58"/>
      <c r="K105" s="58"/>
    </row>
    <row r="106" spans="1:11">
      <c r="A106" s="339"/>
      <c r="B106" s="76" t="s">
        <v>273</v>
      </c>
      <c r="C106" s="74" t="s">
        <v>265</v>
      </c>
      <c r="D106" s="61"/>
      <c r="E106" s="79">
        <f>係数!$E$22</f>
        <v>25.7</v>
      </c>
      <c r="F106" s="77">
        <f t="shared" si="2"/>
        <v>0</v>
      </c>
      <c r="G106" s="76">
        <f>係数!$G$22</f>
        <v>2.47E-2</v>
      </c>
      <c r="H106" s="78">
        <f t="shared" si="3"/>
        <v>0</v>
      </c>
      <c r="I106" s="58"/>
      <c r="J106" s="58"/>
      <c r="K106" s="58"/>
    </row>
    <row r="107" spans="1:11">
      <c r="A107" s="339"/>
      <c r="B107" s="76" t="s">
        <v>274</v>
      </c>
      <c r="C107" s="74" t="s">
        <v>265</v>
      </c>
      <c r="D107" s="61"/>
      <c r="E107" s="79">
        <f>係数!$E$23</f>
        <v>26.9</v>
      </c>
      <c r="F107" s="77">
        <f t="shared" si="2"/>
        <v>0</v>
      </c>
      <c r="G107" s="76">
        <f>係数!$G$23</f>
        <v>2.5499999999999998E-2</v>
      </c>
      <c r="H107" s="78">
        <f t="shared" si="3"/>
        <v>0</v>
      </c>
      <c r="I107" s="58"/>
      <c r="J107" s="58"/>
      <c r="K107" s="58"/>
    </row>
    <row r="108" spans="1:11">
      <c r="A108" s="339"/>
      <c r="B108" s="76" t="s">
        <v>275</v>
      </c>
      <c r="C108" s="74" t="s">
        <v>265</v>
      </c>
      <c r="D108" s="61"/>
      <c r="E108" s="79">
        <f>係数!$E$24</f>
        <v>29.4</v>
      </c>
      <c r="F108" s="77">
        <f t="shared" si="2"/>
        <v>0</v>
      </c>
      <c r="G108" s="76">
        <f>係数!$G$24</f>
        <v>2.9399999999999999E-2</v>
      </c>
      <c r="H108" s="78">
        <f t="shared" si="3"/>
        <v>0</v>
      </c>
      <c r="I108" s="58"/>
      <c r="J108" s="58"/>
      <c r="K108" s="58"/>
    </row>
    <row r="109" spans="1:11">
      <c r="A109" s="339"/>
      <c r="B109" s="76" t="s">
        <v>276</v>
      </c>
      <c r="C109" s="74" t="s">
        <v>265</v>
      </c>
      <c r="D109" s="61"/>
      <c r="E109" s="79">
        <f>係数!$E$25</f>
        <v>37.299999999999997</v>
      </c>
      <c r="F109" s="77">
        <f t="shared" si="2"/>
        <v>0</v>
      </c>
      <c r="G109" s="76">
        <f>係数!$G$25</f>
        <v>2.0899999999999998E-2</v>
      </c>
      <c r="H109" s="78">
        <f t="shared" si="3"/>
        <v>0</v>
      </c>
      <c r="I109" s="58"/>
      <c r="J109" s="58"/>
      <c r="K109" s="58"/>
    </row>
    <row r="110" spans="1:11">
      <c r="A110" s="339"/>
      <c r="B110" s="75" t="s">
        <v>277</v>
      </c>
      <c r="C110" s="80" t="s">
        <v>269</v>
      </c>
      <c r="D110" s="61"/>
      <c r="E110" s="81">
        <f>係数!$E$26</f>
        <v>21.1</v>
      </c>
      <c r="F110" s="82">
        <f t="shared" si="2"/>
        <v>0</v>
      </c>
      <c r="G110" s="83">
        <f>係数!$G$26</f>
        <v>1.0999999999999999E-2</v>
      </c>
      <c r="H110" s="78">
        <f t="shared" si="3"/>
        <v>0</v>
      </c>
      <c r="I110" s="58"/>
      <c r="J110" s="58"/>
      <c r="K110" s="58"/>
    </row>
    <row r="111" spans="1:11">
      <c r="A111" s="339"/>
      <c r="B111" s="75" t="s">
        <v>278</v>
      </c>
      <c r="C111" s="80" t="s">
        <v>269</v>
      </c>
      <c r="D111" s="61"/>
      <c r="E111" s="84">
        <f>係数!$E$27</f>
        <v>3.41</v>
      </c>
      <c r="F111" s="82">
        <f t="shared" si="2"/>
        <v>0</v>
      </c>
      <c r="G111" s="83">
        <f>係数!$G$27</f>
        <v>2.63E-2</v>
      </c>
      <c r="H111" s="78">
        <f t="shared" si="3"/>
        <v>0</v>
      </c>
      <c r="I111" s="58"/>
      <c r="J111" s="58"/>
      <c r="K111" s="58"/>
    </row>
    <row r="112" spans="1:11">
      <c r="A112" s="339"/>
      <c r="B112" s="75" t="s">
        <v>279</v>
      </c>
      <c r="C112" s="80" t="s">
        <v>269</v>
      </c>
      <c r="D112" s="61"/>
      <c r="E112" s="84">
        <f>係数!$E$28</f>
        <v>8.41</v>
      </c>
      <c r="F112" s="82">
        <f t="shared" si="2"/>
        <v>0</v>
      </c>
      <c r="G112" s="83">
        <f>係数!$G$28</f>
        <v>3.8399999999999997E-2</v>
      </c>
      <c r="H112" s="78">
        <f t="shared" si="3"/>
        <v>0</v>
      </c>
      <c r="I112" s="58"/>
      <c r="J112" s="58"/>
      <c r="K112" s="58"/>
    </row>
    <row r="113" spans="1:11">
      <c r="A113" s="339"/>
      <c r="B113" s="85" t="s">
        <v>280</v>
      </c>
      <c r="C113" s="80" t="s">
        <v>269</v>
      </c>
      <c r="D113" s="61"/>
      <c r="E113" s="62">
        <v>46</v>
      </c>
      <c r="F113" s="86">
        <f t="shared" si="2"/>
        <v>0</v>
      </c>
      <c r="G113" s="83">
        <f>係数!$G$29</f>
        <v>1.3599999999999999E-2</v>
      </c>
      <c r="H113" s="78">
        <f t="shared" si="3"/>
        <v>0</v>
      </c>
      <c r="I113" s="58"/>
      <c r="J113" s="58"/>
      <c r="K113" s="58"/>
    </row>
    <row r="114" spans="1:11">
      <c r="A114" s="339"/>
      <c r="B114" s="87" t="s">
        <v>321</v>
      </c>
      <c r="C114" s="87"/>
      <c r="D114" s="61"/>
      <c r="E114" s="87"/>
      <c r="F114" s="86">
        <f t="shared" si="2"/>
        <v>0</v>
      </c>
      <c r="G114" s="87"/>
      <c r="H114" s="78">
        <f t="shared" si="3"/>
        <v>0</v>
      </c>
      <c r="I114" s="58"/>
      <c r="J114" s="58"/>
      <c r="K114" s="58"/>
    </row>
    <row r="115" spans="1:11">
      <c r="A115" s="339"/>
      <c r="B115" s="87" t="s">
        <v>321</v>
      </c>
      <c r="C115" s="87"/>
      <c r="D115" s="61"/>
      <c r="E115" s="87"/>
      <c r="F115" s="86">
        <f t="shared" si="2"/>
        <v>0</v>
      </c>
      <c r="G115" s="87"/>
      <c r="H115" s="78">
        <f t="shared" si="3"/>
        <v>0</v>
      </c>
      <c r="I115" s="58"/>
      <c r="J115" s="58"/>
      <c r="K115" s="58"/>
    </row>
    <row r="116" spans="1:11">
      <c r="A116" s="339"/>
      <c r="B116" s="75" t="s">
        <v>282</v>
      </c>
      <c r="C116" s="80" t="s">
        <v>281</v>
      </c>
      <c r="D116" s="61"/>
      <c r="E116" s="84">
        <f>係数!$E$32</f>
        <v>1.02</v>
      </c>
      <c r="F116" s="82">
        <f t="shared" si="2"/>
        <v>0</v>
      </c>
      <c r="G116" s="88">
        <f>係数!$G$32</f>
        <v>0.06</v>
      </c>
      <c r="H116" s="78">
        <f>D116*G116</f>
        <v>0</v>
      </c>
      <c r="I116" s="58"/>
      <c r="J116" s="58"/>
      <c r="K116" s="58"/>
    </row>
    <row r="117" spans="1:11">
      <c r="A117" s="339"/>
      <c r="B117" s="75" t="s">
        <v>283</v>
      </c>
      <c r="C117" s="80" t="s">
        <v>281</v>
      </c>
      <c r="D117" s="61"/>
      <c r="E117" s="84">
        <f>係数!$E$33</f>
        <v>1.36</v>
      </c>
      <c r="F117" s="82">
        <f t="shared" si="2"/>
        <v>0</v>
      </c>
      <c r="G117" s="88">
        <f>係数!$G$33</f>
        <v>5.7000000000000002E-2</v>
      </c>
      <c r="H117" s="78">
        <f>D117*G117</f>
        <v>0</v>
      </c>
    </row>
    <row r="118" spans="1:11">
      <c r="A118" s="339"/>
      <c r="B118" s="75" t="s">
        <v>284</v>
      </c>
      <c r="C118" s="80" t="s">
        <v>281</v>
      </c>
      <c r="D118" s="61"/>
      <c r="E118" s="84">
        <f>係数!$E$34</f>
        <v>1.36</v>
      </c>
      <c r="F118" s="82">
        <f t="shared" si="2"/>
        <v>0</v>
      </c>
      <c r="G118" s="88">
        <f>係数!$G$34</f>
        <v>5.7000000000000002E-2</v>
      </c>
      <c r="H118" s="78">
        <f>D118*G118</f>
        <v>0</v>
      </c>
    </row>
    <row r="119" spans="1:11">
      <c r="A119" s="339"/>
      <c r="B119" s="75" t="s">
        <v>285</v>
      </c>
      <c r="C119" s="80" t="s">
        <v>281</v>
      </c>
      <c r="D119" s="61"/>
      <c r="E119" s="84">
        <f>係数!$E$35</f>
        <v>1.36</v>
      </c>
      <c r="F119" s="82">
        <f t="shared" si="2"/>
        <v>0</v>
      </c>
      <c r="G119" s="88">
        <f>係数!$G$35</f>
        <v>5.7000000000000002E-2</v>
      </c>
      <c r="H119" s="78">
        <f>D119*G119</f>
        <v>0</v>
      </c>
    </row>
    <row r="120" spans="1:11" ht="14.25">
      <c r="A120" s="339"/>
      <c r="B120" s="340" t="s">
        <v>286</v>
      </c>
      <c r="C120" s="341"/>
      <c r="D120" s="324" t="s">
        <v>287</v>
      </c>
      <c r="E120" s="324"/>
      <c r="F120" s="89">
        <f>SUM(F91:F119)</f>
        <v>0</v>
      </c>
      <c r="G120" s="90" t="s">
        <v>288</v>
      </c>
      <c r="H120" s="89">
        <f>SUM(H91:H119)</f>
        <v>0</v>
      </c>
    </row>
    <row r="121" spans="1:11">
      <c r="A121" s="342" t="s">
        <v>289</v>
      </c>
      <c r="B121" s="76" t="s">
        <v>442</v>
      </c>
      <c r="C121" s="74" t="s">
        <v>291</v>
      </c>
      <c r="D121" s="61"/>
      <c r="E121" s="91">
        <f>係数!$E$39</f>
        <v>9.9700000000000006</v>
      </c>
      <c r="F121" s="77">
        <f>D121*E121</f>
        <v>0</v>
      </c>
      <c r="G121" s="92" t="str">
        <f>IF(係数!G$39="","",係数!G$39)</f>
        <v/>
      </c>
      <c r="H121" s="78">
        <f>IF(G121="",0,D121*G121)</f>
        <v>0</v>
      </c>
    </row>
    <row r="122" spans="1:11">
      <c r="A122" s="343"/>
      <c r="B122" s="76" t="s">
        <v>443</v>
      </c>
      <c r="C122" s="74" t="s">
        <v>291</v>
      </c>
      <c r="D122" s="61"/>
      <c r="E122" s="91">
        <f>係数!$E$40</f>
        <v>9.2799999999999994</v>
      </c>
      <c r="F122" s="77">
        <f>D122*E122</f>
        <v>0</v>
      </c>
      <c r="G122" s="92" t="str">
        <f>IF(係数!G$40="","",係数!G$40)</f>
        <v/>
      </c>
      <c r="H122" s="78">
        <f>IF(G122="",0,D122*G122)</f>
        <v>0</v>
      </c>
    </row>
    <row r="123" spans="1:11">
      <c r="A123" s="343"/>
      <c r="B123" s="87" t="s">
        <v>328</v>
      </c>
      <c r="C123" s="80" t="s">
        <v>291</v>
      </c>
      <c r="D123" s="61"/>
      <c r="E123" s="91">
        <f>係数!$E$41</f>
        <v>9.76</v>
      </c>
      <c r="F123" s="77">
        <f>D123*E123</f>
        <v>0</v>
      </c>
      <c r="G123" s="62"/>
      <c r="H123" s="78">
        <f>D123*G123</f>
        <v>0</v>
      </c>
    </row>
    <row r="124" spans="1:11" ht="15" thickBot="1">
      <c r="A124" s="343"/>
      <c r="B124" s="340" t="s">
        <v>294</v>
      </c>
      <c r="C124" s="341"/>
      <c r="D124" s="324" t="s">
        <v>287</v>
      </c>
      <c r="E124" s="324"/>
      <c r="F124" s="93">
        <f>SUM(F121:F123)</f>
        <v>0</v>
      </c>
      <c r="G124" s="94" t="s">
        <v>288</v>
      </c>
      <c r="H124" s="95">
        <f>SUM(H121:H123)</f>
        <v>0</v>
      </c>
    </row>
    <row r="125" spans="1:11" ht="14.25" thickTop="1">
      <c r="A125" s="318" t="s">
        <v>295</v>
      </c>
      <c r="B125" s="319"/>
      <c r="C125" s="319"/>
      <c r="D125" s="324" t="s">
        <v>296</v>
      </c>
      <c r="E125" s="324"/>
      <c r="F125" s="96">
        <f>SUM(F124,F120)</f>
        <v>0</v>
      </c>
      <c r="G125" s="325" t="s">
        <v>297</v>
      </c>
      <c r="H125" s="328">
        <f>SUM(H124,H120)</f>
        <v>0</v>
      </c>
    </row>
    <row r="126" spans="1:11" ht="14.25" thickBot="1">
      <c r="A126" s="320"/>
      <c r="B126" s="321"/>
      <c r="C126" s="321"/>
      <c r="D126" s="331" t="s">
        <v>298</v>
      </c>
      <c r="E126" s="331"/>
      <c r="F126" s="97">
        <v>2.58E-2</v>
      </c>
      <c r="G126" s="326"/>
      <c r="H126" s="329"/>
    </row>
    <row r="127" spans="1:11" ht="14.25" thickTop="1">
      <c r="A127" s="320"/>
      <c r="B127" s="321"/>
      <c r="C127" s="321"/>
      <c r="D127" s="332" t="s">
        <v>299</v>
      </c>
      <c r="E127" s="333"/>
      <c r="F127" s="336">
        <f>F125*F126</f>
        <v>0</v>
      </c>
      <c r="G127" s="326"/>
      <c r="H127" s="329"/>
    </row>
    <row r="128" spans="1:11" ht="14.25" thickBot="1">
      <c r="A128" s="322"/>
      <c r="B128" s="323"/>
      <c r="C128" s="323"/>
      <c r="D128" s="334"/>
      <c r="E128" s="335"/>
      <c r="F128" s="337"/>
      <c r="G128" s="327"/>
      <c r="H128" s="330"/>
    </row>
    <row r="129" spans="1:8" ht="14.25" thickTop="1">
      <c r="A129" s="73" t="s">
        <v>300</v>
      </c>
      <c r="B129" s="98"/>
      <c r="C129" s="99"/>
      <c r="D129" s="99"/>
      <c r="E129" s="99"/>
      <c r="F129" s="99"/>
      <c r="G129" s="99"/>
      <c r="H129" s="99"/>
    </row>
    <row r="130" spans="1:8">
      <c r="A130" s="73"/>
      <c r="B130" s="302" t="s">
        <v>301</v>
      </c>
      <c r="C130" s="303"/>
      <c r="D130" s="303"/>
      <c r="E130" s="303"/>
      <c r="F130" s="303"/>
      <c r="G130" s="303"/>
      <c r="H130" s="303"/>
    </row>
    <row r="131" spans="1:8">
      <c r="A131" s="73"/>
      <c r="B131" s="303"/>
      <c r="C131" s="303"/>
      <c r="D131" s="303"/>
      <c r="E131" s="303"/>
      <c r="F131" s="303"/>
      <c r="G131" s="303"/>
      <c r="H131" s="303"/>
    </row>
    <row r="132" spans="1:8">
      <c r="A132" s="73"/>
      <c r="B132" s="304" t="s">
        <v>302</v>
      </c>
      <c r="C132" s="304"/>
      <c r="D132" s="304"/>
      <c r="E132" s="304"/>
      <c r="F132" s="304"/>
      <c r="G132" s="304"/>
      <c r="H132" s="304"/>
    </row>
    <row r="133" spans="1:8">
      <c r="A133" s="73"/>
      <c r="B133" s="304"/>
      <c r="C133" s="304"/>
      <c r="D133" s="304"/>
      <c r="E133" s="304"/>
      <c r="F133" s="304"/>
      <c r="G133" s="304"/>
      <c r="H133" s="304"/>
    </row>
    <row r="134" spans="1:8">
      <c r="A134" s="73"/>
      <c r="B134" s="304"/>
      <c r="C134" s="304"/>
      <c r="D134" s="304"/>
      <c r="E134" s="304"/>
      <c r="F134" s="304"/>
      <c r="G134" s="304"/>
      <c r="H134" s="304"/>
    </row>
    <row r="135" spans="1:8">
      <c r="A135" s="73" t="s">
        <v>303</v>
      </c>
      <c r="B135" s="98"/>
      <c r="C135" s="99"/>
      <c r="D135" s="99"/>
      <c r="E135" s="99"/>
      <c r="F135" s="99"/>
      <c r="G135" s="99"/>
      <c r="H135" s="99"/>
    </row>
    <row r="136" spans="1:8">
      <c r="A136" s="73"/>
      <c r="B136" s="100" t="s">
        <v>332</v>
      </c>
      <c r="C136" s="99"/>
      <c r="D136" s="99"/>
      <c r="E136" s="99"/>
      <c r="F136" s="99"/>
      <c r="G136" s="98"/>
      <c r="H136" s="99"/>
    </row>
    <row r="137" spans="1:8" ht="13.5" customHeight="1">
      <c r="A137" s="73"/>
      <c r="B137" s="300" t="s">
        <v>444</v>
      </c>
      <c r="C137" s="301"/>
      <c r="D137" s="301"/>
      <c r="E137" s="301"/>
      <c r="F137" s="301"/>
      <c r="G137" s="301"/>
      <c r="H137" s="301"/>
    </row>
    <row r="138" spans="1:8">
      <c r="A138" s="73"/>
      <c r="B138" s="301"/>
      <c r="C138" s="301"/>
      <c r="D138" s="301"/>
      <c r="E138" s="301"/>
      <c r="F138" s="301"/>
      <c r="G138" s="301"/>
      <c r="H138" s="301"/>
    </row>
    <row r="139" spans="1:8">
      <c r="A139" s="73"/>
      <c r="B139" s="301" t="s">
        <v>304</v>
      </c>
      <c r="C139" s="301"/>
      <c r="D139" s="301"/>
      <c r="E139" s="301"/>
      <c r="F139" s="301"/>
      <c r="G139" s="301"/>
      <c r="H139" s="301"/>
    </row>
    <row r="140" spans="1:8">
      <c r="A140" s="73"/>
      <c r="B140" s="301"/>
      <c r="C140" s="301"/>
      <c r="D140" s="301"/>
      <c r="E140" s="301"/>
      <c r="F140" s="301"/>
      <c r="G140" s="301"/>
      <c r="H140" s="301"/>
    </row>
    <row r="141" spans="1:8">
      <c r="A141" s="73" t="s">
        <v>305</v>
      </c>
      <c r="B141" s="73"/>
      <c r="C141" s="73"/>
      <c r="D141" s="73"/>
      <c r="E141" s="73"/>
      <c r="F141" s="73"/>
      <c r="G141" s="73"/>
      <c r="H141" s="73"/>
    </row>
    <row r="142" spans="1:8">
      <c r="A142" s="73"/>
      <c r="B142" s="101" t="s">
        <v>306</v>
      </c>
      <c r="C142" s="73"/>
      <c r="D142" s="73"/>
      <c r="E142" s="73"/>
      <c r="F142" s="73"/>
      <c r="G142" s="73"/>
      <c r="H142" s="73"/>
    </row>
    <row r="143" spans="1:8" ht="13.5" customHeight="1">
      <c r="A143" s="344" t="s">
        <v>439</v>
      </c>
      <c r="B143" s="344"/>
      <c r="C143" s="344"/>
      <c r="D143" s="344"/>
      <c r="E143" s="344"/>
      <c r="F143" s="344"/>
      <c r="G143" s="344"/>
      <c r="H143" s="344"/>
    </row>
    <row r="144" spans="1:8" ht="13.5" customHeight="1">
      <c r="A144" s="344"/>
      <c r="B144" s="344"/>
      <c r="C144" s="344"/>
      <c r="D144" s="344"/>
      <c r="E144" s="344"/>
      <c r="F144" s="344"/>
      <c r="G144" s="344"/>
      <c r="H144" s="344"/>
    </row>
    <row r="145" spans="1:8" ht="18.75" customHeight="1">
      <c r="A145" s="305" t="s">
        <v>26</v>
      </c>
      <c r="B145" s="305"/>
      <c r="C145" s="345"/>
      <c r="D145" s="346"/>
      <c r="E145" s="346"/>
      <c r="F145" s="346"/>
      <c r="G145" s="346"/>
      <c r="H145" s="347"/>
    </row>
    <row r="146" spans="1:8" ht="18.75" customHeight="1">
      <c r="A146" s="305" t="s">
        <v>235</v>
      </c>
      <c r="B146" s="305"/>
      <c r="C146" s="306"/>
      <c r="D146" s="306"/>
      <c r="E146" s="306"/>
      <c r="F146" s="306"/>
      <c r="G146" s="306"/>
      <c r="H146" s="307"/>
    </row>
    <row r="147" spans="1:8" ht="15" customHeight="1">
      <c r="A147" s="308" t="s">
        <v>236</v>
      </c>
      <c r="B147" s="309"/>
      <c r="C147" s="309"/>
      <c r="D147" s="309"/>
      <c r="E147" s="309"/>
      <c r="F147" s="309"/>
      <c r="G147" s="309"/>
      <c r="H147" s="310"/>
    </row>
    <row r="148" spans="1:8" ht="15" customHeight="1">
      <c r="A148" s="66" t="s">
        <v>237</v>
      </c>
      <c r="B148" s="67"/>
      <c r="C148" s="67"/>
      <c r="D148" s="67"/>
      <c r="E148" s="67"/>
      <c r="F148" s="67"/>
      <c r="G148" s="67"/>
      <c r="H148" s="68"/>
    </row>
    <row r="149" spans="1:8" ht="15" customHeight="1">
      <c r="A149" s="66"/>
      <c r="B149" s="69" t="s">
        <v>238</v>
      </c>
      <c r="C149" s="67"/>
      <c r="D149" s="67"/>
      <c r="E149" s="67"/>
      <c r="F149" s="67"/>
      <c r="G149" s="67"/>
      <c r="H149" s="68"/>
    </row>
    <row r="150" spans="1:8" ht="3" customHeight="1">
      <c r="A150" s="66"/>
      <c r="B150" s="69"/>
      <c r="C150" s="67"/>
      <c r="D150" s="67"/>
      <c r="E150" s="67"/>
      <c r="F150" s="67"/>
      <c r="G150" s="67"/>
      <c r="H150" s="68"/>
    </row>
    <row r="151" spans="1:8" ht="15" customHeight="1">
      <c r="A151" s="66" t="s">
        <v>239</v>
      </c>
      <c r="B151" s="67"/>
      <c r="C151" s="67"/>
      <c r="D151" s="67"/>
      <c r="E151" s="67"/>
      <c r="F151" s="67"/>
      <c r="G151" s="67"/>
      <c r="H151" s="68"/>
    </row>
    <row r="152" spans="1:8" ht="15" customHeight="1">
      <c r="A152" s="66" t="s">
        <v>240</v>
      </c>
      <c r="B152" s="67"/>
      <c r="C152" s="67"/>
      <c r="D152" s="67"/>
      <c r="E152" s="67"/>
      <c r="F152" s="67"/>
      <c r="G152" s="67"/>
      <c r="H152" s="68"/>
    </row>
    <row r="153" spans="1:8" ht="15" customHeight="1">
      <c r="A153" s="66" t="s">
        <v>241</v>
      </c>
      <c r="B153" s="67"/>
      <c r="C153" s="67"/>
      <c r="D153" s="67"/>
      <c r="E153" s="67"/>
      <c r="F153" s="67"/>
      <c r="G153" s="67"/>
      <c r="H153" s="68"/>
    </row>
    <row r="154" spans="1:8" ht="15" customHeight="1">
      <c r="A154" s="66" t="s">
        <v>242</v>
      </c>
      <c r="B154" s="67"/>
      <c r="C154" s="67"/>
      <c r="D154" s="67"/>
      <c r="E154" s="67"/>
      <c r="F154" s="67"/>
      <c r="G154" s="67"/>
      <c r="H154" s="68"/>
    </row>
    <row r="155" spans="1:8" ht="15" customHeight="1">
      <c r="A155" s="66" t="s">
        <v>243</v>
      </c>
      <c r="B155" s="67"/>
      <c r="C155" s="67"/>
      <c r="D155" s="67"/>
      <c r="E155" s="67"/>
      <c r="F155" s="67"/>
      <c r="G155" s="67"/>
      <c r="H155" s="68"/>
    </row>
    <row r="156" spans="1:8" ht="15" customHeight="1">
      <c r="A156" s="66" t="s">
        <v>244</v>
      </c>
      <c r="B156" s="67"/>
      <c r="C156" s="67"/>
      <c r="D156" s="67"/>
      <c r="E156" s="67"/>
      <c r="F156" s="67"/>
      <c r="G156" s="67"/>
      <c r="H156" s="68"/>
    </row>
    <row r="157" spans="1:8" ht="15" customHeight="1">
      <c r="A157" s="66" t="s">
        <v>245</v>
      </c>
      <c r="B157" s="67"/>
      <c r="C157" s="67"/>
      <c r="D157" s="67"/>
      <c r="E157" s="67"/>
      <c r="F157" s="67"/>
      <c r="G157" s="67"/>
      <c r="H157" s="68"/>
    </row>
    <row r="158" spans="1:8" ht="15" customHeight="1">
      <c r="A158" s="70" t="s">
        <v>246</v>
      </c>
      <c r="B158" s="71"/>
      <c r="C158" s="71"/>
      <c r="D158" s="71"/>
      <c r="E158" s="71"/>
      <c r="F158" s="71"/>
      <c r="G158" s="71"/>
      <c r="H158" s="72"/>
    </row>
    <row r="159" spans="1:8" ht="7.5" customHeight="1">
      <c r="A159" s="73"/>
      <c r="B159" s="67"/>
      <c r="C159" s="71"/>
      <c r="D159" s="71"/>
      <c r="E159" s="67"/>
      <c r="F159" s="67"/>
      <c r="G159" s="71"/>
      <c r="H159" s="67"/>
    </row>
    <row r="160" spans="1:8">
      <c r="A160" s="311" t="s">
        <v>247</v>
      </c>
      <c r="B160" s="311"/>
      <c r="C160" s="311" t="s">
        <v>248</v>
      </c>
      <c r="D160" s="312" t="s">
        <v>249</v>
      </c>
      <c r="E160" s="314" t="s">
        <v>250</v>
      </c>
      <c r="F160" s="316" t="s">
        <v>251</v>
      </c>
      <c r="G160" s="311" t="s">
        <v>252</v>
      </c>
      <c r="H160" s="316" t="s">
        <v>253</v>
      </c>
    </row>
    <row r="161" spans="1:11">
      <c r="A161" s="311"/>
      <c r="B161" s="311"/>
      <c r="C161" s="311"/>
      <c r="D161" s="313"/>
      <c r="E161" s="315"/>
      <c r="F161" s="317"/>
      <c r="G161" s="311"/>
      <c r="H161" s="317"/>
      <c r="I161" s="58"/>
    </row>
    <row r="162" spans="1:11">
      <c r="A162" s="338" t="s">
        <v>254</v>
      </c>
      <c r="B162" s="75" t="s">
        <v>255</v>
      </c>
      <c r="C162" s="74" t="s">
        <v>313</v>
      </c>
      <c r="D162" s="61"/>
      <c r="E162" s="76">
        <f>係数!$E$7</f>
        <v>38.200000000000003</v>
      </c>
      <c r="F162" s="77">
        <f>D162*E162</f>
        <v>0</v>
      </c>
      <c r="G162" s="76">
        <f>係数!$G$7</f>
        <v>1.8700000000000001E-2</v>
      </c>
      <c r="H162" s="78">
        <f>F162*G162*44/12</f>
        <v>0</v>
      </c>
      <c r="I162" s="58"/>
    </row>
    <row r="163" spans="1:11">
      <c r="A163" s="339"/>
      <c r="B163" s="75" t="s">
        <v>257</v>
      </c>
      <c r="C163" s="74" t="s">
        <v>256</v>
      </c>
      <c r="D163" s="61"/>
      <c r="E163" s="76">
        <f>係数!$E$8</f>
        <v>35.299999999999997</v>
      </c>
      <c r="F163" s="77">
        <f t="shared" ref="F163:F190" si="4">D163*E163</f>
        <v>0</v>
      </c>
      <c r="G163" s="76">
        <f>係数!$G$8</f>
        <v>1.84E-2</v>
      </c>
      <c r="H163" s="78">
        <f>F163*G163*44/12</f>
        <v>0</v>
      </c>
      <c r="I163" s="58"/>
    </row>
    <row r="164" spans="1:11">
      <c r="A164" s="339"/>
      <c r="B164" s="75" t="s">
        <v>258</v>
      </c>
      <c r="C164" s="74" t="s">
        <v>256</v>
      </c>
      <c r="D164" s="61"/>
      <c r="E164" s="76">
        <f>係数!$E$9</f>
        <v>34.6</v>
      </c>
      <c r="F164" s="77">
        <f t="shared" si="4"/>
        <v>0</v>
      </c>
      <c r="G164" s="76">
        <f>係数!$G$9</f>
        <v>1.83E-2</v>
      </c>
      <c r="H164" s="78">
        <f>F164*G164*44/12</f>
        <v>0</v>
      </c>
      <c r="I164" s="58"/>
    </row>
    <row r="165" spans="1:11">
      <c r="A165" s="339"/>
      <c r="B165" s="76" t="s">
        <v>259</v>
      </c>
      <c r="C165" s="74" t="s">
        <v>256</v>
      </c>
      <c r="D165" s="61"/>
      <c r="E165" s="76">
        <f>係数!$E$10</f>
        <v>33.6</v>
      </c>
      <c r="F165" s="77">
        <f t="shared" si="4"/>
        <v>0</v>
      </c>
      <c r="G165" s="76">
        <f>係数!$G$10</f>
        <v>1.8200000000000001E-2</v>
      </c>
      <c r="H165" s="78">
        <f t="shared" ref="H165:H186" si="5">F165*G165*44/12</f>
        <v>0</v>
      </c>
      <c r="I165" s="58"/>
    </row>
    <row r="166" spans="1:11">
      <c r="A166" s="339"/>
      <c r="B166" s="76" t="s">
        <v>260</v>
      </c>
      <c r="C166" s="74" t="s">
        <v>314</v>
      </c>
      <c r="D166" s="61"/>
      <c r="E166" s="76">
        <f>係数!$E$11</f>
        <v>36.700000000000003</v>
      </c>
      <c r="F166" s="77">
        <f t="shared" si="4"/>
        <v>0</v>
      </c>
      <c r="G166" s="76">
        <f>係数!$G$11</f>
        <v>1.8499999999999999E-2</v>
      </c>
      <c r="H166" s="78">
        <f t="shared" si="5"/>
        <v>0</v>
      </c>
      <c r="I166" s="58"/>
      <c r="J166" s="58"/>
      <c r="K166" s="58"/>
    </row>
    <row r="167" spans="1:11">
      <c r="A167" s="339"/>
      <c r="B167" s="76" t="s">
        <v>261</v>
      </c>
      <c r="C167" s="74" t="s">
        <v>315</v>
      </c>
      <c r="D167" s="61"/>
      <c r="E167" s="76">
        <f>係数!$E$12</f>
        <v>37.700000000000003</v>
      </c>
      <c r="F167" s="77">
        <f t="shared" si="4"/>
        <v>0</v>
      </c>
      <c r="G167" s="76">
        <f>係数!$G$12</f>
        <v>1.8700000000000001E-2</v>
      </c>
      <c r="H167" s="78">
        <f t="shared" si="5"/>
        <v>0</v>
      </c>
      <c r="I167" s="58"/>
      <c r="J167" s="58"/>
      <c r="K167" s="58"/>
    </row>
    <row r="168" spans="1:11">
      <c r="A168" s="339"/>
      <c r="B168" s="76" t="s">
        <v>262</v>
      </c>
      <c r="C168" s="74" t="s">
        <v>256</v>
      </c>
      <c r="D168" s="61"/>
      <c r="E168" s="76">
        <f>係数!$E$13</f>
        <v>39.1</v>
      </c>
      <c r="F168" s="77">
        <f t="shared" si="4"/>
        <v>0</v>
      </c>
      <c r="G168" s="76">
        <f>係数!$G$13</f>
        <v>1.89E-2</v>
      </c>
      <c r="H168" s="78">
        <f t="shared" si="5"/>
        <v>0</v>
      </c>
      <c r="I168" s="58"/>
      <c r="J168" s="58"/>
      <c r="K168" s="58"/>
    </row>
    <row r="169" spans="1:11">
      <c r="A169" s="339"/>
      <c r="B169" s="76" t="s">
        <v>263</v>
      </c>
      <c r="C169" s="74" t="s">
        <v>256</v>
      </c>
      <c r="D169" s="61"/>
      <c r="E169" s="76">
        <f>係数!$E$14</f>
        <v>41.9</v>
      </c>
      <c r="F169" s="77">
        <f t="shared" si="4"/>
        <v>0</v>
      </c>
      <c r="G169" s="76">
        <f>係数!$G$14</f>
        <v>1.95E-2</v>
      </c>
      <c r="H169" s="78">
        <f t="shared" si="5"/>
        <v>0</v>
      </c>
      <c r="I169" s="58"/>
      <c r="J169" s="58"/>
      <c r="K169" s="58"/>
    </row>
    <row r="170" spans="1:11">
      <c r="A170" s="339"/>
      <c r="B170" s="76" t="s">
        <v>264</v>
      </c>
      <c r="C170" s="74" t="s">
        <v>265</v>
      </c>
      <c r="D170" s="61"/>
      <c r="E170" s="76">
        <f>係数!$E$15</f>
        <v>40.9</v>
      </c>
      <c r="F170" s="77">
        <f t="shared" si="4"/>
        <v>0</v>
      </c>
      <c r="G170" s="76">
        <f>係数!$G$15</f>
        <v>2.0799999999999999E-2</v>
      </c>
      <c r="H170" s="78">
        <f t="shared" si="5"/>
        <v>0</v>
      </c>
      <c r="I170" s="58"/>
      <c r="J170" s="58"/>
      <c r="K170" s="58"/>
    </row>
    <row r="171" spans="1:11">
      <c r="A171" s="339"/>
      <c r="B171" s="76" t="s">
        <v>266</v>
      </c>
      <c r="C171" s="74" t="s">
        <v>265</v>
      </c>
      <c r="D171" s="61"/>
      <c r="E171" s="76">
        <f>係数!$E$16</f>
        <v>29.9</v>
      </c>
      <c r="F171" s="77">
        <f t="shared" si="4"/>
        <v>0</v>
      </c>
      <c r="G171" s="76">
        <f>係数!$G$16</f>
        <v>2.5399999999999999E-2</v>
      </c>
      <c r="H171" s="78">
        <f t="shared" si="5"/>
        <v>0</v>
      </c>
      <c r="I171" s="58"/>
      <c r="J171" s="58"/>
      <c r="K171" s="58"/>
    </row>
    <row r="172" spans="1:11">
      <c r="A172" s="339"/>
      <c r="B172" s="76" t="s">
        <v>267</v>
      </c>
      <c r="C172" s="74" t="s">
        <v>265</v>
      </c>
      <c r="D172" s="61"/>
      <c r="E172" s="76">
        <f>係数!$E$17</f>
        <v>50.8</v>
      </c>
      <c r="F172" s="77">
        <f t="shared" si="4"/>
        <v>0</v>
      </c>
      <c r="G172" s="76">
        <f>係数!$G$17</f>
        <v>1.61E-2</v>
      </c>
      <c r="H172" s="78">
        <f t="shared" si="5"/>
        <v>0</v>
      </c>
      <c r="I172" s="58"/>
      <c r="J172" s="58"/>
      <c r="K172" s="58"/>
    </row>
    <row r="173" spans="1:11">
      <c r="A173" s="339"/>
      <c r="B173" s="76" t="s">
        <v>268</v>
      </c>
      <c r="C173" s="74" t="s">
        <v>269</v>
      </c>
      <c r="D173" s="61"/>
      <c r="E173" s="76">
        <f>係数!$E$18</f>
        <v>44.9</v>
      </c>
      <c r="F173" s="77">
        <f t="shared" si="4"/>
        <v>0</v>
      </c>
      <c r="G173" s="76">
        <f>係数!$G$18</f>
        <v>1.4200000000000001E-2</v>
      </c>
      <c r="H173" s="78">
        <f t="shared" si="5"/>
        <v>0</v>
      </c>
      <c r="I173" s="58"/>
      <c r="J173" s="58"/>
      <c r="K173" s="58"/>
    </row>
    <row r="174" spans="1:11">
      <c r="A174" s="339"/>
      <c r="B174" s="76" t="s">
        <v>270</v>
      </c>
      <c r="C174" s="74" t="s">
        <v>265</v>
      </c>
      <c r="D174" s="61"/>
      <c r="E174" s="76">
        <f>係数!$E$19</f>
        <v>54.6</v>
      </c>
      <c r="F174" s="77">
        <f t="shared" si="4"/>
        <v>0</v>
      </c>
      <c r="G174" s="76">
        <f>係数!$G$19</f>
        <v>1.35E-2</v>
      </c>
      <c r="H174" s="78">
        <f t="shared" si="5"/>
        <v>0</v>
      </c>
      <c r="I174" s="58"/>
      <c r="J174" s="58"/>
      <c r="K174" s="58"/>
    </row>
    <row r="175" spans="1:11">
      <c r="A175" s="339"/>
      <c r="B175" s="76" t="s">
        <v>271</v>
      </c>
      <c r="C175" s="74" t="s">
        <v>269</v>
      </c>
      <c r="D175" s="61"/>
      <c r="E175" s="76">
        <f>係数!$E$20</f>
        <v>43.5</v>
      </c>
      <c r="F175" s="77">
        <f t="shared" si="4"/>
        <v>0</v>
      </c>
      <c r="G175" s="76">
        <f>係数!$G$20</f>
        <v>1.3899999999999999E-2</v>
      </c>
      <c r="H175" s="78">
        <f t="shared" si="5"/>
        <v>0</v>
      </c>
      <c r="I175" s="58"/>
      <c r="J175" s="58"/>
      <c r="K175" s="58"/>
    </row>
    <row r="176" spans="1:11">
      <c r="A176" s="339"/>
      <c r="B176" s="76" t="s">
        <v>272</v>
      </c>
      <c r="C176" s="74" t="s">
        <v>265</v>
      </c>
      <c r="D176" s="61"/>
      <c r="E176" s="79">
        <f>係数!$E$21</f>
        <v>29</v>
      </c>
      <c r="F176" s="77">
        <f t="shared" si="4"/>
        <v>0</v>
      </c>
      <c r="G176" s="76">
        <f>係数!$G$21</f>
        <v>2.4500000000000001E-2</v>
      </c>
      <c r="H176" s="78">
        <f t="shared" si="5"/>
        <v>0</v>
      </c>
      <c r="I176" s="58"/>
      <c r="J176" s="58"/>
      <c r="K176" s="58"/>
    </row>
    <row r="177" spans="1:11">
      <c r="A177" s="339"/>
      <c r="B177" s="76" t="s">
        <v>273</v>
      </c>
      <c r="C177" s="74" t="s">
        <v>265</v>
      </c>
      <c r="D177" s="61"/>
      <c r="E177" s="79">
        <f>係数!$E$22</f>
        <v>25.7</v>
      </c>
      <c r="F177" s="77">
        <f t="shared" si="4"/>
        <v>0</v>
      </c>
      <c r="G177" s="76">
        <f>係数!$G$22</f>
        <v>2.47E-2</v>
      </c>
      <c r="H177" s="78">
        <f t="shared" si="5"/>
        <v>0</v>
      </c>
      <c r="I177" s="58"/>
      <c r="J177" s="58"/>
      <c r="K177" s="58"/>
    </row>
    <row r="178" spans="1:11">
      <c r="A178" s="339"/>
      <c r="B178" s="76" t="s">
        <v>274</v>
      </c>
      <c r="C178" s="74" t="s">
        <v>265</v>
      </c>
      <c r="D178" s="61"/>
      <c r="E178" s="79">
        <f>係数!$E$23</f>
        <v>26.9</v>
      </c>
      <c r="F178" s="77">
        <f t="shared" si="4"/>
        <v>0</v>
      </c>
      <c r="G178" s="76">
        <f>係数!$G$23</f>
        <v>2.5499999999999998E-2</v>
      </c>
      <c r="H178" s="78">
        <f t="shared" si="5"/>
        <v>0</v>
      </c>
      <c r="I178" s="58"/>
      <c r="J178" s="58"/>
      <c r="K178" s="58"/>
    </row>
    <row r="179" spans="1:11">
      <c r="A179" s="339"/>
      <c r="B179" s="76" t="s">
        <v>275</v>
      </c>
      <c r="C179" s="74" t="s">
        <v>265</v>
      </c>
      <c r="D179" s="61"/>
      <c r="E179" s="79">
        <f>係数!$E$24</f>
        <v>29.4</v>
      </c>
      <c r="F179" s="77">
        <f t="shared" si="4"/>
        <v>0</v>
      </c>
      <c r="G179" s="76">
        <f>係数!$G$24</f>
        <v>2.9399999999999999E-2</v>
      </c>
      <c r="H179" s="78">
        <f t="shared" si="5"/>
        <v>0</v>
      </c>
      <c r="I179" s="58"/>
      <c r="J179" s="58"/>
      <c r="K179" s="58"/>
    </row>
    <row r="180" spans="1:11">
      <c r="A180" s="339"/>
      <c r="B180" s="76" t="s">
        <v>276</v>
      </c>
      <c r="C180" s="74" t="s">
        <v>265</v>
      </c>
      <c r="D180" s="61"/>
      <c r="E180" s="79">
        <f>係数!$E$25</f>
        <v>37.299999999999997</v>
      </c>
      <c r="F180" s="77">
        <f t="shared" si="4"/>
        <v>0</v>
      </c>
      <c r="G180" s="76">
        <f>係数!$G$25</f>
        <v>2.0899999999999998E-2</v>
      </c>
      <c r="H180" s="78">
        <f t="shared" si="5"/>
        <v>0</v>
      </c>
      <c r="I180" s="58"/>
      <c r="J180" s="58"/>
      <c r="K180" s="58"/>
    </row>
    <row r="181" spans="1:11">
      <c r="A181" s="339"/>
      <c r="B181" s="75" t="s">
        <v>277</v>
      </c>
      <c r="C181" s="80" t="s">
        <v>269</v>
      </c>
      <c r="D181" s="61"/>
      <c r="E181" s="81">
        <f>係数!$E$26</f>
        <v>21.1</v>
      </c>
      <c r="F181" s="82">
        <f t="shared" si="4"/>
        <v>0</v>
      </c>
      <c r="G181" s="83">
        <f>係数!$G$26</f>
        <v>1.0999999999999999E-2</v>
      </c>
      <c r="H181" s="78">
        <f t="shared" si="5"/>
        <v>0</v>
      </c>
      <c r="I181" s="58"/>
      <c r="J181" s="58"/>
      <c r="K181" s="58"/>
    </row>
    <row r="182" spans="1:11">
      <c r="A182" s="339"/>
      <c r="B182" s="75" t="s">
        <v>278</v>
      </c>
      <c r="C182" s="80" t="s">
        <v>269</v>
      </c>
      <c r="D182" s="61"/>
      <c r="E182" s="84">
        <f>係数!$E$27</f>
        <v>3.41</v>
      </c>
      <c r="F182" s="82">
        <f t="shared" si="4"/>
        <v>0</v>
      </c>
      <c r="G182" s="83">
        <f>係数!$G$27</f>
        <v>2.63E-2</v>
      </c>
      <c r="H182" s="78">
        <f t="shared" si="5"/>
        <v>0</v>
      </c>
      <c r="I182" s="58"/>
      <c r="J182" s="58"/>
      <c r="K182" s="58"/>
    </row>
    <row r="183" spans="1:11">
      <c r="A183" s="339"/>
      <c r="B183" s="75" t="s">
        <v>279</v>
      </c>
      <c r="C183" s="80" t="s">
        <v>269</v>
      </c>
      <c r="D183" s="61"/>
      <c r="E183" s="84">
        <f>係数!$E$28</f>
        <v>8.41</v>
      </c>
      <c r="F183" s="82">
        <f t="shared" si="4"/>
        <v>0</v>
      </c>
      <c r="G183" s="83">
        <f>係数!$G$28</f>
        <v>3.8399999999999997E-2</v>
      </c>
      <c r="H183" s="78">
        <f t="shared" si="5"/>
        <v>0</v>
      </c>
      <c r="I183" s="58"/>
      <c r="J183" s="58"/>
      <c r="K183" s="58"/>
    </row>
    <row r="184" spans="1:11">
      <c r="A184" s="339"/>
      <c r="B184" s="85" t="s">
        <v>280</v>
      </c>
      <c r="C184" s="80" t="s">
        <v>269</v>
      </c>
      <c r="D184" s="61"/>
      <c r="E184" s="62">
        <v>46</v>
      </c>
      <c r="F184" s="86">
        <f t="shared" si="4"/>
        <v>0</v>
      </c>
      <c r="G184" s="83">
        <f>係数!$G$29</f>
        <v>1.3599999999999999E-2</v>
      </c>
      <c r="H184" s="78">
        <f t="shared" si="5"/>
        <v>0</v>
      </c>
      <c r="I184" s="58"/>
      <c r="J184" s="58"/>
      <c r="K184" s="58"/>
    </row>
    <row r="185" spans="1:11">
      <c r="A185" s="339"/>
      <c r="B185" s="87" t="s">
        <v>321</v>
      </c>
      <c r="C185" s="87"/>
      <c r="D185" s="61"/>
      <c r="E185" s="87"/>
      <c r="F185" s="86">
        <f t="shared" si="4"/>
        <v>0</v>
      </c>
      <c r="G185" s="87"/>
      <c r="H185" s="78">
        <f t="shared" si="5"/>
        <v>0</v>
      </c>
      <c r="I185" s="58"/>
      <c r="J185" s="58"/>
      <c r="K185" s="58"/>
    </row>
    <row r="186" spans="1:11">
      <c r="A186" s="339"/>
      <c r="B186" s="87" t="s">
        <v>321</v>
      </c>
      <c r="C186" s="87"/>
      <c r="D186" s="61"/>
      <c r="E186" s="87"/>
      <c r="F186" s="86">
        <f t="shared" si="4"/>
        <v>0</v>
      </c>
      <c r="G186" s="87"/>
      <c r="H186" s="78">
        <f t="shared" si="5"/>
        <v>0</v>
      </c>
      <c r="I186" s="58"/>
      <c r="J186" s="58"/>
      <c r="K186" s="58"/>
    </row>
    <row r="187" spans="1:11">
      <c r="A187" s="339"/>
      <c r="B187" s="75" t="s">
        <v>282</v>
      </c>
      <c r="C187" s="80" t="s">
        <v>281</v>
      </c>
      <c r="D187" s="61"/>
      <c r="E187" s="84">
        <f>係数!$E$32</f>
        <v>1.02</v>
      </c>
      <c r="F187" s="82">
        <f t="shared" si="4"/>
        <v>0</v>
      </c>
      <c r="G187" s="88">
        <f>係数!$G$32</f>
        <v>0.06</v>
      </c>
      <c r="H187" s="78">
        <f>D187*G187</f>
        <v>0</v>
      </c>
      <c r="I187" s="58"/>
      <c r="J187" s="58"/>
      <c r="K187" s="58"/>
    </row>
    <row r="188" spans="1:11">
      <c r="A188" s="339"/>
      <c r="B188" s="75" t="s">
        <v>283</v>
      </c>
      <c r="C188" s="80" t="s">
        <v>281</v>
      </c>
      <c r="D188" s="61"/>
      <c r="E188" s="84">
        <f>係数!$E$33</f>
        <v>1.36</v>
      </c>
      <c r="F188" s="82">
        <f t="shared" si="4"/>
        <v>0</v>
      </c>
      <c r="G188" s="88">
        <f>係数!$G$33</f>
        <v>5.7000000000000002E-2</v>
      </c>
      <c r="H188" s="78">
        <f>D188*G188</f>
        <v>0</v>
      </c>
    </row>
    <row r="189" spans="1:11">
      <c r="A189" s="339"/>
      <c r="B189" s="75" t="s">
        <v>284</v>
      </c>
      <c r="C189" s="80" t="s">
        <v>281</v>
      </c>
      <c r="D189" s="61"/>
      <c r="E189" s="84">
        <f>係数!$E$34</f>
        <v>1.36</v>
      </c>
      <c r="F189" s="82">
        <f t="shared" si="4"/>
        <v>0</v>
      </c>
      <c r="G189" s="88">
        <f>係数!$G$34</f>
        <v>5.7000000000000002E-2</v>
      </c>
      <c r="H189" s="78">
        <f>D189*G189</f>
        <v>0</v>
      </c>
    </row>
    <row r="190" spans="1:11">
      <c r="A190" s="339"/>
      <c r="B190" s="75" t="s">
        <v>285</v>
      </c>
      <c r="C190" s="80" t="s">
        <v>281</v>
      </c>
      <c r="D190" s="61"/>
      <c r="E190" s="84">
        <f>係数!$E$35</f>
        <v>1.36</v>
      </c>
      <c r="F190" s="82">
        <f t="shared" si="4"/>
        <v>0</v>
      </c>
      <c r="G190" s="88">
        <f>係数!$G$35</f>
        <v>5.7000000000000002E-2</v>
      </c>
      <c r="H190" s="78">
        <f>D190*G190</f>
        <v>0</v>
      </c>
    </row>
    <row r="191" spans="1:11" ht="14.25">
      <c r="A191" s="339"/>
      <c r="B191" s="340" t="s">
        <v>286</v>
      </c>
      <c r="C191" s="341"/>
      <c r="D191" s="324" t="s">
        <v>287</v>
      </c>
      <c r="E191" s="324"/>
      <c r="F191" s="89">
        <f>SUM(F162:F190)</f>
        <v>0</v>
      </c>
      <c r="G191" s="90" t="s">
        <v>288</v>
      </c>
      <c r="H191" s="89">
        <f>SUM(H162:H190)</f>
        <v>0</v>
      </c>
    </row>
    <row r="192" spans="1:11">
      <c r="A192" s="342" t="s">
        <v>289</v>
      </c>
      <c r="B192" s="76" t="s">
        <v>442</v>
      </c>
      <c r="C192" s="74" t="s">
        <v>291</v>
      </c>
      <c r="D192" s="61"/>
      <c r="E192" s="91">
        <f>係数!$E$39</f>
        <v>9.9700000000000006</v>
      </c>
      <c r="F192" s="77">
        <f>D192*E192</f>
        <v>0</v>
      </c>
      <c r="G192" s="92" t="str">
        <f>IF(係数!G$39="","",係数!G$39)</f>
        <v/>
      </c>
      <c r="H192" s="78">
        <f>IF(G192="",0,D192*G192)</f>
        <v>0</v>
      </c>
    </row>
    <row r="193" spans="1:8">
      <c r="A193" s="343"/>
      <c r="B193" s="76" t="s">
        <v>443</v>
      </c>
      <c r="C193" s="74" t="s">
        <v>291</v>
      </c>
      <c r="D193" s="61"/>
      <c r="E193" s="91">
        <f>係数!$E$40</f>
        <v>9.2799999999999994</v>
      </c>
      <c r="F193" s="77">
        <f>D193*E193</f>
        <v>0</v>
      </c>
      <c r="G193" s="92" t="str">
        <f>IF(係数!G$40="","",係数!G$40)</f>
        <v/>
      </c>
      <c r="H193" s="78">
        <f>IF(G193="",0,D193*G193)</f>
        <v>0</v>
      </c>
    </row>
    <row r="194" spans="1:8">
      <c r="A194" s="343"/>
      <c r="B194" s="87" t="s">
        <v>328</v>
      </c>
      <c r="C194" s="80" t="s">
        <v>291</v>
      </c>
      <c r="D194" s="61"/>
      <c r="E194" s="91">
        <f>係数!$E$41</f>
        <v>9.76</v>
      </c>
      <c r="F194" s="77">
        <f>D194*E194</f>
        <v>0</v>
      </c>
      <c r="G194" s="62"/>
      <c r="H194" s="78">
        <f>D194*G194</f>
        <v>0</v>
      </c>
    </row>
    <row r="195" spans="1:8" ht="15" thickBot="1">
      <c r="A195" s="343"/>
      <c r="B195" s="340" t="s">
        <v>294</v>
      </c>
      <c r="C195" s="341"/>
      <c r="D195" s="324" t="s">
        <v>287</v>
      </c>
      <c r="E195" s="324"/>
      <c r="F195" s="93">
        <f>SUM(F192:F194)</f>
        <v>0</v>
      </c>
      <c r="G195" s="94" t="s">
        <v>288</v>
      </c>
      <c r="H195" s="95">
        <f>SUM(H192:H194)</f>
        <v>0</v>
      </c>
    </row>
    <row r="196" spans="1:8" ht="14.25" thickTop="1">
      <c r="A196" s="318" t="s">
        <v>295</v>
      </c>
      <c r="B196" s="319"/>
      <c r="C196" s="319"/>
      <c r="D196" s="324" t="s">
        <v>296</v>
      </c>
      <c r="E196" s="324"/>
      <c r="F196" s="96">
        <f>SUM(F195,F191)</f>
        <v>0</v>
      </c>
      <c r="G196" s="325" t="s">
        <v>297</v>
      </c>
      <c r="H196" s="328">
        <f>SUM(H195,H191)</f>
        <v>0</v>
      </c>
    </row>
    <row r="197" spans="1:8" ht="14.25" thickBot="1">
      <c r="A197" s="320"/>
      <c r="B197" s="321"/>
      <c r="C197" s="321"/>
      <c r="D197" s="331" t="s">
        <v>298</v>
      </c>
      <c r="E197" s="331"/>
      <c r="F197" s="97">
        <v>2.58E-2</v>
      </c>
      <c r="G197" s="326"/>
      <c r="H197" s="329"/>
    </row>
    <row r="198" spans="1:8" ht="14.25" thickTop="1">
      <c r="A198" s="320"/>
      <c r="B198" s="321"/>
      <c r="C198" s="321"/>
      <c r="D198" s="332" t="s">
        <v>299</v>
      </c>
      <c r="E198" s="333"/>
      <c r="F198" s="336">
        <f>F196*F197</f>
        <v>0</v>
      </c>
      <c r="G198" s="326"/>
      <c r="H198" s="329"/>
    </row>
    <row r="199" spans="1:8" ht="14.25" thickBot="1">
      <c r="A199" s="322"/>
      <c r="B199" s="323"/>
      <c r="C199" s="323"/>
      <c r="D199" s="334"/>
      <c r="E199" s="335"/>
      <c r="F199" s="337"/>
      <c r="G199" s="327"/>
      <c r="H199" s="330"/>
    </row>
    <row r="200" spans="1:8" ht="14.25" thickTop="1">
      <c r="A200" s="73" t="s">
        <v>300</v>
      </c>
      <c r="B200" s="98"/>
      <c r="C200" s="99"/>
      <c r="D200" s="99"/>
      <c r="E200" s="99"/>
      <c r="F200" s="99"/>
      <c r="G200" s="99"/>
      <c r="H200" s="99"/>
    </row>
    <row r="201" spans="1:8">
      <c r="A201" s="73"/>
      <c r="B201" s="302" t="s">
        <v>301</v>
      </c>
      <c r="C201" s="303"/>
      <c r="D201" s="303"/>
      <c r="E201" s="303"/>
      <c r="F201" s="303"/>
      <c r="G201" s="303"/>
      <c r="H201" s="303"/>
    </row>
    <row r="202" spans="1:8">
      <c r="A202" s="73"/>
      <c r="B202" s="303"/>
      <c r="C202" s="303"/>
      <c r="D202" s="303"/>
      <c r="E202" s="303"/>
      <c r="F202" s="303"/>
      <c r="G202" s="303"/>
      <c r="H202" s="303"/>
    </row>
    <row r="203" spans="1:8">
      <c r="A203" s="73"/>
      <c r="B203" s="304" t="s">
        <v>302</v>
      </c>
      <c r="C203" s="304"/>
      <c r="D203" s="304"/>
      <c r="E203" s="304"/>
      <c r="F203" s="304"/>
      <c r="G203" s="304"/>
      <c r="H203" s="304"/>
    </row>
    <row r="204" spans="1:8">
      <c r="A204" s="73"/>
      <c r="B204" s="304"/>
      <c r="C204" s="304"/>
      <c r="D204" s="304"/>
      <c r="E204" s="304"/>
      <c r="F204" s="304"/>
      <c r="G204" s="304"/>
      <c r="H204" s="304"/>
    </row>
    <row r="205" spans="1:8">
      <c r="A205" s="73"/>
      <c r="B205" s="304"/>
      <c r="C205" s="304"/>
      <c r="D205" s="304"/>
      <c r="E205" s="304"/>
      <c r="F205" s="304"/>
      <c r="G205" s="304"/>
      <c r="H205" s="304"/>
    </row>
    <row r="206" spans="1:8">
      <c r="A206" s="73" t="s">
        <v>303</v>
      </c>
      <c r="B206" s="98"/>
      <c r="C206" s="99"/>
      <c r="D206" s="99"/>
      <c r="E206" s="99"/>
      <c r="F206" s="99"/>
      <c r="G206" s="99"/>
      <c r="H206" s="99"/>
    </row>
    <row r="207" spans="1:8">
      <c r="A207" s="73"/>
      <c r="B207" s="100" t="s">
        <v>332</v>
      </c>
      <c r="C207" s="99"/>
      <c r="D207" s="99"/>
      <c r="E207" s="99"/>
      <c r="F207" s="99"/>
      <c r="G207" s="98"/>
      <c r="H207" s="99"/>
    </row>
    <row r="208" spans="1:8" ht="13.5" customHeight="1">
      <c r="A208" s="73"/>
      <c r="B208" s="300" t="s">
        <v>444</v>
      </c>
      <c r="C208" s="301"/>
      <c r="D208" s="301"/>
      <c r="E208" s="301"/>
      <c r="F208" s="301"/>
      <c r="G208" s="301"/>
      <c r="H208" s="301"/>
    </row>
    <row r="209" spans="1:8">
      <c r="A209" s="73"/>
      <c r="B209" s="301"/>
      <c r="C209" s="301"/>
      <c r="D209" s="301"/>
      <c r="E209" s="301"/>
      <c r="F209" s="301"/>
      <c r="G209" s="301"/>
      <c r="H209" s="301"/>
    </row>
    <row r="210" spans="1:8">
      <c r="A210" s="73"/>
      <c r="B210" s="301" t="s">
        <v>304</v>
      </c>
      <c r="C210" s="301"/>
      <c r="D210" s="301"/>
      <c r="E210" s="301"/>
      <c r="F210" s="301"/>
      <c r="G210" s="301"/>
      <c r="H210" s="301"/>
    </row>
    <row r="211" spans="1:8">
      <c r="A211" s="73"/>
      <c r="B211" s="301"/>
      <c r="C211" s="301"/>
      <c r="D211" s="301"/>
      <c r="E211" s="301"/>
      <c r="F211" s="301"/>
      <c r="G211" s="301"/>
      <c r="H211" s="301"/>
    </row>
    <row r="212" spans="1:8">
      <c r="A212" s="73" t="s">
        <v>305</v>
      </c>
      <c r="B212" s="73"/>
      <c r="C212" s="73"/>
      <c r="D212" s="73"/>
      <c r="E212" s="73"/>
      <c r="F212" s="73"/>
      <c r="G212" s="73"/>
      <c r="H212" s="73"/>
    </row>
    <row r="213" spans="1:8">
      <c r="A213" s="73"/>
      <c r="B213" s="101" t="s">
        <v>306</v>
      </c>
      <c r="C213" s="73"/>
      <c r="D213" s="73"/>
      <c r="E213" s="73"/>
      <c r="F213" s="73"/>
      <c r="G213" s="73"/>
      <c r="H213" s="73"/>
    </row>
    <row r="214" spans="1:8"/>
  </sheetData>
  <sheetProtection sheet="1" scenarios="1"/>
  <mergeCells count="90">
    <mergeCell ref="A50:A53"/>
    <mergeCell ref="B53:C53"/>
    <mergeCell ref="D53:E53"/>
    <mergeCell ref="E18:E19"/>
    <mergeCell ref="F18:F19"/>
    <mergeCell ref="A20:A49"/>
    <mergeCell ref="B49:C49"/>
    <mergeCell ref="D49:E49"/>
    <mergeCell ref="G18:G19"/>
    <mergeCell ref="A18:B19"/>
    <mergeCell ref="C18:C19"/>
    <mergeCell ref="D18:D19"/>
    <mergeCell ref="A5:H5"/>
    <mergeCell ref="H18:H19"/>
    <mergeCell ref="A1:H2"/>
    <mergeCell ref="A3:B3"/>
    <mergeCell ref="C3:H3"/>
    <mergeCell ref="A4:B4"/>
    <mergeCell ref="C4:H4"/>
    <mergeCell ref="B66:H67"/>
    <mergeCell ref="B68:H69"/>
    <mergeCell ref="H54:H57"/>
    <mergeCell ref="D55:E55"/>
    <mergeCell ref="D56:E57"/>
    <mergeCell ref="F56:F57"/>
    <mergeCell ref="B59:H60"/>
    <mergeCell ref="B61:H63"/>
    <mergeCell ref="A54:C57"/>
    <mergeCell ref="D54:E54"/>
    <mergeCell ref="G54:G57"/>
    <mergeCell ref="A72:H73"/>
    <mergeCell ref="A74:B74"/>
    <mergeCell ref="C74:H74"/>
    <mergeCell ref="A75:B75"/>
    <mergeCell ref="C75:H75"/>
    <mergeCell ref="A76:H76"/>
    <mergeCell ref="A89:B90"/>
    <mergeCell ref="C89:C90"/>
    <mergeCell ref="D89:D90"/>
    <mergeCell ref="E89:E90"/>
    <mergeCell ref="F89:F90"/>
    <mergeCell ref="G89:G90"/>
    <mergeCell ref="H89:H90"/>
    <mergeCell ref="A91:A120"/>
    <mergeCell ref="B120:C120"/>
    <mergeCell ref="D120:E120"/>
    <mergeCell ref="A121:A124"/>
    <mergeCell ref="B124:C124"/>
    <mergeCell ref="D124:E124"/>
    <mergeCell ref="A125:C128"/>
    <mergeCell ref="D125:E125"/>
    <mergeCell ref="G125:G128"/>
    <mergeCell ref="H125:H128"/>
    <mergeCell ref="D126:E126"/>
    <mergeCell ref="D127:E128"/>
    <mergeCell ref="F127:F128"/>
    <mergeCell ref="B210:H211"/>
    <mergeCell ref="B137:H138"/>
    <mergeCell ref="B139:H140"/>
    <mergeCell ref="A146:B146"/>
    <mergeCell ref="C146:H146"/>
    <mergeCell ref="A147:H147"/>
    <mergeCell ref="A160:B161"/>
    <mergeCell ref="C160:C161"/>
    <mergeCell ref="D160:D161"/>
    <mergeCell ref="E160:E161"/>
    <mergeCell ref="F160:F161"/>
    <mergeCell ref="G160:G161"/>
    <mergeCell ref="H160:H161"/>
    <mergeCell ref="B208:H209"/>
    <mergeCell ref="A162:A191"/>
    <mergeCell ref="B191:C191"/>
    <mergeCell ref="B130:H131"/>
    <mergeCell ref="B132:H134"/>
    <mergeCell ref="A143:H144"/>
    <mergeCell ref="A145:B145"/>
    <mergeCell ref="C145:H145"/>
    <mergeCell ref="D191:E191"/>
    <mergeCell ref="A192:A195"/>
    <mergeCell ref="B195:C195"/>
    <mergeCell ref="D195:E195"/>
    <mergeCell ref="B201:H202"/>
    <mergeCell ref="B203:H205"/>
    <mergeCell ref="A196:C199"/>
    <mergeCell ref="D196:E196"/>
    <mergeCell ref="G196:G199"/>
    <mergeCell ref="H196:H199"/>
    <mergeCell ref="D197:E197"/>
    <mergeCell ref="D198:E199"/>
    <mergeCell ref="F198:F199"/>
  </mergeCells>
  <phoneticPr fontId="2"/>
  <conditionalFormatting sqref="C3">
    <cfRule type="expression" dxfId="5" priority="6" stopIfTrue="1">
      <formula>$C$3=""</formula>
    </cfRule>
  </conditionalFormatting>
  <conditionalFormatting sqref="C4:H4">
    <cfRule type="expression" dxfId="4" priority="5" stopIfTrue="1">
      <formula>$C$4=""</formula>
    </cfRule>
  </conditionalFormatting>
  <conditionalFormatting sqref="C145">
    <cfRule type="expression" dxfId="3" priority="4" stopIfTrue="1">
      <formula>$C$145=""</formula>
    </cfRule>
  </conditionalFormatting>
  <conditionalFormatting sqref="C146:H146">
    <cfRule type="expression" dxfId="2" priority="3" stopIfTrue="1">
      <formula>$C$146=""</formula>
    </cfRule>
  </conditionalFormatting>
  <conditionalFormatting sqref="C74">
    <cfRule type="expression" dxfId="1" priority="2" stopIfTrue="1">
      <formula>$C$74=""</formula>
    </cfRule>
  </conditionalFormatting>
  <conditionalFormatting sqref="C75:H75">
    <cfRule type="expression" dxfId="0" priority="1" stopIfTrue="1">
      <formula>$C$75=""</formula>
    </cfRule>
  </conditionalFormatting>
  <dataValidations count="7">
    <dataValidation allowBlank="1" showInputMessage="1" showErrorMessage="1" prompt="都市ガス以外の燃料の名称を（）内に入力" sqref="B43:B44 B114:B115 B185:B186"/>
    <dataValidation allowBlank="1" showInputMessage="1" showErrorMessage="1" prompt="九州電力以外の買電先のCO2排出係数を入力" sqref="G123 G52 G194"/>
    <dataValidation allowBlank="1" showInputMessage="1" showErrorMessage="1" prompt="九州電力以外の買電先を（）内に入力" sqref="B52 B123 B194"/>
    <dataValidation allowBlank="1" showInputMessage="1" showErrorMessage="1" prompt="その他燃料の単位を入力" sqref="C43:C44 C114:C115 C185:C186"/>
    <dataValidation allowBlank="1" showInputMessage="1" showErrorMessage="1" prompt="その他燃料の炭素排出係数を入力" sqref="G43:G44 G114:G115 G185:G186"/>
    <dataValidation allowBlank="1" showInputMessage="1" showErrorMessage="1" prompt="その他燃料の熱量換算係数を入力" sqref="E43:E44 E114:E115 E185:E186"/>
    <dataValidation type="list" allowBlank="1" showInputMessage="1" promptTitle="プルダウンで選択" prompt="西部ガス：46_x000a_九州ガス：46.04655_x000a_天草ガス：62.8_x000a_山鹿都市ガス：62.8" sqref="E42 E113 E184">
      <formula1>$N$42:$N$45</formula1>
    </dataValidation>
  </dataValidations>
  <printOptions horizontalCentered="1"/>
  <pageMargins left="0.59055118110236227" right="0.43307086614173229" top="0.43307086614173229" bottom="0.27559055118110237" header="0.39370078740157483" footer="0.23622047244094491"/>
  <pageSetup paperSize="9" scale="87" firstPageNumber="3" orientation="portrait" useFirstPageNumber="1" r:id="rId1"/>
  <headerFooter alignWithMargins="0"/>
  <rowBreaks count="2" manualBreakCount="2">
    <brk id="71" max="7" man="1"/>
    <brk id="142" max="7"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N67"/>
  <sheetViews>
    <sheetView workbookViewId="0">
      <selection activeCell="K40" sqref="K40"/>
    </sheetView>
  </sheetViews>
  <sheetFormatPr defaultRowHeight="13.5"/>
  <cols>
    <col min="1" max="1" width="2.375" customWidth="1"/>
    <col min="2" max="2" width="4" bestFit="1" customWidth="1"/>
    <col min="3" max="3" width="33.875" bestFit="1" customWidth="1"/>
    <col min="5" max="5" width="10.75" customWidth="1"/>
    <col min="6" max="6" width="9.875" customWidth="1"/>
    <col min="7" max="7" width="12" customWidth="1"/>
    <col min="8" max="8" width="13.125" bestFit="1" customWidth="1"/>
    <col min="9" max="9" width="3.625" customWidth="1"/>
    <col min="11" max="11" width="16.125" bestFit="1" customWidth="1"/>
    <col min="12" max="12" width="3" customWidth="1"/>
    <col min="13" max="13" width="11.875" customWidth="1"/>
    <col min="14" max="14" width="13.625" customWidth="1"/>
  </cols>
  <sheetData>
    <row r="2" spans="2:14">
      <c r="B2" t="s">
        <v>404</v>
      </c>
    </row>
    <row r="3" spans="2:14">
      <c r="B3" t="s">
        <v>405</v>
      </c>
    </row>
    <row r="4" spans="2:14">
      <c r="B4" t="s">
        <v>406</v>
      </c>
    </row>
    <row r="5" spans="2:14" ht="13.5" customHeight="1">
      <c r="B5" s="354" t="s">
        <v>247</v>
      </c>
      <c r="C5" s="354"/>
      <c r="D5" s="355" t="s">
        <v>407</v>
      </c>
      <c r="E5" s="357" t="s">
        <v>408</v>
      </c>
      <c r="F5" s="358"/>
      <c r="G5" s="359" t="s">
        <v>252</v>
      </c>
      <c r="H5" s="359"/>
      <c r="J5" s="348" t="s">
        <v>409</v>
      </c>
      <c r="K5" s="348"/>
      <c r="M5" s="349" t="s">
        <v>410</v>
      </c>
      <c r="N5" s="349"/>
    </row>
    <row r="6" spans="2:14">
      <c r="B6" s="354"/>
      <c r="C6" s="354"/>
      <c r="D6" s="356"/>
      <c r="E6" s="102" t="s">
        <v>411</v>
      </c>
      <c r="F6" s="103" t="s">
        <v>248</v>
      </c>
      <c r="G6" s="104" t="s">
        <v>411</v>
      </c>
      <c r="H6" s="104" t="s">
        <v>248</v>
      </c>
      <c r="J6" s="105" t="s">
        <v>14</v>
      </c>
      <c r="K6" s="105" t="s">
        <v>412</v>
      </c>
      <c r="M6" s="106" t="s">
        <v>413</v>
      </c>
      <c r="N6" s="107" t="s">
        <v>319</v>
      </c>
    </row>
    <row r="7" spans="2:14" ht="17.25" customHeight="1">
      <c r="B7" s="350" t="s">
        <v>254</v>
      </c>
      <c r="C7" s="108" t="s">
        <v>255</v>
      </c>
      <c r="D7" s="109" t="s">
        <v>414</v>
      </c>
      <c r="E7" s="61">
        <v>38.200000000000003</v>
      </c>
      <c r="F7" s="57" t="s">
        <v>415</v>
      </c>
      <c r="G7" s="110">
        <v>1.8700000000000001E-2</v>
      </c>
      <c r="H7" s="111" t="s">
        <v>416</v>
      </c>
      <c r="J7" s="112">
        <v>1990</v>
      </c>
      <c r="K7" s="113">
        <v>0.436</v>
      </c>
      <c r="M7" s="106" t="s">
        <v>320</v>
      </c>
      <c r="N7" s="114">
        <v>46</v>
      </c>
    </row>
    <row r="8" spans="2:14" ht="17.25" customHeight="1">
      <c r="B8" s="351"/>
      <c r="C8" s="108" t="s">
        <v>257</v>
      </c>
      <c r="D8" s="109" t="s">
        <v>256</v>
      </c>
      <c r="E8" s="61">
        <v>35.299999999999997</v>
      </c>
      <c r="F8" s="57" t="s">
        <v>415</v>
      </c>
      <c r="G8" s="110">
        <v>1.84E-2</v>
      </c>
      <c r="H8" s="111" t="s">
        <v>416</v>
      </c>
      <c r="J8" s="112">
        <v>1991</v>
      </c>
      <c r="K8" s="113">
        <v>0.42699999999999999</v>
      </c>
      <c r="M8" s="106" t="s">
        <v>322</v>
      </c>
      <c r="N8" s="114">
        <v>46.046550000000003</v>
      </c>
    </row>
    <row r="9" spans="2:14" ht="17.25" customHeight="1">
      <c r="B9" s="351"/>
      <c r="C9" s="108" t="s">
        <v>258</v>
      </c>
      <c r="D9" s="109" t="s">
        <v>256</v>
      </c>
      <c r="E9" s="61">
        <v>34.6</v>
      </c>
      <c r="F9" s="57" t="s">
        <v>415</v>
      </c>
      <c r="G9" s="110">
        <v>1.83E-2</v>
      </c>
      <c r="H9" s="111" t="s">
        <v>416</v>
      </c>
      <c r="J9" s="112">
        <v>1992</v>
      </c>
      <c r="K9" s="115">
        <v>0.46</v>
      </c>
      <c r="M9" s="106" t="s">
        <v>323</v>
      </c>
      <c r="N9" s="114">
        <v>62.8</v>
      </c>
    </row>
    <row r="10" spans="2:14" ht="17.25" customHeight="1">
      <c r="B10" s="351"/>
      <c r="C10" s="59" t="s">
        <v>259</v>
      </c>
      <c r="D10" s="109" t="s">
        <v>256</v>
      </c>
      <c r="E10" s="61">
        <v>33.6</v>
      </c>
      <c r="F10" s="57" t="s">
        <v>415</v>
      </c>
      <c r="G10" s="110">
        <v>1.8200000000000001E-2</v>
      </c>
      <c r="H10" s="111" t="s">
        <v>416</v>
      </c>
      <c r="J10" s="112">
        <v>1993</v>
      </c>
      <c r="K10" s="113">
        <v>0.39200000000000002</v>
      </c>
      <c r="M10" s="106" t="s">
        <v>325</v>
      </c>
      <c r="N10" s="114">
        <v>62.8</v>
      </c>
    </row>
    <row r="11" spans="2:14" ht="17.25" customHeight="1">
      <c r="B11" s="351"/>
      <c r="C11" s="59" t="s">
        <v>260</v>
      </c>
      <c r="D11" s="109" t="s">
        <v>314</v>
      </c>
      <c r="E11" s="61">
        <v>36.700000000000003</v>
      </c>
      <c r="F11" s="57" t="s">
        <v>415</v>
      </c>
      <c r="G11" s="110">
        <v>1.8499999999999999E-2</v>
      </c>
      <c r="H11" s="111" t="s">
        <v>417</v>
      </c>
      <c r="J11" s="112">
        <v>1994</v>
      </c>
      <c r="K11" s="113">
        <v>0.42199999999999999</v>
      </c>
    </row>
    <row r="12" spans="2:14" ht="17.25" customHeight="1">
      <c r="B12" s="351"/>
      <c r="C12" s="59" t="s">
        <v>261</v>
      </c>
      <c r="D12" s="109" t="s">
        <v>315</v>
      </c>
      <c r="E12" s="61">
        <v>37.700000000000003</v>
      </c>
      <c r="F12" s="57" t="s">
        <v>415</v>
      </c>
      <c r="G12" s="110">
        <v>1.8700000000000001E-2</v>
      </c>
      <c r="H12" s="111" t="s">
        <v>418</v>
      </c>
      <c r="J12" s="112">
        <v>1995</v>
      </c>
      <c r="K12" s="113">
        <v>0.38300000000000001</v>
      </c>
      <c r="M12" s="116"/>
    </row>
    <row r="13" spans="2:14" ht="17.25" customHeight="1">
      <c r="B13" s="351"/>
      <c r="C13" s="59" t="s">
        <v>262</v>
      </c>
      <c r="D13" s="109" t="s">
        <v>256</v>
      </c>
      <c r="E13" s="61">
        <v>39.1</v>
      </c>
      <c r="F13" s="57" t="s">
        <v>415</v>
      </c>
      <c r="G13" s="110">
        <v>1.89E-2</v>
      </c>
      <c r="H13" s="111" t="s">
        <v>416</v>
      </c>
      <c r="J13" s="112">
        <v>1996</v>
      </c>
      <c r="K13" s="113">
        <v>0.41299999999999998</v>
      </c>
      <c r="M13" s="116"/>
    </row>
    <row r="14" spans="2:14" ht="17.25" customHeight="1">
      <c r="B14" s="351"/>
      <c r="C14" s="59" t="s">
        <v>263</v>
      </c>
      <c r="D14" s="109" t="s">
        <v>256</v>
      </c>
      <c r="E14" s="61">
        <v>41.9</v>
      </c>
      <c r="F14" s="57" t="s">
        <v>415</v>
      </c>
      <c r="G14" s="110">
        <v>1.95E-2</v>
      </c>
      <c r="H14" s="111" t="s">
        <v>416</v>
      </c>
      <c r="J14" s="112">
        <v>1997</v>
      </c>
      <c r="K14" s="113">
        <v>0.314</v>
      </c>
      <c r="M14" s="116"/>
    </row>
    <row r="15" spans="2:14" ht="17.25" customHeight="1">
      <c r="B15" s="351"/>
      <c r="C15" s="59" t="s">
        <v>264</v>
      </c>
      <c r="D15" s="109" t="s">
        <v>265</v>
      </c>
      <c r="E15" s="61">
        <v>40.9</v>
      </c>
      <c r="F15" s="57" t="s">
        <v>419</v>
      </c>
      <c r="G15" s="110">
        <v>2.0799999999999999E-2</v>
      </c>
      <c r="H15" s="111" t="s">
        <v>416</v>
      </c>
      <c r="J15" s="112">
        <v>1998</v>
      </c>
      <c r="K15" s="113">
        <v>0.32300000000000001</v>
      </c>
      <c r="M15" s="116"/>
    </row>
    <row r="16" spans="2:14" ht="17.25" customHeight="1">
      <c r="B16" s="351"/>
      <c r="C16" s="59" t="s">
        <v>266</v>
      </c>
      <c r="D16" s="109" t="s">
        <v>265</v>
      </c>
      <c r="E16" s="61">
        <v>29.9</v>
      </c>
      <c r="F16" s="57" t="s">
        <v>419</v>
      </c>
      <c r="G16" s="110">
        <v>2.5399999999999999E-2</v>
      </c>
      <c r="H16" s="111" t="s">
        <v>416</v>
      </c>
      <c r="J16" s="112">
        <v>1999</v>
      </c>
      <c r="K16" s="113">
        <v>0.30499999999999999</v>
      </c>
      <c r="M16" s="116"/>
    </row>
    <row r="17" spans="2:13" ht="17.25" customHeight="1">
      <c r="B17" s="351"/>
      <c r="C17" s="59" t="s">
        <v>267</v>
      </c>
      <c r="D17" s="109" t="s">
        <v>265</v>
      </c>
      <c r="E17" s="61">
        <v>50.8</v>
      </c>
      <c r="F17" s="57" t="s">
        <v>419</v>
      </c>
      <c r="G17" s="110">
        <v>1.61E-2</v>
      </c>
      <c r="H17" s="111" t="s">
        <v>416</v>
      </c>
      <c r="J17" s="112">
        <v>2000</v>
      </c>
      <c r="K17" s="113">
        <v>0.317</v>
      </c>
      <c r="M17" s="116"/>
    </row>
    <row r="18" spans="2:13" ht="17.25" customHeight="1">
      <c r="B18" s="351"/>
      <c r="C18" s="59" t="s">
        <v>268</v>
      </c>
      <c r="D18" s="109" t="s">
        <v>269</v>
      </c>
      <c r="E18" s="61">
        <v>44.9</v>
      </c>
      <c r="F18" s="57" t="s">
        <v>420</v>
      </c>
      <c r="G18" s="110">
        <v>1.4200000000000001E-2</v>
      </c>
      <c r="H18" s="111" t="s">
        <v>416</v>
      </c>
      <c r="J18" s="112">
        <v>2001</v>
      </c>
      <c r="K18" s="113">
        <v>0.35299999999999998</v>
      </c>
      <c r="M18" s="116"/>
    </row>
    <row r="19" spans="2:13" ht="17.25" customHeight="1">
      <c r="B19" s="351"/>
      <c r="C19" s="59" t="s">
        <v>270</v>
      </c>
      <c r="D19" s="109" t="s">
        <v>265</v>
      </c>
      <c r="E19" s="61">
        <v>54.6</v>
      </c>
      <c r="F19" s="57" t="s">
        <v>419</v>
      </c>
      <c r="G19" s="110">
        <v>1.35E-2</v>
      </c>
      <c r="H19" s="111" t="s">
        <v>416</v>
      </c>
      <c r="J19" s="112">
        <v>2002</v>
      </c>
      <c r="K19" s="113">
        <v>0.33600000000000002</v>
      </c>
      <c r="M19" s="116"/>
    </row>
    <row r="20" spans="2:13" ht="17.25" customHeight="1">
      <c r="B20" s="351"/>
      <c r="C20" s="59" t="s">
        <v>271</v>
      </c>
      <c r="D20" s="109" t="s">
        <v>269</v>
      </c>
      <c r="E20" s="61">
        <v>43.5</v>
      </c>
      <c r="F20" s="57" t="s">
        <v>420</v>
      </c>
      <c r="G20" s="110">
        <v>1.3899999999999999E-2</v>
      </c>
      <c r="H20" s="111" t="s">
        <v>416</v>
      </c>
      <c r="J20" s="112">
        <v>2003</v>
      </c>
      <c r="K20" s="113">
        <v>0.309</v>
      </c>
      <c r="M20" s="116"/>
    </row>
    <row r="21" spans="2:13" ht="17.25" customHeight="1">
      <c r="B21" s="351"/>
      <c r="C21" s="59" t="s">
        <v>272</v>
      </c>
      <c r="D21" s="109" t="s">
        <v>265</v>
      </c>
      <c r="E21" s="61">
        <v>29</v>
      </c>
      <c r="F21" s="57" t="s">
        <v>419</v>
      </c>
      <c r="G21" s="110">
        <v>2.4500000000000001E-2</v>
      </c>
      <c r="H21" s="111" t="s">
        <v>416</v>
      </c>
      <c r="J21" s="112">
        <v>2004</v>
      </c>
      <c r="K21" s="113">
        <v>0.33100000000000002</v>
      </c>
      <c r="M21" s="116"/>
    </row>
    <row r="22" spans="2:13" ht="17.25" customHeight="1">
      <c r="B22" s="351"/>
      <c r="C22" s="59" t="s">
        <v>273</v>
      </c>
      <c r="D22" s="109" t="s">
        <v>265</v>
      </c>
      <c r="E22" s="61">
        <v>25.7</v>
      </c>
      <c r="F22" s="57" t="s">
        <v>419</v>
      </c>
      <c r="G22" s="110">
        <v>2.47E-2</v>
      </c>
      <c r="H22" s="111" t="s">
        <v>416</v>
      </c>
      <c r="J22" s="112">
        <v>2005</v>
      </c>
      <c r="K22" s="113">
        <v>0.36499999999999999</v>
      </c>
      <c r="M22" s="116"/>
    </row>
    <row r="23" spans="2:13" ht="17.25" customHeight="1">
      <c r="B23" s="351"/>
      <c r="C23" s="59" t="s">
        <v>274</v>
      </c>
      <c r="D23" s="109" t="s">
        <v>265</v>
      </c>
      <c r="E23" s="61">
        <v>26.9</v>
      </c>
      <c r="F23" s="57" t="s">
        <v>419</v>
      </c>
      <c r="G23" s="110">
        <v>2.5499999999999998E-2</v>
      </c>
      <c r="H23" s="111" t="s">
        <v>416</v>
      </c>
      <c r="J23" s="112">
        <v>2006</v>
      </c>
      <c r="K23" s="113">
        <v>0.375</v>
      </c>
      <c r="M23" s="116"/>
    </row>
    <row r="24" spans="2:13" ht="17.25" customHeight="1">
      <c r="B24" s="351"/>
      <c r="C24" s="59" t="s">
        <v>275</v>
      </c>
      <c r="D24" s="109" t="s">
        <v>265</v>
      </c>
      <c r="E24" s="61">
        <v>29.4</v>
      </c>
      <c r="F24" s="57" t="s">
        <v>419</v>
      </c>
      <c r="G24" s="110">
        <v>2.9399999999999999E-2</v>
      </c>
      <c r="H24" s="111" t="s">
        <v>416</v>
      </c>
      <c r="J24" s="112">
        <v>2007</v>
      </c>
      <c r="K24" s="113">
        <v>0.38700000000000001</v>
      </c>
      <c r="M24" s="116"/>
    </row>
    <row r="25" spans="2:13" ht="17.25" customHeight="1">
      <c r="B25" s="351"/>
      <c r="C25" s="59" t="s">
        <v>276</v>
      </c>
      <c r="D25" s="109" t="s">
        <v>265</v>
      </c>
      <c r="E25" s="61">
        <v>37.299999999999997</v>
      </c>
      <c r="F25" s="57" t="s">
        <v>419</v>
      </c>
      <c r="G25" s="110">
        <v>2.0899999999999998E-2</v>
      </c>
      <c r="H25" s="111" t="s">
        <v>416</v>
      </c>
      <c r="J25" s="112">
        <v>2008</v>
      </c>
      <c r="K25" s="113">
        <v>0.374</v>
      </c>
      <c r="M25" s="116"/>
    </row>
    <row r="26" spans="2:13" ht="17.25" customHeight="1">
      <c r="B26" s="351"/>
      <c r="C26" s="59" t="s">
        <v>277</v>
      </c>
      <c r="D26" s="109" t="s">
        <v>269</v>
      </c>
      <c r="E26" s="61">
        <v>21.1</v>
      </c>
      <c r="F26" s="57" t="s">
        <v>420</v>
      </c>
      <c r="G26" s="117">
        <v>1.0999999999999999E-2</v>
      </c>
      <c r="H26" s="111" t="s">
        <v>416</v>
      </c>
      <c r="J26" s="112">
        <v>2009</v>
      </c>
      <c r="K26" s="113">
        <v>0.36899999999999999</v>
      </c>
      <c r="M26" s="116"/>
    </row>
    <row r="27" spans="2:13" ht="17.25" customHeight="1">
      <c r="B27" s="351"/>
      <c r="C27" s="59" t="s">
        <v>278</v>
      </c>
      <c r="D27" s="109" t="s">
        <v>269</v>
      </c>
      <c r="E27" s="118">
        <v>3.41</v>
      </c>
      <c r="F27" s="57" t="s">
        <v>420</v>
      </c>
      <c r="G27" s="110">
        <v>2.63E-2</v>
      </c>
      <c r="H27" s="111" t="s">
        <v>416</v>
      </c>
      <c r="J27" s="112">
        <v>2010</v>
      </c>
      <c r="K27" s="113">
        <v>0.38500000000000001</v>
      </c>
      <c r="M27" s="116"/>
    </row>
    <row r="28" spans="2:13" ht="17.25" customHeight="1">
      <c r="B28" s="351"/>
      <c r="C28" s="59" t="s">
        <v>279</v>
      </c>
      <c r="D28" s="109" t="s">
        <v>269</v>
      </c>
      <c r="E28" s="118">
        <v>8.41</v>
      </c>
      <c r="F28" s="57" t="s">
        <v>420</v>
      </c>
      <c r="G28" s="110">
        <v>3.8399999999999997E-2</v>
      </c>
      <c r="H28" s="111" t="s">
        <v>416</v>
      </c>
      <c r="J28" s="112">
        <v>2011</v>
      </c>
      <c r="K28" s="113">
        <v>0.52500000000000002</v>
      </c>
      <c r="M28" s="116"/>
    </row>
    <row r="29" spans="2:13" ht="17.25" customHeight="1">
      <c r="B29" s="351"/>
      <c r="C29" s="59" t="s">
        <v>280</v>
      </c>
      <c r="D29" s="109" t="s">
        <v>269</v>
      </c>
      <c r="E29" s="119"/>
      <c r="F29" s="57" t="s">
        <v>420</v>
      </c>
      <c r="G29" s="110">
        <v>1.3599999999999999E-2</v>
      </c>
      <c r="H29" s="111" t="s">
        <v>416</v>
      </c>
      <c r="J29" s="112">
        <v>2012</v>
      </c>
      <c r="K29" s="113">
        <v>0.61199999999999999</v>
      </c>
      <c r="M29" s="116"/>
    </row>
    <row r="30" spans="2:13" ht="17.25" customHeight="1">
      <c r="B30" s="351"/>
      <c r="C30" s="120" t="s">
        <v>321</v>
      </c>
      <c r="D30" s="120"/>
      <c r="E30" s="121"/>
      <c r="F30" s="109"/>
      <c r="G30" s="122"/>
      <c r="H30" s="111"/>
      <c r="J30" s="112">
        <v>2013</v>
      </c>
      <c r="K30" s="113">
        <v>0.61299999999999999</v>
      </c>
      <c r="M30" s="116"/>
    </row>
    <row r="31" spans="2:13" ht="17.25" customHeight="1">
      <c r="B31" s="351"/>
      <c r="C31" s="120" t="s">
        <v>321</v>
      </c>
      <c r="D31" s="120"/>
      <c r="E31" s="121"/>
      <c r="F31" s="109"/>
      <c r="G31" s="122"/>
      <c r="H31" s="111"/>
      <c r="J31" s="112">
        <v>2014</v>
      </c>
      <c r="K31" s="113">
        <v>0.58399999999999996</v>
      </c>
      <c r="M31" s="116"/>
    </row>
    <row r="32" spans="2:13" ht="17.25" customHeight="1">
      <c r="B32" s="351"/>
      <c r="C32" s="59" t="s">
        <v>282</v>
      </c>
      <c r="D32" s="109" t="s">
        <v>281</v>
      </c>
      <c r="E32" s="118">
        <v>1.02</v>
      </c>
      <c r="F32" s="57" t="s">
        <v>421</v>
      </c>
      <c r="G32" s="123">
        <v>0.06</v>
      </c>
      <c r="H32" s="111" t="s">
        <v>422</v>
      </c>
      <c r="J32" s="112">
        <v>2015</v>
      </c>
      <c r="K32" s="113">
        <v>0.50900000000000001</v>
      </c>
    </row>
    <row r="33" spans="2:11" ht="17.25" customHeight="1">
      <c r="B33" s="351"/>
      <c r="C33" s="108" t="s">
        <v>283</v>
      </c>
      <c r="D33" s="109" t="s">
        <v>281</v>
      </c>
      <c r="E33" s="118">
        <v>1.36</v>
      </c>
      <c r="F33" s="57" t="s">
        <v>421</v>
      </c>
      <c r="G33" s="110">
        <v>5.7000000000000002E-2</v>
      </c>
      <c r="H33" s="111" t="s">
        <v>422</v>
      </c>
      <c r="J33" s="112">
        <v>2016</v>
      </c>
      <c r="K33" s="113">
        <v>0.46200000000000002</v>
      </c>
    </row>
    <row r="34" spans="2:11" ht="17.25" customHeight="1">
      <c r="B34" s="351"/>
      <c r="C34" s="59" t="s">
        <v>284</v>
      </c>
      <c r="D34" s="109" t="s">
        <v>281</v>
      </c>
      <c r="E34" s="118">
        <v>1.36</v>
      </c>
      <c r="F34" s="57" t="s">
        <v>421</v>
      </c>
      <c r="G34" s="110">
        <v>5.7000000000000002E-2</v>
      </c>
      <c r="H34" s="111" t="s">
        <v>422</v>
      </c>
      <c r="J34" s="112">
        <v>2017</v>
      </c>
      <c r="K34" s="113">
        <v>0.438</v>
      </c>
    </row>
    <row r="35" spans="2:11" ht="17.25" customHeight="1">
      <c r="B35" s="351"/>
      <c r="C35" s="59" t="s">
        <v>285</v>
      </c>
      <c r="D35" s="109" t="s">
        <v>281</v>
      </c>
      <c r="E35" s="118">
        <v>1.36</v>
      </c>
      <c r="F35" s="57" t="s">
        <v>421</v>
      </c>
      <c r="G35" s="110">
        <v>5.7000000000000002E-2</v>
      </c>
      <c r="H35" s="111" t="s">
        <v>422</v>
      </c>
      <c r="J35" s="112">
        <v>2018</v>
      </c>
      <c r="K35" s="113">
        <v>0.31900000000000001</v>
      </c>
    </row>
    <row r="36" spans="2:11" ht="17.25" customHeight="1">
      <c r="B36" s="351"/>
      <c r="C36" s="124"/>
      <c r="D36" s="125"/>
      <c r="E36" s="126"/>
      <c r="F36" s="65"/>
      <c r="G36" s="60"/>
      <c r="H36" s="111"/>
      <c r="J36" s="112">
        <v>2019</v>
      </c>
      <c r="K36" s="113">
        <v>0.34399999999999997</v>
      </c>
    </row>
    <row r="37" spans="2:11" ht="17.25" customHeight="1" thickBot="1">
      <c r="J37" s="112">
        <v>2020</v>
      </c>
      <c r="K37" s="113">
        <v>0.36499999999999999</v>
      </c>
    </row>
    <row r="38" spans="2:11" ht="17.25" customHeight="1" thickBot="1">
      <c r="B38" t="s">
        <v>441</v>
      </c>
      <c r="D38" s="127" t="str">
        <f>IF('３号事業＿報告'!AG35="","",'３号事業＿報告'!AG35-1)</f>
        <v/>
      </c>
      <c r="E38" t="s">
        <v>440</v>
      </c>
      <c r="J38" s="112">
        <v>2021</v>
      </c>
      <c r="K38" s="113">
        <v>0.29599999999999999</v>
      </c>
    </row>
    <row r="39" spans="2:11" ht="17.25" customHeight="1">
      <c r="B39" s="352" t="s">
        <v>289</v>
      </c>
      <c r="C39" s="108" t="s">
        <v>290</v>
      </c>
      <c r="D39" s="128" t="s">
        <v>291</v>
      </c>
      <c r="E39" s="118">
        <v>9.9700000000000006</v>
      </c>
      <c r="F39" s="57" t="s">
        <v>423</v>
      </c>
      <c r="G39" s="129" t="str">
        <f>IF(D$38="","",VLOOKUP($D$38,$J$7:$K$67,2,FALSE))</f>
        <v/>
      </c>
      <c r="H39" s="111" t="s">
        <v>424</v>
      </c>
      <c r="J39" s="112">
        <v>2022</v>
      </c>
      <c r="K39" s="113">
        <v>0.40699999999999997</v>
      </c>
    </row>
    <row r="40" spans="2:11" ht="17.25" customHeight="1">
      <c r="B40" s="353"/>
      <c r="C40" s="59" t="s">
        <v>292</v>
      </c>
      <c r="D40" s="109" t="s">
        <v>291</v>
      </c>
      <c r="E40" s="118">
        <v>9.2799999999999994</v>
      </c>
      <c r="F40" s="57" t="s">
        <v>423</v>
      </c>
      <c r="G40" s="129" t="str">
        <f>IF(D$38="","",VLOOKUP($D$38,$J$7:$K$67,2,FALSE))</f>
        <v/>
      </c>
      <c r="H40" s="111" t="s">
        <v>424</v>
      </c>
      <c r="J40" s="112"/>
      <c r="K40" s="113"/>
    </row>
    <row r="41" spans="2:11" ht="17.25" customHeight="1">
      <c r="B41" s="353"/>
      <c r="C41" s="59" t="s">
        <v>293</v>
      </c>
      <c r="D41" s="109" t="s">
        <v>291</v>
      </c>
      <c r="E41" s="118">
        <v>9.76</v>
      </c>
      <c r="F41" s="57" t="s">
        <v>423</v>
      </c>
      <c r="G41" s="129"/>
      <c r="H41" s="111" t="s">
        <v>424</v>
      </c>
      <c r="J41" s="112"/>
      <c r="K41" s="113"/>
    </row>
    <row r="42" spans="2:11" ht="17.25" customHeight="1">
      <c r="B42" s="353"/>
      <c r="C42" s="124"/>
      <c r="D42" s="125"/>
      <c r="E42" s="126"/>
      <c r="F42" s="130"/>
      <c r="G42" s="60"/>
      <c r="H42" s="111"/>
      <c r="J42" s="112"/>
      <c r="K42" s="113"/>
    </row>
    <row r="43" spans="2:11" ht="17.25" customHeight="1">
      <c r="J43" s="112"/>
      <c r="K43" s="113"/>
    </row>
    <row r="44" spans="2:11" ht="17.25" customHeight="1">
      <c r="J44" s="112"/>
      <c r="K44" s="113"/>
    </row>
    <row r="45" spans="2:11" ht="17.25" customHeight="1">
      <c r="J45" s="112"/>
      <c r="K45" s="113"/>
    </row>
    <row r="46" spans="2:11" ht="17.25" customHeight="1">
      <c r="J46" s="112"/>
      <c r="K46" s="113"/>
    </row>
    <row r="47" spans="2:11" ht="17.25" customHeight="1">
      <c r="J47" s="112"/>
      <c r="K47" s="113"/>
    </row>
    <row r="48" spans="2:11" ht="17.25" customHeight="1">
      <c r="J48" s="112"/>
      <c r="K48" s="113"/>
    </row>
    <row r="49" spans="10:11">
      <c r="J49" s="112"/>
      <c r="K49" s="113"/>
    </row>
    <row r="50" spans="10:11">
      <c r="J50" s="112"/>
      <c r="K50" s="113"/>
    </row>
    <row r="51" spans="10:11">
      <c r="J51" s="112"/>
      <c r="K51" s="113"/>
    </row>
    <row r="52" spans="10:11">
      <c r="J52" s="112"/>
      <c r="K52" s="113"/>
    </row>
    <row r="53" spans="10:11">
      <c r="J53" s="112"/>
      <c r="K53" s="113"/>
    </row>
    <row r="54" spans="10:11">
      <c r="J54" s="112"/>
      <c r="K54" s="113"/>
    </row>
    <row r="55" spans="10:11">
      <c r="J55" s="112"/>
      <c r="K55" s="113"/>
    </row>
    <row r="56" spans="10:11">
      <c r="J56" s="112"/>
      <c r="K56" s="113"/>
    </row>
    <row r="57" spans="10:11">
      <c r="J57" s="112"/>
      <c r="K57" s="113"/>
    </row>
    <row r="58" spans="10:11">
      <c r="J58" s="112"/>
      <c r="K58" s="113"/>
    </row>
    <row r="59" spans="10:11">
      <c r="J59" s="112"/>
      <c r="K59" s="113"/>
    </row>
    <row r="60" spans="10:11">
      <c r="J60" s="112"/>
      <c r="K60" s="113"/>
    </row>
    <row r="61" spans="10:11">
      <c r="J61" s="112"/>
      <c r="K61" s="113"/>
    </row>
    <row r="62" spans="10:11">
      <c r="J62" s="112"/>
      <c r="K62" s="113"/>
    </row>
    <row r="63" spans="10:11">
      <c r="J63" s="112"/>
      <c r="K63" s="113"/>
    </row>
    <row r="64" spans="10:11">
      <c r="J64" s="112"/>
      <c r="K64" s="113"/>
    </row>
    <row r="65" spans="10:11">
      <c r="J65" s="112"/>
      <c r="K65" s="113"/>
    </row>
    <row r="66" spans="10:11">
      <c r="J66" s="112"/>
      <c r="K66" s="113"/>
    </row>
    <row r="67" spans="10:11">
      <c r="J67" s="112"/>
      <c r="K67" s="113"/>
    </row>
  </sheetData>
  <mergeCells count="8">
    <mergeCell ref="J5:K5"/>
    <mergeCell ref="M5:N5"/>
    <mergeCell ref="B7:B36"/>
    <mergeCell ref="B39:B42"/>
    <mergeCell ref="B5:C6"/>
    <mergeCell ref="D5:D6"/>
    <mergeCell ref="E5:F5"/>
    <mergeCell ref="G5:H5"/>
  </mergeCells>
  <phoneticPr fontId="2"/>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6"/>
  <sheetViews>
    <sheetView workbookViewId="0"/>
  </sheetViews>
  <sheetFormatPr defaultRowHeight="13.5"/>
  <cols>
    <col min="1" max="3" width="10.625" customWidth="1"/>
    <col min="4" max="4" width="23.625" customWidth="1"/>
    <col min="5" max="5" width="25.625" customWidth="1"/>
    <col min="6" max="6" width="30.625" customWidth="1"/>
    <col min="7" max="7" width="22.625" customWidth="1"/>
    <col min="8" max="8" width="25.625" customWidth="1"/>
    <col min="9" max="9" width="23.625" customWidth="1"/>
    <col min="10" max="10" width="30.625" customWidth="1"/>
    <col min="11" max="11" width="37.625" customWidth="1"/>
    <col min="12" max="12" width="20.625" customWidth="1"/>
    <col min="13" max="13" width="26.625" customWidth="1"/>
    <col min="14" max="17" width="25.625" customWidth="1"/>
    <col min="18" max="18" width="27.625" customWidth="1"/>
    <col min="19" max="19" width="22.625" customWidth="1"/>
    <col min="20" max="20" width="10.625" customWidth="1"/>
    <col min="21" max="21" width="15.625" customWidth="1"/>
  </cols>
  <sheetData>
    <row r="1" spans="1:24">
      <c r="A1" s="46" t="s">
        <v>94</v>
      </c>
      <c r="B1" s="47" t="s">
        <v>95</v>
      </c>
      <c r="C1" s="47" t="s">
        <v>96</v>
      </c>
      <c r="D1" s="47" t="s">
        <v>97</v>
      </c>
      <c r="E1" s="47" t="s">
        <v>98</v>
      </c>
      <c r="F1" s="47" t="s">
        <v>99</v>
      </c>
      <c r="G1" s="47" t="s">
        <v>100</v>
      </c>
      <c r="H1" s="47" t="s">
        <v>101</v>
      </c>
      <c r="I1" s="47" t="s">
        <v>102</v>
      </c>
      <c r="J1" s="47" t="s">
        <v>103</v>
      </c>
      <c r="K1" s="47" t="s">
        <v>104</v>
      </c>
      <c r="L1" s="47" t="s">
        <v>105</v>
      </c>
      <c r="M1" s="47" t="s">
        <v>106</v>
      </c>
      <c r="N1" s="47" t="s">
        <v>107</v>
      </c>
      <c r="O1" s="47" t="s">
        <v>108</v>
      </c>
      <c r="P1" s="47" t="s">
        <v>109</v>
      </c>
      <c r="Q1" s="47" t="s">
        <v>110</v>
      </c>
      <c r="R1" s="47" t="s">
        <v>111</v>
      </c>
      <c r="S1" s="47" t="s">
        <v>112</v>
      </c>
      <c r="T1" s="47" t="s">
        <v>113</v>
      </c>
      <c r="U1" s="47" t="s">
        <v>114</v>
      </c>
      <c r="V1" s="1"/>
      <c r="X1" s="1" t="s">
        <v>115</v>
      </c>
    </row>
    <row r="2" spans="1:24">
      <c r="B2" s="1" t="s">
        <v>116</v>
      </c>
      <c r="C2" s="1" t="s">
        <v>96</v>
      </c>
      <c r="D2" s="1" t="s">
        <v>117</v>
      </c>
      <c r="E2" s="1" t="s">
        <v>118</v>
      </c>
      <c r="F2" s="1" t="s">
        <v>119</v>
      </c>
      <c r="G2" s="1" t="s">
        <v>120</v>
      </c>
      <c r="H2" s="1" t="s">
        <v>121</v>
      </c>
      <c r="I2" s="1" t="s">
        <v>122</v>
      </c>
      <c r="J2" s="1" t="s">
        <v>123</v>
      </c>
      <c r="K2" s="1" t="s">
        <v>124</v>
      </c>
      <c r="L2" s="1" t="s">
        <v>125</v>
      </c>
      <c r="M2" s="1" t="s">
        <v>126</v>
      </c>
      <c r="N2" s="1" t="s">
        <v>127</v>
      </c>
      <c r="O2" s="1" t="s">
        <v>128</v>
      </c>
      <c r="P2" s="1" t="s">
        <v>129</v>
      </c>
      <c r="Q2" s="1" t="s">
        <v>130</v>
      </c>
      <c r="R2" s="1" t="s">
        <v>131</v>
      </c>
      <c r="S2" s="1" t="s">
        <v>132</v>
      </c>
      <c r="T2" s="1" t="s">
        <v>133</v>
      </c>
      <c r="U2" s="1" t="s">
        <v>134</v>
      </c>
      <c r="V2" s="1"/>
      <c r="X2">
        <v>1</v>
      </c>
    </row>
    <row r="3" spans="1:24">
      <c r="B3" s="1" t="s">
        <v>135</v>
      </c>
      <c r="C3" s="1" t="s">
        <v>136</v>
      </c>
      <c r="D3" s="1"/>
      <c r="E3" s="1" t="s">
        <v>137</v>
      </c>
      <c r="F3" s="1" t="s">
        <v>138</v>
      </c>
      <c r="G3" s="1" t="s">
        <v>139</v>
      </c>
      <c r="H3" s="1" t="s">
        <v>140</v>
      </c>
      <c r="I3" s="1" t="s">
        <v>141</v>
      </c>
      <c r="J3" s="1" t="s">
        <v>142</v>
      </c>
      <c r="K3" s="1" t="s">
        <v>143</v>
      </c>
      <c r="L3" s="1" t="s">
        <v>144</v>
      </c>
      <c r="M3" s="1" t="s">
        <v>145</v>
      </c>
      <c r="N3" s="1" t="s">
        <v>146</v>
      </c>
      <c r="O3" s="1" t="s">
        <v>147</v>
      </c>
      <c r="P3" s="1" t="s">
        <v>148</v>
      </c>
      <c r="Q3" s="1" t="s">
        <v>149</v>
      </c>
      <c r="R3" s="1" t="s">
        <v>150</v>
      </c>
      <c r="S3" s="1" t="s">
        <v>151</v>
      </c>
      <c r="T3" s="1" t="s">
        <v>152</v>
      </c>
      <c r="U3" s="1"/>
      <c r="V3" s="1"/>
      <c r="X3">
        <v>2</v>
      </c>
    </row>
    <row r="4" spans="1:24">
      <c r="B4" s="1"/>
      <c r="C4" s="1"/>
      <c r="D4" s="1"/>
      <c r="E4" s="1" t="s">
        <v>153</v>
      </c>
      <c r="F4" s="1" t="s">
        <v>154</v>
      </c>
      <c r="G4" s="1" t="s">
        <v>155</v>
      </c>
      <c r="H4" s="1" t="s">
        <v>156</v>
      </c>
      <c r="I4" s="1" t="s">
        <v>157</v>
      </c>
      <c r="J4" s="1" t="s">
        <v>158</v>
      </c>
      <c r="K4" s="1" t="s">
        <v>159</v>
      </c>
      <c r="L4" s="1" t="s">
        <v>160</v>
      </c>
      <c r="M4" s="1" t="s">
        <v>161</v>
      </c>
      <c r="N4" s="1" t="s">
        <v>162</v>
      </c>
      <c r="O4" s="1" t="s">
        <v>163</v>
      </c>
      <c r="P4" s="1"/>
      <c r="Q4" s="1" t="s">
        <v>164</v>
      </c>
      <c r="R4" s="1"/>
      <c r="S4" s="1" t="s">
        <v>165</v>
      </c>
      <c r="T4" s="1"/>
      <c r="U4" s="1"/>
      <c r="V4" s="1"/>
      <c r="X4">
        <v>3</v>
      </c>
    </row>
    <row r="5" spans="1:24">
      <c r="B5" s="1"/>
      <c r="C5" s="1"/>
      <c r="D5" s="1"/>
      <c r="E5" s="1"/>
      <c r="F5" s="1" t="s">
        <v>166</v>
      </c>
      <c r="G5" s="1" t="s">
        <v>167</v>
      </c>
      <c r="H5" s="1" t="s">
        <v>168</v>
      </c>
      <c r="I5" s="1" t="s">
        <v>169</v>
      </c>
      <c r="J5" s="1" t="s">
        <v>170</v>
      </c>
      <c r="K5" s="1" t="s">
        <v>171</v>
      </c>
      <c r="L5" s="1"/>
      <c r="M5" s="1" t="s">
        <v>172</v>
      </c>
      <c r="N5" s="1"/>
      <c r="O5" s="1"/>
      <c r="P5" s="1"/>
      <c r="Q5" s="1"/>
      <c r="R5" s="1"/>
      <c r="S5" s="1" t="s">
        <v>173</v>
      </c>
      <c r="T5" s="1"/>
      <c r="U5" s="1"/>
      <c r="V5" s="1"/>
      <c r="X5">
        <v>4</v>
      </c>
    </row>
    <row r="6" spans="1:24">
      <c r="B6" s="1"/>
      <c r="C6" s="1"/>
      <c r="D6" s="1"/>
      <c r="E6" s="1"/>
      <c r="F6" s="1" t="s">
        <v>174</v>
      </c>
      <c r="G6" s="1"/>
      <c r="H6" s="1" t="s">
        <v>175</v>
      </c>
      <c r="I6" s="1" t="s">
        <v>176</v>
      </c>
      <c r="J6" s="1" t="s">
        <v>177</v>
      </c>
      <c r="K6" s="1" t="s">
        <v>178</v>
      </c>
      <c r="L6" s="1"/>
      <c r="M6" s="1"/>
      <c r="N6" s="1"/>
      <c r="O6" s="1"/>
      <c r="P6" s="1"/>
      <c r="Q6" s="1"/>
      <c r="R6" s="1"/>
      <c r="S6" s="1" t="s">
        <v>179</v>
      </c>
      <c r="T6" s="1"/>
      <c r="U6" s="1"/>
      <c r="V6" s="1"/>
    </row>
    <row r="7" spans="1:24">
      <c r="B7" s="1"/>
      <c r="C7" s="1"/>
      <c r="D7" s="1"/>
      <c r="E7" s="1"/>
      <c r="F7" s="1" t="s">
        <v>180</v>
      </c>
      <c r="G7" s="1"/>
      <c r="H7" s="1"/>
      <c r="I7" s="1" t="s">
        <v>181</v>
      </c>
      <c r="J7" s="1" t="s">
        <v>182</v>
      </c>
      <c r="K7" s="1" t="s">
        <v>183</v>
      </c>
      <c r="L7" s="1"/>
      <c r="M7" s="1"/>
      <c r="N7" s="1"/>
      <c r="O7" s="1"/>
      <c r="P7" s="1"/>
      <c r="Q7" s="1"/>
      <c r="R7" s="1"/>
      <c r="S7" s="1" t="s">
        <v>184</v>
      </c>
      <c r="T7" s="1"/>
      <c r="U7" s="1"/>
      <c r="V7" s="1"/>
    </row>
    <row r="8" spans="1:24">
      <c r="B8" s="1"/>
      <c r="C8" s="1"/>
      <c r="D8" s="1"/>
      <c r="E8" s="1"/>
      <c r="F8" s="1" t="s">
        <v>185</v>
      </c>
      <c r="G8" s="1"/>
      <c r="H8" s="1"/>
      <c r="I8" s="1" t="s">
        <v>186</v>
      </c>
      <c r="J8" s="1" t="s">
        <v>187</v>
      </c>
      <c r="K8" s="1"/>
      <c r="L8" s="1"/>
      <c r="M8" s="1"/>
      <c r="N8" s="1"/>
      <c r="O8" s="1"/>
      <c r="P8" s="1"/>
      <c r="Q8" s="1"/>
      <c r="R8" s="1"/>
      <c r="S8" s="1" t="s">
        <v>188</v>
      </c>
      <c r="T8" s="1"/>
      <c r="U8" s="1"/>
      <c r="V8" s="1"/>
    </row>
    <row r="9" spans="1:24">
      <c r="B9" s="1"/>
      <c r="C9" s="1"/>
      <c r="D9" s="1"/>
      <c r="E9" s="1"/>
      <c r="F9" s="1" t="s">
        <v>189</v>
      </c>
      <c r="G9" s="1"/>
      <c r="H9" s="1"/>
      <c r="I9" s="1" t="s">
        <v>190</v>
      </c>
      <c r="J9" s="1" t="s">
        <v>191</v>
      </c>
      <c r="K9" s="1"/>
      <c r="L9" s="1"/>
      <c r="M9" s="1"/>
      <c r="N9" s="1"/>
      <c r="O9" s="1"/>
      <c r="P9" s="1"/>
      <c r="Q9" s="1"/>
      <c r="R9" s="1"/>
      <c r="S9" s="1" t="s">
        <v>192</v>
      </c>
      <c r="T9" s="1"/>
      <c r="U9" s="1"/>
      <c r="V9" s="1"/>
    </row>
    <row r="10" spans="1:24">
      <c r="B10" s="1"/>
      <c r="C10" s="1"/>
      <c r="D10" s="1"/>
      <c r="E10" s="1"/>
      <c r="F10" s="1" t="s">
        <v>193</v>
      </c>
      <c r="G10" s="1"/>
      <c r="H10" s="1"/>
      <c r="I10" s="1"/>
      <c r="J10" s="1" t="s">
        <v>194</v>
      </c>
      <c r="K10" s="1"/>
      <c r="L10" s="1"/>
      <c r="M10" s="1"/>
      <c r="N10" s="1"/>
      <c r="O10" s="1"/>
      <c r="P10" s="1"/>
      <c r="Q10" s="1"/>
      <c r="R10" s="1"/>
      <c r="S10" s="1" t="s">
        <v>195</v>
      </c>
      <c r="T10" s="1"/>
      <c r="U10" s="1"/>
      <c r="V10" s="1"/>
    </row>
    <row r="11" spans="1:24">
      <c r="B11" s="1"/>
      <c r="C11" s="1"/>
      <c r="D11" s="1"/>
      <c r="E11" s="1"/>
      <c r="F11" s="1" t="s">
        <v>196</v>
      </c>
      <c r="G11" s="1"/>
      <c r="H11" s="1"/>
      <c r="I11" s="1"/>
      <c r="J11" s="1" t="s">
        <v>197</v>
      </c>
      <c r="K11" s="1"/>
      <c r="L11" s="1"/>
      <c r="M11" s="1"/>
      <c r="N11" s="1"/>
      <c r="O11" s="1"/>
      <c r="P11" s="1"/>
      <c r="Q11" s="1"/>
      <c r="R11" s="1"/>
      <c r="S11" s="1"/>
      <c r="T11" s="1"/>
      <c r="U11" s="1"/>
      <c r="V11" s="1"/>
    </row>
    <row r="12" spans="1:24">
      <c r="B12" s="1"/>
      <c r="C12" s="1"/>
      <c r="D12" s="1"/>
      <c r="E12" s="1"/>
      <c r="F12" s="1" t="s">
        <v>198</v>
      </c>
      <c r="G12" s="1"/>
      <c r="H12" s="1"/>
      <c r="I12" s="1"/>
      <c r="J12" s="1" t="s">
        <v>199</v>
      </c>
      <c r="K12" s="1"/>
      <c r="L12" s="1"/>
      <c r="M12" s="1"/>
      <c r="N12" s="1"/>
      <c r="O12" s="1"/>
      <c r="P12" s="1"/>
      <c r="Q12" s="1"/>
      <c r="R12" s="1"/>
      <c r="S12" s="1"/>
      <c r="T12" s="1"/>
      <c r="U12" s="1"/>
      <c r="V12" s="1"/>
    </row>
    <row r="13" spans="1:24">
      <c r="B13" s="1"/>
      <c r="C13" s="1"/>
      <c r="D13" s="1"/>
      <c r="E13" s="1"/>
      <c r="F13" s="1" t="s">
        <v>200</v>
      </c>
      <c r="G13" s="1"/>
      <c r="H13" s="1"/>
      <c r="I13" s="1"/>
      <c r="J13" s="1" t="s">
        <v>201</v>
      </c>
      <c r="K13" s="1"/>
      <c r="L13" s="1"/>
      <c r="M13" s="1"/>
      <c r="N13" s="1"/>
      <c r="O13" s="1"/>
      <c r="P13" s="1"/>
      <c r="Q13" s="1"/>
      <c r="R13" s="1"/>
      <c r="S13" s="1"/>
      <c r="T13" s="1"/>
      <c r="U13" s="1"/>
      <c r="V13" s="1"/>
    </row>
    <row r="14" spans="1:24">
      <c r="B14" s="1"/>
      <c r="C14" s="1"/>
      <c r="D14" s="1"/>
      <c r="E14" s="1"/>
      <c r="F14" s="1" t="s">
        <v>202</v>
      </c>
      <c r="G14" s="1"/>
      <c r="H14" s="1"/>
      <c r="I14" s="1"/>
      <c r="J14" s="1"/>
      <c r="K14" s="1"/>
      <c r="L14" s="1"/>
      <c r="M14" s="1"/>
      <c r="N14" s="1"/>
      <c r="O14" s="1"/>
      <c r="P14" s="1"/>
      <c r="Q14" s="1"/>
      <c r="R14" s="1"/>
      <c r="S14" s="1"/>
      <c r="T14" s="1"/>
      <c r="U14" s="1"/>
      <c r="V14" s="1"/>
    </row>
    <row r="15" spans="1:24">
      <c r="B15" s="1"/>
      <c r="C15" s="1"/>
      <c r="D15" s="1"/>
      <c r="E15" s="1"/>
      <c r="F15" s="1" t="s">
        <v>203</v>
      </c>
      <c r="G15" s="1"/>
      <c r="H15" s="1"/>
      <c r="I15" s="1"/>
      <c r="J15" s="1"/>
      <c r="K15" s="1"/>
      <c r="L15" s="1"/>
      <c r="M15" s="1"/>
      <c r="N15" s="1"/>
      <c r="O15" s="1"/>
      <c r="P15" s="1"/>
      <c r="Q15" s="1"/>
      <c r="R15" s="1"/>
      <c r="S15" s="1"/>
      <c r="T15" s="1"/>
      <c r="U15" s="1"/>
      <c r="V15" s="1"/>
    </row>
    <row r="16" spans="1:24">
      <c r="B16" s="1"/>
      <c r="C16" s="1"/>
      <c r="D16" s="1"/>
      <c r="E16" s="1"/>
      <c r="F16" s="1" t="s">
        <v>204</v>
      </c>
      <c r="G16" s="1"/>
      <c r="H16" s="1"/>
      <c r="I16" s="1"/>
      <c r="J16" s="1"/>
      <c r="K16" s="1"/>
      <c r="L16" s="1"/>
      <c r="M16" s="1"/>
      <c r="N16" s="1"/>
      <c r="O16" s="1"/>
      <c r="P16" s="1"/>
      <c r="Q16" s="1"/>
      <c r="R16" s="1"/>
      <c r="S16" s="1"/>
      <c r="T16" s="1"/>
      <c r="U16" s="1"/>
      <c r="V16" s="1"/>
    </row>
    <row r="17" spans="2:22">
      <c r="B17" s="1"/>
      <c r="C17" s="1"/>
      <c r="D17" s="1"/>
      <c r="E17" s="1"/>
      <c r="F17" s="1" t="s">
        <v>205</v>
      </c>
      <c r="G17" s="1"/>
      <c r="H17" s="1"/>
      <c r="I17" s="1"/>
      <c r="J17" s="1"/>
      <c r="K17" s="1"/>
      <c r="L17" s="1"/>
      <c r="M17" s="1"/>
      <c r="N17" s="1"/>
      <c r="O17" s="1"/>
      <c r="P17" s="1"/>
      <c r="Q17" s="1"/>
      <c r="R17" s="1"/>
      <c r="S17" s="1"/>
      <c r="T17" s="1"/>
      <c r="U17" s="1"/>
      <c r="V17" s="1"/>
    </row>
    <row r="18" spans="2:22">
      <c r="B18" s="1"/>
      <c r="C18" s="1"/>
      <c r="D18" s="1"/>
      <c r="E18" s="1"/>
      <c r="F18" s="1" t="s">
        <v>206</v>
      </c>
      <c r="G18" s="1"/>
      <c r="H18" s="1"/>
      <c r="I18" s="1"/>
      <c r="J18" s="1"/>
      <c r="K18" s="1"/>
      <c r="L18" s="1"/>
      <c r="M18" s="1"/>
      <c r="N18" s="1"/>
      <c r="O18" s="1"/>
      <c r="P18" s="1"/>
      <c r="Q18" s="1"/>
      <c r="R18" s="1"/>
      <c r="S18" s="1"/>
      <c r="T18" s="1"/>
      <c r="U18" s="1"/>
      <c r="V18" s="1"/>
    </row>
    <row r="19" spans="2:22">
      <c r="B19" s="1"/>
      <c r="C19" s="1"/>
      <c r="D19" s="1"/>
      <c r="E19" s="1"/>
      <c r="F19" s="1" t="s">
        <v>207</v>
      </c>
      <c r="G19" s="1"/>
      <c r="H19" s="1"/>
      <c r="I19" s="1"/>
      <c r="J19" s="1"/>
      <c r="K19" s="1"/>
      <c r="L19" s="1"/>
      <c r="M19" s="1"/>
      <c r="N19" s="1"/>
      <c r="O19" s="1"/>
      <c r="P19" s="1"/>
      <c r="Q19" s="1"/>
      <c r="R19" s="1"/>
      <c r="S19" s="1"/>
      <c r="T19" s="1"/>
      <c r="U19" s="1"/>
      <c r="V19" s="1"/>
    </row>
    <row r="20" spans="2:22">
      <c r="B20" s="1"/>
      <c r="C20" s="1"/>
      <c r="D20" s="1"/>
      <c r="E20" s="1"/>
      <c r="F20" s="1" t="s">
        <v>208</v>
      </c>
      <c r="G20" s="1"/>
      <c r="H20" s="1"/>
      <c r="I20" s="1"/>
      <c r="J20" s="1"/>
      <c r="K20" s="1"/>
      <c r="L20" s="1"/>
      <c r="M20" s="1"/>
      <c r="N20" s="1"/>
      <c r="O20" s="1"/>
      <c r="P20" s="1"/>
      <c r="Q20" s="1"/>
      <c r="R20" s="1"/>
      <c r="S20" s="1"/>
      <c r="T20" s="1"/>
      <c r="U20" s="1"/>
      <c r="V20" s="1"/>
    </row>
    <row r="21" spans="2:22">
      <c r="B21" s="1"/>
      <c r="C21" s="1"/>
      <c r="D21" s="1"/>
      <c r="E21" s="1"/>
      <c r="F21" s="1" t="s">
        <v>209</v>
      </c>
      <c r="G21" s="1"/>
      <c r="H21" s="1"/>
      <c r="I21" s="1"/>
      <c r="J21" s="1"/>
      <c r="K21" s="1"/>
      <c r="L21" s="1"/>
      <c r="M21" s="1"/>
      <c r="N21" s="1"/>
      <c r="O21" s="1"/>
      <c r="P21" s="1"/>
      <c r="Q21" s="1"/>
      <c r="R21" s="1"/>
      <c r="S21" s="1"/>
      <c r="T21" s="1"/>
      <c r="U21" s="1"/>
      <c r="V21" s="1"/>
    </row>
    <row r="22" spans="2:22">
      <c r="B22" s="1"/>
      <c r="C22" s="1"/>
      <c r="D22" s="1"/>
      <c r="E22" s="1"/>
      <c r="F22" s="1" t="s">
        <v>210</v>
      </c>
      <c r="G22" s="1"/>
      <c r="H22" s="1"/>
      <c r="I22" s="1"/>
      <c r="J22" s="1"/>
      <c r="K22" s="1"/>
      <c r="L22" s="1"/>
      <c r="M22" s="1"/>
      <c r="N22" s="1"/>
      <c r="O22" s="1"/>
      <c r="P22" s="1"/>
      <c r="Q22" s="1"/>
      <c r="R22" s="1"/>
      <c r="S22" s="1"/>
      <c r="T22" s="1"/>
      <c r="U22" s="1"/>
      <c r="V22" s="1"/>
    </row>
    <row r="23" spans="2:22">
      <c r="B23" s="1"/>
      <c r="C23" s="1"/>
      <c r="D23" s="1"/>
      <c r="E23" s="1"/>
      <c r="F23" s="1" t="s">
        <v>211</v>
      </c>
      <c r="G23" s="1"/>
      <c r="H23" s="1"/>
      <c r="I23" s="1"/>
      <c r="J23" s="1"/>
      <c r="K23" s="1"/>
      <c r="L23" s="1"/>
      <c r="M23" s="1"/>
      <c r="N23" s="1"/>
      <c r="O23" s="1"/>
      <c r="P23" s="1"/>
      <c r="Q23" s="1"/>
      <c r="R23" s="1"/>
      <c r="S23" s="1"/>
      <c r="T23" s="1"/>
      <c r="U23" s="1"/>
      <c r="V23" s="1"/>
    </row>
    <row r="24" spans="2:22">
      <c r="B24" s="1"/>
      <c r="C24" s="1"/>
      <c r="D24" s="1"/>
      <c r="E24" s="1"/>
      <c r="F24" s="1" t="s">
        <v>212</v>
      </c>
      <c r="G24" s="1"/>
      <c r="H24" s="1"/>
      <c r="I24" s="1"/>
      <c r="J24" s="1"/>
      <c r="K24" s="1"/>
      <c r="L24" s="1"/>
      <c r="M24" s="1"/>
      <c r="N24" s="1"/>
      <c r="O24" s="1"/>
      <c r="P24" s="1"/>
      <c r="Q24" s="1"/>
      <c r="R24" s="1"/>
      <c r="S24" s="1"/>
      <c r="T24" s="1"/>
      <c r="U24" s="1"/>
      <c r="V24" s="1"/>
    </row>
    <row r="25" spans="2:22">
      <c r="B25" s="1"/>
      <c r="C25" s="1"/>
      <c r="D25" s="1"/>
      <c r="E25" s="1"/>
      <c r="F25" s="1" t="s">
        <v>213</v>
      </c>
      <c r="G25" s="1"/>
      <c r="H25" s="1"/>
      <c r="I25" s="1"/>
      <c r="J25" s="1"/>
      <c r="K25" s="1"/>
      <c r="L25" s="1"/>
      <c r="M25" s="1"/>
      <c r="N25" s="1"/>
      <c r="O25" s="1"/>
      <c r="P25" s="1"/>
      <c r="Q25" s="1"/>
      <c r="R25" s="1"/>
      <c r="S25" s="1"/>
      <c r="T25" s="1"/>
      <c r="U25" s="1"/>
      <c r="V25" s="1"/>
    </row>
    <row r="26" spans="2:22">
      <c r="B26" s="1"/>
      <c r="C26" s="1"/>
      <c r="D26" s="1"/>
      <c r="E26" s="1"/>
      <c r="F26" s="1"/>
      <c r="G26" s="1"/>
      <c r="H26" s="1"/>
      <c r="I26" s="1"/>
      <c r="J26" s="1"/>
      <c r="K26" s="1"/>
      <c r="L26" s="1"/>
      <c r="M26" s="1"/>
      <c r="N26" s="1"/>
      <c r="O26" s="1"/>
      <c r="P26" s="1"/>
      <c r="Q26" s="1"/>
      <c r="R26" s="1"/>
      <c r="S26" s="1"/>
      <c r="T26" s="1"/>
      <c r="U26" s="1"/>
      <c r="V26" s="1"/>
    </row>
  </sheetData>
  <sheetProtection sheet="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28</vt:i4>
      </vt:variant>
    </vt:vector>
  </HeadingPairs>
  <TitlesOfParts>
    <vt:vector size="36" baseType="lpstr">
      <vt:lpstr>３号事業＿報告</vt:lpstr>
      <vt:lpstr>事業所1~3</vt:lpstr>
      <vt:lpstr>事業所4~6</vt:lpstr>
      <vt:lpstr>事業所7~9</vt:lpstr>
      <vt:lpstr>事業所10~12</vt:lpstr>
      <vt:lpstr>事業所13~15</vt:lpstr>
      <vt:lpstr>係数</vt:lpstr>
      <vt:lpstr>プルダウン用</vt:lpstr>
      <vt:lpstr>'３号事業＿報告'!Print_Area</vt:lpstr>
      <vt:lpstr>'事業所1~3'!Print_Area</vt:lpstr>
      <vt:lpstr>'事業所10~12'!Print_Area</vt:lpstr>
      <vt:lpstr>'事業所13~15'!Print_Area</vt:lpstr>
      <vt:lpstr>'事業所4~6'!Print_Area</vt:lpstr>
      <vt:lpstr>'事業所7~9'!Print_Area</vt:lpstr>
      <vt:lpstr>サービス業</vt:lpstr>
      <vt:lpstr>医療_福祉</vt:lpstr>
      <vt:lpstr>運輸業_郵便業</vt:lpstr>
      <vt:lpstr>卸売業_小売業</vt:lpstr>
      <vt:lpstr>学術研究_専門・技術サービス業</vt:lpstr>
      <vt:lpstr>漁業</vt:lpstr>
      <vt:lpstr>教育_学習支援業</vt:lpstr>
      <vt:lpstr>金融業_保険業</vt:lpstr>
      <vt:lpstr>建設業</vt:lpstr>
      <vt:lpstr>公務</vt:lpstr>
      <vt:lpstr>鉱業_採石業_砂利採取業</vt:lpstr>
      <vt:lpstr>宿泊業_飲食サービス業</vt:lpstr>
      <vt:lpstr>情報通信業</vt:lpstr>
      <vt:lpstr>条例該当項目</vt:lpstr>
      <vt:lpstr>生活関連サービス業_娯楽業</vt:lpstr>
      <vt:lpstr>製造業</vt:lpstr>
      <vt:lpstr>大分類</vt:lpstr>
      <vt:lpstr>電気・ガス・熱供給・水道業</vt:lpstr>
      <vt:lpstr>農業_林業</vt:lpstr>
      <vt:lpstr>不動産業_物品賃貸業</vt:lpstr>
      <vt:lpstr>複合サービス業</vt:lpstr>
      <vt:lpstr>分類不能の産業</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情報企画課</dc:creator>
  <cp:lastModifiedBy>2300094</cp:lastModifiedBy>
  <cp:lastPrinted>2016-11-24T00:40:22Z</cp:lastPrinted>
  <dcterms:created xsi:type="dcterms:W3CDTF">2009-02-04T02:16:45Z</dcterms:created>
  <dcterms:modified xsi:type="dcterms:W3CDTF">2024-04-09T02:35:10Z</dcterms:modified>
</cp:coreProperties>
</file>