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Z:\2 決算\財政状況資料集\R04\240307 令和４年度財政状況資料集の作成等について\【財政状況資料集】_434434_益城町_2022\"/>
    </mc:Choice>
  </mc:AlternateContent>
  <xr:revisionPtr revIDLastSave="0" documentId="13_ncr:1_{C0177594-2533-4008-9D42-5EEA25312B67}" xr6:coauthVersionLast="47" xr6:coauthVersionMax="47" xr10:uidLastSave="{00000000-0000-0000-0000-000000000000}"/>
  <bookViews>
    <workbookView xWindow="-28920" yWindow="-2565" windowWidth="29040" windowHeight="15840" firstSheet="8" activeTab="11"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alcChain>
</file>

<file path=xl/sharedStrings.xml><?xml version="1.0" encoding="utf-8"?>
<sst xmlns="http://schemas.openxmlformats.org/spreadsheetml/2006/main" count="1104" uniqueCount="592">
  <si>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</si>
  <si>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</si>
  <si>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</si>
  <si>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</si>
  <si>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</si>
  <si>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</si>
  <si>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</si>
  <si>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</si>
  <si>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</si>
  <si>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</si>
  <si>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</si>
  <si>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</si>
  <si>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</si>
  <si>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</si>
  <si>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</si>
  <si>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</si>
  <si>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</si>
  <si>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</si>
  <si>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</si>
  <si>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</si>
  <si>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</si>
  <si>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</si>
  <si>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</si>
  <si>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</si>
  <si>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</si>
  <si>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</si>
  <si>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</si>
  <si>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</si>
  <si>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</si>
  <si>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</si>
  <si>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</si>
  <si>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</si>
  <si>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</si>
  <si>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</si>
  <si>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</si>
  <si>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</si>
  <si>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</si>
  <si>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</si>
  <si>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</si>
  <si>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</si>
  <si>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</si>
  <si>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</si>
  <si>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</si>
  <si>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</si>
  <si>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</si>
  <si>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</si>
  <si>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</si>
  <si>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</si>
  <si>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</si>
  <si>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</si>
  <si>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</si>
  <si>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</si>
  <si>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</si>
  <si>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</si>
  <si>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</si>
  <si>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</si>
  <si>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</si>
  <si>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</si>
  <si>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</si>
  <si>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</si>
  <si>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</si>
  <si>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</si>
  <si>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</si>
  <si>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</si>
  <si>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</si>
  <si>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</si>
  <si>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</si>
  <si>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</si>
  <si>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</si>
  <si>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</si>
  <si>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</si>
  <si>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</si>
  <si>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</si>
  <si>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</si>
  <si>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</si>
  <si>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</si>
  <si>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</si>
  <si>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</si>
  <si>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</si>
  <si>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</si>
  <si>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</si>
  <si>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</si>
  <si>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</si>
  <si>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</si>
  <si>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</si>
  <si>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</si>
  <si>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</si>
  <si>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</si>
  <si>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</si>
  <si>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</si>
  <si>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</si>
  <si>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</si>
  <si>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</si>
  <si>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</si>
  <si>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</si>
  <si>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</si>
  <si>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</si>
  <si>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</si>
  <si>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</si>
  <si>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</si>
  <si>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益城町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</si>
  <si>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</si>
  <si>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</si>
  <si>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</si>
  <si>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</si>
  <si>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</si>
  <si>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</si>
  <si>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</si>
  <si>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</si>
  <si>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</si>
  <si>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</si>
  <si>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</si>
  <si>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</si>
  <si>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</si>
  <si>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</si>
  <si>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</si>
  <si>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</si>
  <si>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</si>
  <si>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</si>
  <si>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</si>
  <si>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</si>
  <si>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</si>
  <si>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</si>
  <si>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</si>
  <si>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</si>
  <si>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</si>
  <si>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</si>
  <si>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</si>
  <si>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</si>
  <si>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</si>
  <si>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</si>
  <si>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</si>
  <si>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</si>
  <si>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</si>
  <si>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</si>
  <si>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</si>
  <si>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</si>
  <si>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</si>
  <si>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</si>
  <si>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</si>
  <si>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</si>
  <si>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</si>
  <si>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</si>
  <si>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</si>
  <si>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</si>
  <si>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</si>
  <si>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</si>
  <si>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</si>
  <si>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</si>
  <si>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</si>
  <si>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</si>
  <si>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</si>
  <si>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</si>
  <si>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</si>
  <si>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</si>
  <si>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</si>
  <si>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</si>
  <si>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</si>
  <si>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</si>
  <si>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</si>
  <si>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</si>
  <si>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</si>
  <si>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</si>
  <si>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</si>
  <si>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</si>
  <si>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</si>
  <si>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</si>
  <si>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</si>
  <si>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</si>
  <si>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</si>
  <si>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</si>
  <si>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</si>
  <si>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</si>
  <si>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</si>
  <si>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</si>
  <si>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</si>
  <si>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</si>
  <si>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</si>
  <si>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</si>
  <si>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</si>
  <si>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</si>
  <si>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</si>
  <si>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</si>
  <si>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</si>
  <si>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</si>
  <si>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</si>
  <si>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</si>
  <si>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</si>
  <si>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</si>
  <si>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</si>
  <si>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</si>
  <si>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</si>
  <si>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</si>
  <si>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</si>
  <si>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</si>
  <si>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</si>
  <si>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</si>
  <si>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</si>
  <si>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</si>
  <si>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</si>
  <si>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</si>
  <si>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</si>
  <si>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</si>
  <si>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</si>
  <si>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</si>
  <si>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</si>
  <si>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</si>
  <si>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</si>
  <si>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</si>
  <si>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</si>
  <si>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</si>
  <si>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</si>
  <si>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</si>
  <si>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</si>
  <si>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</si>
  <si>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</si>
  <si>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熊本県益城町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</si>
  <si>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</si>
  <si>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</si>
  <si>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</si>
  <si>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</si>
  <si>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</si>
  <si>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</si>
  <si>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</si>
  <si>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</si>
  <si>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</si>
  <si>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</si>
  <si>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</si>
  <si>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</si>
  <si>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</si>
  <si>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</si>
  <si>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</si>
  <si>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</si>
  <si>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</si>
  <si>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</si>
  <si>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</si>
  <si>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</si>
  <si>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</si>
  <si>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</si>
  <si>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</si>
  <si>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</si>
  <si>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</si>
  <si>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</si>
  <si>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</si>
  <si>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</si>
  <si>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</si>
  <si>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</si>
  <si>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</si>
  <si>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</si>
  <si>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</si>
  <si>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</si>
  <si>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</si>
  <si>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</si>
  <si>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</si>
  <si>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</si>
  <si>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</si>
  <si>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</si>
  <si>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</si>
  <si>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</si>
  <si>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</si>
  <si>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</si>
  <si>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</si>
  <si>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</si>
  <si>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</si>
  <si>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</si>
  <si>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</si>
  <si>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</si>
  <si>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</si>
  <si>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</si>
  <si>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</si>
  <si>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</si>
  <si>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</si>
  <si>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</si>
  <si>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</si>
  <si>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</si>
  <si>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</si>
  <si>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</si>
  <si>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</si>
  <si>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</si>
  <si>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</si>
  <si>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</si>
  <si>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</si>
  <si>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</si>
  <si>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</si>
  <si>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</si>
  <si>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</si>
  <si>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</si>
  <si>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</si>
  <si>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</si>
  <si>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</si>
  <si>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</si>
  <si>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</si>
  <si>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</si>
  <si>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</si>
  <si>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</si>
  <si>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</si>
  <si>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</si>
  <si>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</si>
  <si>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</si>
  <si>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</si>
  <si>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</si>
  <si>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</si>
  <si>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</si>
  <si>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</si>
  <si>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</si>
  <si>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</si>
  <si>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</si>
  <si>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</si>
  <si>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</si>
  <si>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</si>
  <si>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</si>
  <si>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</si>
  <si>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</si>
  <si>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</si>
  <si>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</si>
  <si>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</si>
  <si>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</si>
  <si>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</si>
  <si>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</si>
  <si>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</si>
  <si>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</si>
  <si>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</si>
  <si>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</si>
  <si>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</si>
  <si>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</si>
  <si>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</si>
  <si>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</si>
  <si>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</si>
  <si>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</si>
  <si>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</si>
  <si>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</si>
  <si>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</si>
  <si>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</si>
  <si>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</si>
  <si>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</si>
  <si>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</si>
  <si>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</si>
  <si>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</si>
  <si>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</si>
  <si>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</si>
  <si>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</si>
  <si>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</si>
  <si>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</si>
  <si>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</si>
  <si>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</si>
  <si>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</si>
  <si>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</si>
  <si>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</si>
  <si>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</si>
  <si>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</si>
  <si>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</si>
  <si>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</si>
  <si>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</si>
  <si>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</si>
  <si>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</si>
  <si>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</si>
  <si>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</si>
  <si>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</si>
  <si>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</si>
  <si>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</si>
  <si>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</si>
  <si>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</si>
  <si>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</si>
  <si>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</si>
  <si>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</si>
  <si>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</si>
  <si>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</si>
  <si>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</si>
  <si>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</si>
  <si>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</si>
  <si>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</si>
  <si>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熊本県益城町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</si>
  <si>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</si>
  <si>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</si>
  <si>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</si>
  <si>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</si>
  <si>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</si>
  <si>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</si>
  <si>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</si>
  <si>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</si>
  <si>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</si>
  <si>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</si>
  <si>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</si>
  <si>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</si>
  <si>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</si>
  <si>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</si>
  <si>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</si>
  <si>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</si>
  <si>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</si>
  <si>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</si>
  <si>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</si>
  <si>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</si>
  <si>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益城町産業団地特別会計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</si>
  <si>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</si>
  <si>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</si>
  <si>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</si>
  <si>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</si>
  <si>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</si>
  <si>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</si>
  <si>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</si>
  <si>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</si>
  <si>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</si>
  <si>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</si>
  <si>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</si>
  <si>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</si>
  <si>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</si>
  <si>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益城町国民健康保険特別会計</t>
    <phoneticPr fontId="5"/>
  </si>
  <si>
    <t>益城町介護保険特別会計</t>
    <phoneticPr fontId="5"/>
  </si>
  <si>
    <t>益城町後期高齢者医療特別会計</t>
    <phoneticPr fontId="5"/>
  </si>
  <si>
    <t>益城町水道事業会計</t>
    <phoneticPr fontId="5"/>
  </si>
  <si>
    <t>法適用企業</t>
    <phoneticPr fontId="5"/>
  </si>
  <si>
    <t>益城町下水道事業会計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</si>
  <si>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</si>
  <si>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</si>
  <si>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</si>
  <si>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</si>
  <si>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</si>
  <si>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</si>
  <si>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</si>
  <si>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</si>
  <si>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</si>
  <si>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</si>
  <si>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</si>
  <si>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</si>
  <si>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</si>
  <si>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</si>
  <si>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</si>
  <si>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</si>
  <si>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</si>
  <si>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</si>
  <si>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</si>
  <si>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</si>
  <si>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</si>
  <si>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</si>
  <si>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</si>
  <si>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</si>
  <si>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</si>
  <si>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</si>
  <si>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</si>
  <si>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</si>
  <si>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</si>
  <si>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</si>
  <si>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</si>
  <si>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</si>
  <si>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</si>
  <si>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</si>
  <si>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</si>
  <si>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</si>
  <si>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</si>
  <si>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</si>
  <si>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</si>
  <si>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</si>
  <si>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</si>
  <si>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</si>
  <si>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</si>
  <si>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</si>
  <si>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</si>
  <si>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</si>
  <si>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</si>
  <si>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</si>
  <si>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</si>
  <si>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</si>
  <si>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</si>
  <si>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</si>
  <si>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</si>
  <si>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</si>
  <si>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</si>
  <si>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</si>
  <si>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</si>
  <si>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</si>
  <si>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益城町下水道事業会計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</si>
  <si>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</si>
  <si>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</si>
  <si>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</si>
  <si>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</si>
  <si>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</si>
  <si>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</si>
  <si>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</si>
  <si>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</si>
  <si>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</si>
  <si>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</si>
  <si>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</si>
  <si>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</si>
  <si>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</si>
  <si>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</si>
  <si>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</si>
  <si>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</si>
  <si>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</si>
  <si>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</si>
  <si>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</si>
  <si>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</si>
  <si>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</si>
  <si>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</si>
  <si>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</si>
  <si>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</si>
  <si>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</si>
  <si>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</si>
  <si>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</si>
  <si>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</si>
  <si>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</si>
  <si>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</si>
  <si>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</si>
  <si>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</si>
  <si>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</si>
  <si>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</si>
  <si>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</si>
  <si>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</si>
  <si>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</si>
  <si>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</si>
  <si>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</si>
  <si>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</si>
  <si>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</si>
  <si>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</si>
  <si>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</si>
  <si>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</si>
  <si>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</si>
  <si>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</si>
  <si>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</si>
  <si>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</si>
  <si>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</si>
  <si>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</si>
  <si>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</si>
  <si>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</si>
  <si>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</si>
  <si>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</si>
  <si>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</si>
  <si>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</si>
  <si>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</si>
  <si>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</si>
  <si>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</si>
  <si>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</si>
  <si>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</si>
  <si>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</si>
  <si>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</si>
  <si>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</si>
  <si>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</si>
  <si>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</si>
  <si>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</si>
  <si>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</si>
  <si>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</si>
  <si>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</si>
  <si>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</si>
  <si>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</si>
  <si>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</si>
  <si>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</si>
  <si>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</si>
  <si>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</si>
  <si>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</si>
  <si>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</si>
  <si>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</si>
  <si>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</si>
  <si>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</si>
  <si>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</si>
  <si>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</si>
  <si>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</si>
  <si>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</si>
  <si>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</si>
  <si>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</si>
  <si>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</si>
  <si>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</si>
  <si>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3.09</t>
  </si>
  <si>
    <t>益城町国民健康保険特別会計</t>
  </si>
  <si>
    <t>▲ 3.67</t>
  </si>
  <si>
    <t>一般会計</t>
  </si>
  <si>
    <t>益城町水道事業会計</t>
  </si>
  <si>
    <t>益城町後期高齢者医療特別会計</t>
  </si>
  <si>
    <t>益城町介護保険特別会計</t>
  </si>
  <si>
    <t>益城町産業団地特別会計</t>
  </si>
  <si>
    <t>益城町下水道事業会計</t>
  </si>
  <si>
    <t>その他会計（赤字）</t>
  </si>
  <si>
    <t>▲ 7.24</t>
  </si>
  <si>
    <t>その他会計（黒字）</t>
  </si>
  <si>
    <t>（百万円）</t>
    <phoneticPr fontId="5"/>
  </si>
  <si>
    <t>H30</t>
    <phoneticPr fontId="5"/>
  </si>
  <si>
    <t>R01</t>
    <phoneticPr fontId="5"/>
  </si>
  <si>
    <t>R02</t>
    <phoneticPr fontId="5"/>
  </si>
  <si>
    <t>R03</t>
    <phoneticPr fontId="5"/>
  </si>
  <si>
    <t>R04</t>
    <phoneticPr fontId="5"/>
  </si>
  <si>
    <t>熊本県市町村総合事務組合</t>
  </si>
  <si>
    <t>熊本県後期高齢者医療広域連合
（一般会計）</t>
  </si>
  <si>
    <t>熊本県後期高齢者医療広域連合
（後期高齢者医療特別会計）</t>
  </si>
  <si>
    <t>益城、嘉島、西原環境衛生組合</t>
  </si>
  <si>
    <t>御船地区衛生施設組合</t>
  </si>
  <si>
    <t>上益城広域連合</t>
  </si>
  <si>
    <t>-</t>
    <phoneticPr fontId="2"/>
  </si>
  <si>
    <t>特別会計（交通災害共済事業）分を含む</t>
    <phoneticPr fontId="2"/>
  </si>
  <si>
    <t>益城町土地開発公社</t>
    <rPh sb="0" eb="3">
      <t>マシキマチ</t>
    </rPh>
    <rPh sb="3" eb="5">
      <t>トチ</t>
    </rPh>
    <rPh sb="5" eb="7">
      <t>カイハツ</t>
    </rPh>
    <rPh sb="7" eb="9">
      <t>コウシャ</t>
    </rPh>
    <phoneticPr fontId="2"/>
  </si>
  <si>
    <t>社会福祉振興基金</t>
    <rPh sb="0" eb="2">
      <t>シャカイ</t>
    </rPh>
    <rPh sb="2" eb="4">
      <t>フクシ</t>
    </rPh>
    <rPh sb="4" eb="6">
      <t>シンコウ</t>
    </rPh>
    <rPh sb="6" eb="8">
      <t>キキン</t>
    </rPh>
    <phoneticPr fontId="5"/>
  </si>
  <si>
    <t>公共施設整備基金</t>
    <rPh sb="0" eb="2">
      <t>コウキョウ</t>
    </rPh>
    <rPh sb="2" eb="4">
      <t>シセツ</t>
    </rPh>
    <rPh sb="4" eb="6">
      <t>セイビ</t>
    </rPh>
    <rPh sb="6" eb="8">
      <t>キキン</t>
    </rPh>
    <phoneticPr fontId="2"/>
  </si>
  <si>
    <t>公共下水道建設基金</t>
    <rPh sb="0" eb="2">
      <t>コウキョウ</t>
    </rPh>
    <rPh sb="2" eb="5">
      <t>ゲスイドウ</t>
    </rPh>
    <rPh sb="5" eb="7">
      <t>ケンセツ</t>
    </rPh>
    <rPh sb="7" eb="9">
      <t>キキン</t>
    </rPh>
    <phoneticPr fontId="2"/>
  </si>
  <si>
    <t>公園整備基金</t>
    <rPh sb="0" eb="2">
      <t>コウエン</t>
    </rPh>
    <rPh sb="2" eb="4">
      <t>セイビ</t>
    </rPh>
    <rPh sb="4" eb="6">
      <t>キキン</t>
    </rPh>
    <phoneticPr fontId="2"/>
  </si>
  <si>
    <t>平成28年熊本地震復興基金</t>
    <rPh sb="0" eb="2">
      <t>ヘイセイ</t>
    </rPh>
    <rPh sb="4" eb="5">
      <t>ネン</t>
    </rPh>
    <rPh sb="5" eb="7">
      <t>クマモト</t>
    </rPh>
    <rPh sb="7" eb="9">
      <t>ジシン</t>
    </rPh>
    <rPh sb="9" eb="11">
      <t>フッコウ</t>
    </rPh>
    <rPh sb="11" eb="13">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</si>
</sst>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B43E-49DF-B51F-6AB474B142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123101</c:v>
                </c:pt>
                <c:pt idx="1">
                  <c:v>623768</c:v>
                </c:pt>
                <c:pt idx="2">
                  <c:v>92509</c:v>
                </c:pt>
                <c:pt idx="3">
                  <c:v>99772</c:v>
                </c:pt>
                <c:pt idx="4">
                  <c:v>142746</c:v>
                </c:pt>
              </c:numCache>
            </c:numRef>
          </c:val>
          <c:smooth val="0"/>
          <c:extLst>
            <c:ext xmlns:c16="http://schemas.microsoft.com/office/drawing/2014/chart" uri="{C3380CC4-5D6E-409C-BE32-E72D297353CC}">
              <c16:uniqueId val="{00000001-B43E-49DF-B51F-6AB474B142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3.53</c:v>
                </c:pt>
                <c:pt idx="1">
                  <c:v>15.83</c:v>
                </c:pt>
                <c:pt idx="2">
                  <c:v>14.67</c:v>
                </c:pt>
                <c:pt idx="3">
                  <c:v>10.29</c:v>
                </c:pt>
                <c:pt idx="4">
                  <c:v>25.72</c:v>
                </c:pt>
              </c:numCache>
            </c:numRef>
          </c:val>
          <c:extLst>
            <c:ext xmlns:c16="http://schemas.microsoft.com/office/drawing/2014/chart" uri="{C3380CC4-5D6E-409C-BE32-E72D297353CC}">
              <c16:uniqueId val="{00000000-6389-4C7D-90F0-A92D5D383A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15.68</c:v>
                </c:pt>
                <c:pt idx="1">
                  <c:v>15.28</c:v>
                </c:pt>
                <c:pt idx="2">
                  <c:v>13.55</c:v>
                </c:pt>
                <c:pt idx="3">
                  <c:v>12.37</c:v>
                </c:pt>
                <c:pt idx="4">
                  <c:v>12.63</c:v>
                </c:pt>
              </c:numCache>
            </c:numRef>
          </c:val>
          <c:extLst>
            <c:ext xmlns:c16="http://schemas.microsoft.com/office/drawing/2014/chart" uri="{C3380CC4-5D6E-409C-BE32-E72D297353CC}">
              <c16:uniqueId val="{00000001-6389-4C7D-90F0-A92D5D383A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3.54</c:v>
                </c:pt>
                <c:pt idx="1">
                  <c:v>12.39</c:v>
                </c:pt>
                <c:pt idx="2">
                  <c:v>0.65</c:v>
                </c:pt>
                <c:pt idx="3">
                  <c:v>-3.09</c:v>
                </c:pt>
                <c:pt idx="4">
                  <c:v>15.23</c:v>
                </c:pt>
              </c:numCache>
            </c:numRef>
          </c:val>
          <c:smooth val="0"/>
          <c:extLst>
            <c:ext xmlns:c16="http://schemas.microsoft.com/office/drawing/2014/chart" uri="{C3380CC4-5D6E-409C-BE32-E72D297353CC}">
              <c16:uniqueId val="{00000002-6389-4C7D-90F0-A92D5D383A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c:v>
                </c:pt>
                <c:pt idx="2">
                  <c:v>#N/A</c:v>
                </c:pt>
                <c:pt idx="3">
                  <c:v>0.18</c:v>
                </c:pt>
                <c:pt idx="4">
                  <c:v>0</c:v>
                </c:pt>
                <c:pt idx="5">
                  <c:v>0</c:v>
                </c:pt>
                <c:pt idx="6">
                  <c:v>0</c:v>
                </c:pt>
                <c:pt idx="7">
                  <c:v>0</c:v>
                </c:pt>
                <c:pt idx="8">
                  <c:v>0</c:v>
                </c:pt>
                <c:pt idx="9">
                  <c:v>0</c:v>
                </c:pt>
              </c:numCache>
            </c:numRef>
          </c:val>
          <c:extLst>
            <c:ext xmlns:c16="http://schemas.microsoft.com/office/drawing/2014/chart" uri="{C3380CC4-5D6E-409C-BE32-E72D297353CC}">
              <c16:uniqueId val="{00000000-CD0F-46F6-AEDF-8E521E72F5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7.24</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CD0F-46F6-AEDF-8E521E72F5E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D0F-46F6-AEDF-8E521E72F5E7}"/>
            </c:ext>
          </c:extLst>
        </c:ser>
        <c:ser>
          <c:idx val="3"/>
          <c:order val="3"/>
          <c:tx>
            <c:strRef>
              <c:f>データシート!$A$30</c:f>
              <c:strCache>
                <c:ptCount val="1"/>
                <c:pt idx="0">
                  <c:v>益城町下水道事業会計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2.83</c:v>
                </c:pt>
                <c:pt idx="6">
                  <c:v>#N/A</c:v>
                </c:pt>
                <c:pt idx="7">
                  <c:v>0</c:v>
                </c:pt>
                <c:pt idx="8">
                  <c:v>#N/A</c:v>
                </c:pt>
                <c:pt idx="9">
                  <c:v>0</c:v>
                </c:pt>
              </c:numCache>
            </c:numRef>
          </c:val>
          <c:extLst>
            <c:ext xmlns:c16="http://schemas.microsoft.com/office/drawing/2014/chart" uri="{C3380CC4-5D6E-409C-BE32-E72D297353CC}">
              <c16:uniqueId val="{00000003-CD0F-46F6-AEDF-8E521E72F5E7}"/>
            </c:ext>
          </c:extLst>
        </c:ser>
        <c:ser>
          <c:idx val="4"/>
          <c:order val="4"/>
          <c:tx>
            <c:strRef>
              <c:f>データシート!$A$31</c:f>
              <c:strCache>
                <c:ptCount val="1"/>
                <c:pt idx="0">
                  <c:v>益城町産業団地特別会計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c:v>
                </c:pt>
              </c:numCache>
            </c:numRef>
          </c:val>
          <c:extLst>
            <c:ext xmlns:c16="http://schemas.microsoft.com/office/drawing/2014/chart" uri="{C3380CC4-5D6E-409C-BE32-E72D297353CC}">
              <c16:uniqueId val="{00000004-CD0F-46F6-AEDF-8E521E72F5E7}"/>
            </c:ext>
          </c:extLst>
        </c:ser>
        <c:ser>
          <c:idx val="5"/>
          <c:order val="5"/>
          <c:tx>
            <c:strRef>
              <c:f>データシート!$A$32</c:f>
              <c:strCache>
                <c:ptCount val="1"/>
                <c:pt idx="0">
                  <c:v>益城町介護保険特別会計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5.66</c:v>
                </c:pt>
                <c:pt idx="2">
                  <c:v>#N/A</c:v>
                </c:pt>
                <c:pt idx="3">
                  <c:v>5.29</c:v>
                </c:pt>
                <c:pt idx="4">
                  <c:v>#N/A</c:v>
                </c:pt>
                <c:pt idx="5">
                  <c:v>5.39</c:v>
                </c:pt>
                <c:pt idx="6">
                  <c:v>#N/A</c:v>
                </c:pt>
                <c:pt idx="7">
                  <c:v>2.7</c:v>
                </c:pt>
                <c:pt idx="8">
                  <c:v>#N/A</c:v>
                </c:pt>
                <c:pt idx="9">
                  <c:v>1.73</c:v>
                </c:pt>
              </c:numCache>
            </c:numRef>
          </c:val>
          <c:extLst>
            <c:ext xmlns:c16="http://schemas.microsoft.com/office/drawing/2014/chart" uri="{C3380CC4-5D6E-409C-BE32-E72D297353CC}">
              <c16:uniqueId val="{00000005-CD0F-46F6-AEDF-8E521E72F5E7}"/>
            </c:ext>
          </c:extLst>
        </c:ser>
        <c:ser>
          <c:idx val="6"/>
          <c:order val="6"/>
          <c:tx>
            <c:strRef>
              <c:f>データシート!$A$33</c:f>
              <c:strCache>
                <c:ptCount val="1"/>
                <c:pt idx="0">
                  <c:v>益城町後期高齢者医療特別会計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0.18</c:v>
                </c:pt>
                <c:pt idx="4">
                  <c:v>#N/A</c:v>
                </c:pt>
                <c:pt idx="5">
                  <c:v>0.2</c:v>
                </c:pt>
                <c:pt idx="6">
                  <c:v>#N/A</c:v>
                </c:pt>
                <c:pt idx="7">
                  <c:v>4.83</c:v>
                </c:pt>
                <c:pt idx="8">
                  <c:v>#N/A</c:v>
                </c:pt>
                <c:pt idx="9">
                  <c:v>5.32</c:v>
                </c:pt>
              </c:numCache>
            </c:numRef>
          </c:val>
          <c:extLst>
            <c:ext xmlns:c16="http://schemas.microsoft.com/office/drawing/2014/chart" uri="{C3380CC4-5D6E-409C-BE32-E72D297353CC}">
              <c16:uniqueId val="{00000006-CD0F-46F6-AEDF-8E521E72F5E7}"/>
            </c:ext>
          </c:extLst>
        </c:ser>
        <c:ser>
          <c:idx val="7"/>
          <c:order val="7"/>
          <c:tx>
            <c:strRef>
              <c:f>データシート!$A$34</c:f>
              <c:strCache>
                <c:ptCount val="1"/>
                <c:pt idx="0">
                  <c:v>益城町水道事業会計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8.86</c:v>
                </c:pt>
                <c:pt idx="2">
                  <c:v>#N/A</c:v>
                </c:pt>
                <c:pt idx="3">
                  <c:v>13.33</c:v>
                </c:pt>
                <c:pt idx="4">
                  <c:v>#N/A</c:v>
                </c:pt>
                <c:pt idx="5">
                  <c:v>11.4</c:v>
                </c:pt>
                <c:pt idx="6">
                  <c:v>#N/A</c:v>
                </c:pt>
                <c:pt idx="7">
                  <c:v>9.3000000000000007</c:v>
                </c:pt>
                <c:pt idx="8">
                  <c:v>#N/A</c:v>
                </c:pt>
                <c:pt idx="9">
                  <c:v>8.0500000000000007</c:v>
                </c:pt>
              </c:numCache>
            </c:numRef>
          </c:val>
          <c:extLst>
            <c:ext xmlns:c16="http://schemas.microsoft.com/office/drawing/2014/chart" uri="{C3380CC4-5D6E-409C-BE32-E72D297353CC}">
              <c16:uniqueId val="{00000007-CD0F-46F6-AEDF-8E521E72F5E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3.52</c:v>
                </c:pt>
                <c:pt idx="2">
                  <c:v>#N/A</c:v>
                </c:pt>
                <c:pt idx="3">
                  <c:v>15.82</c:v>
                </c:pt>
                <c:pt idx="4">
                  <c:v>#N/A</c:v>
                </c:pt>
                <c:pt idx="5">
                  <c:v>14.66</c:v>
                </c:pt>
                <c:pt idx="6">
                  <c:v>#N/A</c:v>
                </c:pt>
                <c:pt idx="7">
                  <c:v>10.28</c:v>
                </c:pt>
                <c:pt idx="8">
                  <c:v>#N/A</c:v>
                </c:pt>
                <c:pt idx="9">
                  <c:v>25.61</c:v>
                </c:pt>
              </c:numCache>
            </c:numRef>
          </c:val>
          <c:extLst>
            <c:ext xmlns:c16="http://schemas.microsoft.com/office/drawing/2014/chart" uri="{C3380CC4-5D6E-409C-BE32-E72D297353CC}">
              <c16:uniqueId val="{00000008-CD0F-46F6-AEDF-8E521E72F5E7}"/>
            </c:ext>
          </c:extLst>
        </c:ser>
        <c:ser>
          <c:idx val="9"/>
          <c:order val="9"/>
          <c:tx>
            <c:strRef>
              <c:f>データシート!$A$36</c:f>
              <c:strCache>
                <c:ptCount val="1"/>
                <c:pt idx="0">
                  <c:v>益城町国民健康保険特別会計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2.5499999999999998</c:v>
                </c:pt>
                <c:pt idx="2">
                  <c:v>#N/A</c:v>
                </c:pt>
                <c:pt idx="3">
                  <c:v>3.9</c:v>
                </c:pt>
                <c:pt idx="4">
                  <c:v>#N/A</c:v>
                </c:pt>
                <c:pt idx="5">
                  <c:v>6.21</c:v>
                </c:pt>
                <c:pt idx="6">
                  <c:v>#N/A</c:v>
                </c:pt>
                <c:pt idx="7">
                  <c:v>14.57</c:v>
                </c:pt>
                <c:pt idx="8">
                  <c:v>3.67</c:v>
                </c:pt>
                <c:pt idx="9">
                  <c:v>#N/A</c:v>
                </c:pt>
              </c:numCache>
            </c:numRef>
          </c:val>
          <c:extLst>
            <c:ext xmlns:c16="http://schemas.microsoft.com/office/drawing/2014/chart" uri="{C3380CC4-5D6E-409C-BE32-E72D297353CC}">
              <c16:uniqueId val="{00000009-CD0F-46F6-AEDF-8E521E72F5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976</c:v>
                </c:pt>
                <c:pt idx="5">
                  <c:v>956</c:v>
                </c:pt>
                <c:pt idx="8">
                  <c:v>1520</c:v>
                </c:pt>
                <c:pt idx="11">
                  <c:v>1896</c:v>
                </c:pt>
                <c:pt idx="14">
                  <c:v>1866</c:v>
                </c:pt>
              </c:numCache>
            </c:numRef>
          </c:val>
          <c:extLst>
            <c:ext xmlns:c16="http://schemas.microsoft.com/office/drawing/2014/chart" uri="{C3380CC4-5D6E-409C-BE32-E72D297353CC}">
              <c16:uniqueId val="{00000000-1B09-439D-BB92-21D92922AA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1-1B09-439D-BB92-21D92922AA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B09-439D-BB92-21D92922AA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4</c:v>
                </c:pt>
                <c:pt idx="6">
                  <c:v>4</c:v>
                </c:pt>
                <c:pt idx="9">
                  <c:v>8</c:v>
                </c:pt>
                <c:pt idx="12">
                  <c:v>9</c:v>
                </c:pt>
              </c:numCache>
            </c:numRef>
          </c:val>
          <c:extLst>
            <c:ext xmlns:c16="http://schemas.microsoft.com/office/drawing/2014/chart" uri="{C3380CC4-5D6E-409C-BE32-E72D297353CC}">
              <c16:uniqueId val="{00000003-1B09-439D-BB92-21D92922AA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504</c:v>
                </c:pt>
                <c:pt idx="3">
                  <c:v>627</c:v>
                </c:pt>
                <c:pt idx="6">
                  <c:v>546</c:v>
                </c:pt>
                <c:pt idx="9">
                  <c:v>497</c:v>
                </c:pt>
                <c:pt idx="12">
                  <c:v>536</c:v>
                </c:pt>
              </c:numCache>
            </c:numRef>
          </c:val>
          <c:extLst>
            <c:ext xmlns:c16="http://schemas.microsoft.com/office/drawing/2014/chart" uri="{C3380CC4-5D6E-409C-BE32-E72D297353CC}">
              <c16:uniqueId val="{00000004-1B09-439D-BB92-21D92922AA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09-439D-BB92-21D92922AA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09-439D-BB92-21D92922AA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930</c:v>
                </c:pt>
                <c:pt idx="3">
                  <c:v>938</c:v>
                </c:pt>
                <c:pt idx="6">
                  <c:v>1602</c:v>
                </c:pt>
                <c:pt idx="9">
                  <c:v>1941</c:v>
                </c:pt>
                <c:pt idx="12">
                  <c:v>2136</c:v>
                </c:pt>
              </c:numCache>
            </c:numRef>
          </c:val>
          <c:extLst>
            <c:ext xmlns:c16="http://schemas.microsoft.com/office/drawing/2014/chart" uri="{C3380CC4-5D6E-409C-BE32-E72D297353CC}">
              <c16:uniqueId val="{00000007-1B09-439D-BB92-21D92922AA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462</c:v>
                </c:pt>
                <c:pt idx="2">
                  <c:v>#N/A</c:v>
                </c:pt>
                <c:pt idx="3">
                  <c:v>#N/A</c:v>
                </c:pt>
                <c:pt idx="4">
                  <c:v>615</c:v>
                </c:pt>
                <c:pt idx="5">
                  <c:v>#N/A</c:v>
                </c:pt>
                <c:pt idx="6">
                  <c:v>#N/A</c:v>
                </c:pt>
                <c:pt idx="7">
                  <c:v>632</c:v>
                </c:pt>
                <c:pt idx="8">
                  <c:v>#N/A</c:v>
                </c:pt>
                <c:pt idx="9">
                  <c:v>#N/A</c:v>
                </c:pt>
                <c:pt idx="10">
                  <c:v>550</c:v>
                </c:pt>
                <c:pt idx="11">
                  <c:v>#N/A</c:v>
                </c:pt>
                <c:pt idx="12">
                  <c:v>#N/A</c:v>
                </c:pt>
                <c:pt idx="13">
                  <c:v>815</c:v>
                </c:pt>
                <c:pt idx="14">
                  <c:v>#N/A</c:v>
                </c:pt>
              </c:numCache>
            </c:numRef>
          </c:val>
          <c:smooth val="0"/>
          <c:extLst>
            <c:ext xmlns:c16="http://schemas.microsoft.com/office/drawing/2014/chart" uri="{C3380CC4-5D6E-409C-BE32-E72D297353CC}">
              <c16:uniqueId val="{00000008-1B09-439D-BB92-21D92922AA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25549</c:v>
                </c:pt>
                <c:pt idx="5">
                  <c:v>29494</c:v>
                </c:pt>
                <c:pt idx="8">
                  <c:v>34896</c:v>
                </c:pt>
                <c:pt idx="11">
                  <c:v>34683</c:v>
                </c:pt>
                <c:pt idx="14">
                  <c:v>37744</c:v>
                </c:pt>
              </c:numCache>
            </c:numRef>
          </c:val>
          <c:extLst>
            <c:ext xmlns:c16="http://schemas.microsoft.com/office/drawing/2014/chart" uri="{C3380CC4-5D6E-409C-BE32-E72D297353CC}">
              <c16:uniqueId val="{00000000-11E8-482A-9F44-10C97B9305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1456</c:v>
                </c:pt>
                <c:pt idx="5">
                  <c:v>6783</c:v>
                </c:pt>
                <c:pt idx="8">
                  <c:v>6723</c:v>
                </c:pt>
                <c:pt idx="11">
                  <c:v>6694</c:v>
                </c:pt>
                <c:pt idx="14">
                  <c:v>6869</c:v>
                </c:pt>
              </c:numCache>
            </c:numRef>
          </c:val>
          <c:extLst>
            <c:ext xmlns:c16="http://schemas.microsoft.com/office/drawing/2014/chart" uri="{C3380CC4-5D6E-409C-BE32-E72D297353CC}">
              <c16:uniqueId val="{00000001-11E8-482A-9F44-10C97B9305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5498</c:v>
                </c:pt>
                <c:pt idx="5">
                  <c:v>5798</c:v>
                </c:pt>
                <c:pt idx="8">
                  <c:v>6528</c:v>
                </c:pt>
                <c:pt idx="11">
                  <c:v>8212</c:v>
                </c:pt>
                <c:pt idx="14">
                  <c:v>8317</c:v>
                </c:pt>
              </c:numCache>
            </c:numRef>
          </c:val>
          <c:extLst>
            <c:ext xmlns:c16="http://schemas.microsoft.com/office/drawing/2014/chart" uri="{C3380CC4-5D6E-409C-BE32-E72D297353CC}">
              <c16:uniqueId val="{00000002-11E8-482A-9F44-10C97B9305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E8-482A-9F44-10C97B9305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E8-482A-9F44-10C97B9305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48</c:v>
                </c:pt>
                <c:pt idx="3">
                  <c:v>65</c:v>
                </c:pt>
                <c:pt idx="6">
                  <c:v>0</c:v>
                </c:pt>
                <c:pt idx="9">
                  <c:v>0</c:v>
                </c:pt>
                <c:pt idx="12">
                  <c:v>0</c:v>
                </c:pt>
              </c:numCache>
            </c:numRef>
          </c:val>
          <c:extLst>
            <c:ext xmlns:c16="http://schemas.microsoft.com/office/drawing/2014/chart" uri="{C3380CC4-5D6E-409C-BE32-E72D297353CC}">
              <c16:uniqueId val="{00000005-11E8-482A-9F44-10C97B9305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134</c:v>
                </c:pt>
                <c:pt idx="3">
                  <c:v>48</c:v>
                </c:pt>
                <c:pt idx="6">
                  <c:v>0</c:v>
                </c:pt>
                <c:pt idx="9">
                  <c:v>0</c:v>
                </c:pt>
                <c:pt idx="12">
                  <c:v>0</c:v>
                </c:pt>
              </c:numCache>
            </c:numRef>
          </c:val>
          <c:extLst>
            <c:ext xmlns:c16="http://schemas.microsoft.com/office/drawing/2014/chart" uri="{C3380CC4-5D6E-409C-BE32-E72D297353CC}">
              <c16:uniqueId val="{00000006-11E8-482A-9F44-10C97B9305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c:v>
                </c:pt>
                <c:pt idx="3">
                  <c:v>30</c:v>
                </c:pt>
                <c:pt idx="6">
                  <c:v>83</c:v>
                </c:pt>
                <c:pt idx="9">
                  <c:v>72</c:v>
                </c:pt>
                <c:pt idx="12">
                  <c:v>55</c:v>
                </c:pt>
              </c:numCache>
            </c:numRef>
          </c:val>
          <c:extLst>
            <c:ext xmlns:c16="http://schemas.microsoft.com/office/drawing/2014/chart" uri="{C3380CC4-5D6E-409C-BE32-E72D297353CC}">
              <c16:uniqueId val="{00000007-11E8-482A-9F44-10C97B9305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5687</c:v>
                </c:pt>
                <c:pt idx="3">
                  <c:v>5140</c:v>
                </c:pt>
                <c:pt idx="6">
                  <c:v>6234</c:v>
                </c:pt>
                <c:pt idx="9">
                  <c:v>6330</c:v>
                </c:pt>
                <c:pt idx="12">
                  <c:v>6319</c:v>
                </c:pt>
              </c:numCache>
            </c:numRef>
          </c:val>
          <c:extLst>
            <c:ext xmlns:c16="http://schemas.microsoft.com/office/drawing/2014/chart" uri="{C3380CC4-5D6E-409C-BE32-E72D297353CC}">
              <c16:uniqueId val="{00000008-11E8-482A-9F44-10C97B9305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1E8-482A-9F44-10C97B9305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27926</c:v>
                </c:pt>
                <c:pt idx="3">
                  <c:v>38847</c:v>
                </c:pt>
                <c:pt idx="6">
                  <c:v>44075</c:v>
                </c:pt>
                <c:pt idx="9">
                  <c:v>45938</c:v>
                </c:pt>
                <c:pt idx="12">
                  <c:v>48842</c:v>
                </c:pt>
              </c:numCache>
            </c:numRef>
          </c:val>
          <c:extLst>
            <c:ext xmlns:c16="http://schemas.microsoft.com/office/drawing/2014/chart" uri="{C3380CC4-5D6E-409C-BE32-E72D297353CC}">
              <c16:uniqueId val="{0000000A-11E8-482A-9F44-10C97B9305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1326</c:v>
                </c:pt>
                <c:pt idx="2">
                  <c:v>#N/A</c:v>
                </c:pt>
                <c:pt idx="3">
                  <c:v>#N/A</c:v>
                </c:pt>
                <c:pt idx="4">
                  <c:v>2054</c:v>
                </c:pt>
                <c:pt idx="5">
                  <c:v>#N/A</c:v>
                </c:pt>
                <c:pt idx="6">
                  <c:v>#N/A</c:v>
                </c:pt>
                <c:pt idx="7">
                  <c:v>2244</c:v>
                </c:pt>
                <c:pt idx="8">
                  <c:v>#N/A</c:v>
                </c:pt>
                <c:pt idx="9">
                  <c:v>#N/A</c:v>
                </c:pt>
                <c:pt idx="10">
                  <c:v>2751</c:v>
                </c:pt>
                <c:pt idx="11">
                  <c:v>#N/A</c:v>
                </c:pt>
                <c:pt idx="12">
                  <c:v>#N/A</c:v>
                </c:pt>
                <c:pt idx="13">
                  <c:v>2287</c:v>
                </c:pt>
                <c:pt idx="14">
                  <c:v>#N/A</c:v>
                </c:pt>
              </c:numCache>
            </c:numRef>
          </c:val>
          <c:smooth val="0"/>
          <c:extLst>
            <c:ext xmlns:c16="http://schemas.microsoft.com/office/drawing/2014/chart" uri="{C3380CC4-5D6E-409C-BE32-E72D297353CC}">
              <c16:uniqueId val="{0000000B-11E8-482A-9F44-10C97B9305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1120</c:v>
                </c:pt>
                <c:pt idx="1">
                  <c:v>1121</c:v>
                </c:pt>
                <c:pt idx="2">
                  <c:v>1121</c:v>
                </c:pt>
              </c:numCache>
            </c:numRef>
          </c:val>
          <c:extLst>
            <c:ext xmlns:c16="http://schemas.microsoft.com/office/drawing/2014/chart" uri="{C3380CC4-5D6E-409C-BE32-E72D297353CC}">
              <c16:uniqueId val="{00000000-89BF-45C1-8492-042D7F76B3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1257</c:v>
                </c:pt>
                <c:pt idx="1">
                  <c:v>1601</c:v>
                </c:pt>
                <c:pt idx="2">
                  <c:v>1836</c:v>
                </c:pt>
              </c:numCache>
            </c:numRef>
          </c:val>
          <c:extLst>
            <c:ext xmlns:c16="http://schemas.microsoft.com/office/drawing/2014/chart" uri="{C3380CC4-5D6E-409C-BE32-E72D297353CC}">
              <c16:uniqueId val="{00000001-89BF-45C1-8492-042D7F76B3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3865</c:v>
                </c:pt>
                <c:pt idx="1">
                  <c:v>4953</c:v>
                </c:pt>
                <c:pt idx="2">
                  <c:v>4821</c:v>
                </c:pt>
              </c:numCache>
            </c:numRef>
          </c:val>
          <c:extLst>
            <c:ext xmlns:c16="http://schemas.microsoft.com/office/drawing/2014/chart" uri="{C3380CC4-5D6E-409C-BE32-E72D297353CC}">
              <c16:uniqueId val="{00000002-89BF-45C1-8492-042D7F76B3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元利償還金・・・熊本地震に係る起債償還が本格化し、災害復旧事業債（補助・単独）及び公共事業等債の増により</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百万円の増となった。公営企業債の元利償還金に対する繰入金・・・水道事業会計、下水道事業会計の２会計に対するものであり、</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百万円増加した。算入公債費等・・・災害復旧事業債、臨時財政対策債、道路等整備事業債、学校建設事業債及び下水道建設事業債等の基準財政需要額への算入額であり、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百万円減小した。実質公債費比率は単年度で</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ポイント増となり、３か年平均では昨年度比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ポイント増となっている。　今後も複合施設再建等、継続中の復興事業が続き、震災後に借り入れた地方債の償還が本格化していくため、単年度比率が増加すると見込まれ、３か年平均も増加していくと見込まれる。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年熊本地震の影響により災害対策債や災害復旧事業債等により前年度より</a:t>
          </a:r>
          <a:r>
            <a:rPr kumimoji="1" lang="en-US" altLang="ja-JP" sz="1100">
              <a:solidFill>
                <a:schemeClr val="dk1"/>
              </a:solidFill>
              <a:effectLst/>
              <a:latin typeface="+mn-lt"/>
              <a:ea typeface="+mn-ea"/>
              <a:cs typeface="+mn-cs"/>
            </a:rPr>
            <a:t>2,904</a:t>
          </a:r>
          <a:r>
            <a:rPr kumimoji="1" lang="ja-JP" altLang="ja-JP" sz="1100">
              <a:solidFill>
                <a:schemeClr val="dk1"/>
              </a:solidFill>
              <a:effectLst/>
              <a:latin typeface="+mn-lt"/>
              <a:ea typeface="+mn-ea"/>
              <a:cs typeface="+mn-cs"/>
            </a:rPr>
            <a:t>百万円残高が増加している。</a:t>
          </a:r>
          <a:endParaRPr lang="ja-JP" altLang="ja-JP" sz="1400">
            <a:effectLst/>
          </a:endParaRPr>
        </a:p>
        <a:p>
          <a:r>
            <a:rPr kumimoji="1" lang="ja-JP" altLang="ja-JP" sz="1100">
              <a:solidFill>
                <a:schemeClr val="dk1"/>
              </a:solidFill>
              <a:effectLst/>
              <a:latin typeface="+mn-lt"/>
              <a:ea typeface="+mn-ea"/>
              <a:cs typeface="+mn-cs"/>
            </a:rPr>
            <a:t>　公営企業債等繰入見込額・・・公営企業会計の起債残高に対する繰入見込額で、水道事業</a:t>
          </a:r>
          <a:r>
            <a:rPr kumimoji="1" lang="en-US" altLang="ja-JP" sz="1100">
              <a:solidFill>
                <a:schemeClr val="dk1"/>
              </a:solidFill>
              <a:effectLst/>
              <a:latin typeface="+mn-lt"/>
              <a:ea typeface="+mn-ea"/>
              <a:cs typeface="+mn-cs"/>
            </a:rPr>
            <a:t>546</a:t>
          </a:r>
          <a:r>
            <a:rPr kumimoji="1" lang="ja-JP" altLang="ja-JP" sz="1100">
              <a:solidFill>
                <a:schemeClr val="dk1"/>
              </a:solidFill>
              <a:effectLst/>
              <a:latin typeface="+mn-lt"/>
              <a:ea typeface="+mn-ea"/>
              <a:cs typeface="+mn-cs"/>
            </a:rPr>
            <a:t>百万円、下水道事業</a:t>
          </a:r>
          <a:r>
            <a:rPr kumimoji="1" lang="en-US" altLang="ja-JP" sz="1100">
              <a:solidFill>
                <a:schemeClr val="dk1"/>
              </a:solidFill>
              <a:effectLst/>
              <a:latin typeface="+mn-lt"/>
              <a:ea typeface="+mn-ea"/>
              <a:cs typeface="+mn-cs"/>
            </a:rPr>
            <a:t>5,773</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　組合等負担見込額・・・上益城広域連合による一般廃棄物処理施設整備事業分</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百万円、益城、嘉島、西原環境衛生施設組合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将来負担比率の分子・・・充当可能財源等を控除後、</a:t>
          </a:r>
          <a:r>
            <a:rPr kumimoji="1" lang="en-US" altLang="ja-JP" sz="1100">
              <a:solidFill>
                <a:schemeClr val="dk1"/>
              </a:solidFill>
              <a:effectLst/>
              <a:latin typeface="+mn-lt"/>
              <a:ea typeface="+mn-ea"/>
              <a:cs typeface="+mn-cs"/>
            </a:rPr>
            <a:t>464</a:t>
          </a:r>
          <a:r>
            <a:rPr kumimoji="1" lang="ja-JP" altLang="ja-JP" sz="1100">
              <a:solidFill>
                <a:schemeClr val="dk1"/>
              </a:solidFill>
              <a:effectLst/>
              <a:latin typeface="+mn-lt"/>
              <a:ea typeface="+mn-ea"/>
              <a:cs typeface="+mn-cs"/>
            </a:rPr>
            <a:t>百万円減少した。</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に基準財政需要額算入見込額再算定を実施）</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年熊本地震からの復旧･復興事業財源とする地方債の発行により残高が大きく増加することが予想されるが、交付税措置が有利な地方債活用に努め、比率の急激な上昇を抑え</a:t>
          </a:r>
          <a:r>
            <a:rPr kumimoji="1" lang="ja-JP" altLang="en-US" sz="1100">
              <a:solidFill>
                <a:schemeClr val="dk1"/>
              </a:solidFill>
              <a:effectLst/>
              <a:latin typeface="+mn-lt"/>
              <a:ea typeface="+mn-ea"/>
              <a:cs typeface="+mn-cs"/>
            </a:rPr>
            <a:t>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熊本県益城町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財政調整基金に</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百万円を積み立てた。</a:t>
          </a:r>
          <a:endParaRPr lang="ja-JP" altLang="ja-JP" sz="1400">
            <a:effectLst/>
          </a:endParaRPr>
        </a:p>
        <a:p>
          <a:r>
            <a:rPr kumimoji="1" lang="ja-JP" altLang="ja-JP" sz="1100">
              <a:solidFill>
                <a:schemeClr val="dk1"/>
              </a:solidFill>
              <a:effectLst/>
              <a:latin typeface="+mn-lt"/>
              <a:ea typeface="+mn-ea"/>
              <a:cs typeface="+mn-cs"/>
            </a:rPr>
            <a:t>減災基金に公営住宅家賃低廉化補助金等</a:t>
          </a:r>
          <a:r>
            <a:rPr kumimoji="1" lang="en-US" altLang="ja-JP" sz="1100">
              <a:solidFill>
                <a:schemeClr val="dk1"/>
              </a:solidFill>
              <a:effectLst/>
              <a:latin typeface="+mn-lt"/>
              <a:ea typeface="+mn-ea"/>
              <a:cs typeface="+mn-cs"/>
            </a:rPr>
            <a:t>272</a:t>
          </a:r>
          <a:r>
            <a:rPr kumimoji="1" lang="ja-JP" altLang="ja-JP" sz="1100">
              <a:solidFill>
                <a:schemeClr val="dk1"/>
              </a:solidFill>
              <a:effectLst/>
              <a:latin typeface="+mn-lt"/>
              <a:ea typeface="+mn-ea"/>
              <a:cs typeface="+mn-cs"/>
            </a:rPr>
            <a:t>百万円を積立てた。</a:t>
          </a:r>
          <a:endParaRPr lang="ja-JP" altLang="ja-JP" sz="1400">
            <a:effectLst/>
          </a:endParaRPr>
        </a:p>
        <a:p>
          <a:r>
            <a:rPr kumimoji="1" lang="ja-JP" altLang="ja-JP" sz="1100">
              <a:solidFill>
                <a:schemeClr val="dk1"/>
              </a:solidFill>
              <a:effectLst/>
              <a:latin typeface="+mn-lt"/>
              <a:ea typeface="+mn-ea"/>
              <a:cs typeface="+mn-cs"/>
            </a:rPr>
            <a:t>公共施設整備基金に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百万円を積立てた。</a:t>
          </a:r>
          <a:endParaRPr lang="ja-JP" altLang="ja-JP" sz="1400">
            <a:effectLst/>
          </a:endParaRPr>
        </a:p>
        <a:p>
          <a:r>
            <a:rPr kumimoji="1" lang="ja-JP" altLang="ja-JP" sz="1100">
              <a:solidFill>
                <a:schemeClr val="dk1"/>
              </a:solidFill>
              <a:effectLst/>
              <a:latin typeface="+mn-lt"/>
              <a:ea typeface="+mn-ea"/>
              <a:cs typeface="+mn-cs"/>
            </a:rPr>
            <a:t>公共下水道建設基金に条例規定分</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百万円を積立てた。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百万円を被災者支援のため繰入れた。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森林環境譲与税基金を</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繰入れ</a:t>
          </a:r>
          <a:r>
            <a:rPr kumimoji="1" lang="ja-JP" altLang="ja-JP"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地域福祉基金に</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百万円を積立てた。</a:t>
          </a:r>
          <a:endParaRPr lang="ja-JP" altLang="ja-JP" sz="1400">
            <a:effectLst/>
          </a:endParaRPr>
        </a:p>
        <a:p>
          <a:r>
            <a:rPr kumimoji="1" lang="ja-JP" altLang="ja-JP" sz="1100">
              <a:solidFill>
                <a:schemeClr val="dk1"/>
              </a:solidFill>
              <a:effectLst/>
              <a:latin typeface="+mn-lt"/>
              <a:ea typeface="+mn-ea"/>
              <a:cs typeface="+mn-cs"/>
            </a:rPr>
            <a:t> 基金残高合計が</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年熊本地震からの復旧・復興事業の推進に伴い、国の補助や補正予算等の支援、県の支援、地方債の借入やそれに伴う交付税措置等で賄いきれない費用負担を基金繰入による対応で予定している。</a:t>
          </a:r>
          <a:endParaRPr lang="ja-JP" altLang="ja-JP" sz="1400">
            <a:effectLst/>
          </a:endParaRPr>
        </a:p>
        <a:p>
          <a:r>
            <a:rPr kumimoji="1" lang="ja-JP" altLang="ja-JP" sz="1100">
              <a:solidFill>
                <a:schemeClr val="dk1"/>
              </a:solidFill>
              <a:effectLst/>
              <a:latin typeface="+mn-lt"/>
              <a:ea typeface="+mn-ea"/>
              <a:cs typeface="+mn-cs"/>
            </a:rPr>
            <a:t>　令和元年度に完成した災害公営住宅にかかる家賃低廉化補助金については、交付年度の災害公営住宅整備事業債の償還財源・維持補修費等に充当してもなお剰余が生じる際は、同事業債の償還財源として減債基金へ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地域福祉基金：障がい者、高齢者の地域保健福祉の増進にかかる事業の財源とするため。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公共施設整備基金：公共施設整備の財源不足に対応するため。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公共下水道建設基金：公共下水道施設整備の財源不足に対応するため。</a:t>
          </a:r>
          <a:endParaRPr lang="ja-JP" altLang="ja-JP" sz="1400">
            <a:effectLst/>
          </a:endParaRPr>
        </a:p>
        <a:p>
          <a:r>
            <a:rPr kumimoji="1" lang="ja-JP" altLang="ja-JP" sz="1100">
              <a:solidFill>
                <a:schemeClr val="dk1"/>
              </a:solidFill>
              <a:effectLst/>
              <a:latin typeface="+mn-lt"/>
              <a:ea typeface="+mn-ea"/>
              <a:cs typeface="+mn-cs"/>
            </a:rPr>
            <a:t>　公園整備基金：公園整備の財源不足に対応するため。</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年熊本地震復興基金：市町村創意工夫事業（被災者・被災地の支援）の財源とするため。</a:t>
          </a:r>
          <a:endParaRPr lang="ja-JP" altLang="ja-JP" sz="1400">
            <a:effectLst/>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地域福祉振興基金：</a:t>
          </a:r>
          <a:r>
            <a:rPr kumimoji="1" lang="ja-JP" altLang="en-US" sz="1100">
              <a:solidFill>
                <a:schemeClr val="dk1"/>
              </a:solidFill>
              <a:effectLst/>
              <a:latin typeface="+mn-lt"/>
              <a:ea typeface="+mn-ea"/>
              <a:cs typeface="+mn-cs"/>
            </a:rPr>
            <a:t>増減無し</a:t>
          </a:r>
          <a:endParaRPr lang="ja-JP" altLang="ja-JP" sz="1400">
            <a:effectLst/>
          </a:endParaRPr>
        </a:p>
        <a:p>
          <a:r>
            <a:rPr kumimoji="1" lang="ja-JP" altLang="ja-JP" sz="1100">
              <a:solidFill>
                <a:schemeClr val="dk1"/>
              </a:solidFill>
              <a:effectLst/>
              <a:latin typeface="+mn-lt"/>
              <a:ea typeface="+mn-ea"/>
              <a:cs typeface="+mn-cs"/>
            </a:rPr>
            <a:t>　公共施設整備基金：</a:t>
          </a:r>
          <a:r>
            <a:rPr kumimoji="1" lang="ja-JP" altLang="en-US" sz="1100">
              <a:solidFill>
                <a:schemeClr val="dk1"/>
              </a:solidFill>
              <a:effectLst/>
              <a:latin typeface="+mn-lt"/>
              <a:ea typeface="+mn-ea"/>
              <a:cs typeface="+mn-cs"/>
            </a:rPr>
            <a:t>条例</a:t>
          </a:r>
          <a:r>
            <a:rPr kumimoji="1" lang="ja-JP" altLang="ja-JP" sz="1100">
              <a:solidFill>
                <a:schemeClr val="dk1"/>
              </a:solidFill>
              <a:effectLst/>
              <a:latin typeface="+mn-lt"/>
              <a:ea typeface="+mn-ea"/>
              <a:cs typeface="+mn-cs"/>
            </a:rPr>
            <a:t>分</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百万円を積立てた。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公共下水道建設基金：条例規定分及び利子分の積立てにより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百万円を積立てた。</a:t>
          </a:r>
          <a:endParaRPr lang="ja-JP" altLang="ja-JP" sz="1400">
            <a:effectLst/>
          </a:endParaRPr>
        </a:p>
        <a:p>
          <a:r>
            <a:rPr kumimoji="1" lang="ja-JP" altLang="ja-JP" sz="1100">
              <a:solidFill>
                <a:schemeClr val="dk1"/>
              </a:solidFill>
              <a:effectLst/>
              <a:latin typeface="+mn-lt"/>
              <a:ea typeface="+mn-ea"/>
              <a:cs typeface="+mn-cs"/>
            </a:rPr>
            <a:t>　公園整備基金：</a:t>
          </a:r>
          <a:r>
            <a:rPr kumimoji="1" lang="ja-JP" altLang="en-US" sz="1100">
              <a:solidFill>
                <a:schemeClr val="dk1"/>
              </a:solidFill>
              <a:effectLst/>
              <a:latin typeface="+mn-lt"/>
              <a:ea typeface="+mn-ea"/>
              <a:cs typeface="+mn-cs"/>
            </a:rPr>
            <a:t>増減無し</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百万円を被災者・被災地支援のため繰入れた。</a:t>
          </a:r>
          <a:endParaRPr lang="ja-JP" altLang="ja-JP" sz="1400">
            <a:effectLst/>
          </a:endParaRPr>
        </a:p>
        <a:p>
          <a:endParaRPr lang="ja-JP" altLang="ja-JP" sz="1400">
            <a:effectLst/>
          </a:endParaRPr>
        </a:p>
        <a:p>
          <a:r>
            <a:rPr kumimoji="1" lang="ja-JP" altLang="ja-JP" sz="1100">
              <a:solidFill>
                <a:schemeClr val="dk1"/>
              </a:solidFill>
              <a:effectLst/>
              <a:latin typeface="+mn-lt"/>
              <a:ea typeface="+mn-ea"/>
              <a:cs typeface="+mn-cs"/>
            </a:rPr>
            <a:t>　（今後の方針）</a:t>
          </a:r>
          <a:endParaRPr lang="ja-JP" altLang="ja-JP" sz="1400">
            <a:effectLst/>
          </a:endParaRPr>
        </a:p>
        <a:p>
          <a:r>
            <a:rPr kumimoji="1" lang="ja-JP" altLang="ja-JP" sz="1100">
              <a:solidFill>
                <a:schemeClr val="dk1"/>
              </a:solidFill>
              <a:effectLst/>
              <a:latin typeface="+mn-lt"/>
              <a:ea typeface="+mn-ea"/>
              <a:cs typeface="+mn-cs"/>
            </a:rPr>
            <a:t>　基金設置の目的に沿い、平成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年熊本地震災害からの復旧・復興事業への繰入を行う。</a:t>
          </a:r>
          <a:endParaRPr lang="ja-JP" altLang="ja-JP" sz="1400">
            <a:effectLst/>
          </a:endParaRPr>
        </a:p>
        <a:p>
          <a:r>
            <a:rPr kumimoji="1" lang="ja-JP" altLang="ja-JP" sz="1100">
              <a:solidFill>
                <a:schemeClr val="dk1"/>
              </a:solidFill>
              <a:effectLst/>
              <a:latin typeface="+mn-lt"/>
              <a:ea typeface="+mn-ea"/>
              <a:cs typeface="+mn-cs"/>
            </a:rPr>
            <a:t>　中期的な財政運営の見通しを立てつつ、事務事業の見直しや効率的な予算執行などの収支改善に取り組むことにより、今後の復旧・復興事業の進捗によって新たな課題が生じる可能性もあるため、適切に基金を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利子分</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百万円を積立てた。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年熊本地震からの復旧・復興事業の実施に伴い、国の補助や補正予算等の支援、県の支援、地方債の借入やそれに伴う交付税措置等で賄いきれない費用負担を基金繰入による対応で予定している。令和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月作成の本町中期財政見通しでは、</a:t>
          </a:r>
          <a:r>
            <a:rPr kumimoji="1" lang="en-US" altLang="ja-JP" sz="1100">
              <a:solidFill>
                <a:schemeClr val="dk1"/>
              </a:solidFill>
              <a:effectLst/>
              <a:latin typeface="+mn-lt"/>
              <a:ea typeface="+mn-ea"/>
              <a:cs typeface="+mn-cs"/>
            </a:rPr>
            <a:t>R10</a:t>
          </a:r>
          <a:r>
            <a:rPr kumimoji="1" lang="ja-JP" altLang="ja-JP" sz="1100">
              <a:solidFill>
                <a:schemeClr val="dk1"/>
              </a:solidFill>
              <a:effectLst/>
              <a:latin typeface="+mn-lt"/>
              <a:ea typeface="+mn-ea"/>
              <a:cs typeface="+mn-cs"/>
            </a:rPr>
            <a:t>年度には財政調整用基金が枯渇寸前の状況となることが予想されている。不測の事態に対応できるよう財政調整用</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基金（財政調整、減債、公共施設整備）については、標準財政規模の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4,500</a:t>
          </a:r>
          <a:r>
            <a:rPr kumimoji="1" lang="ja-JP" altLang="ja-JP" sz="1100">
              <a:solidFill>
                <a:schemeClr val="dk1"/>
              </a:solidFill>
              <a:effectLst/>
              <a:latin typeface="+mn-lt"/>
              <a:ea typeface="+mn-ea"/>
              <a:cs typeface="+mn-cs"/>
            </a:rPr>
            <a:t>百万円）を目途に積立を行う。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公営住宅家賃低廉化補助金等の事業費充当後剰余分等</a:t>
          </a:r>
          <a:r>
            <a:rPr kumimoji="1" lang="en-US" altLang="ja-JP" sz="1100">
              <a:solidFill>
                <a:schemeClr val="dk1"/>
              </a:solidFill>
              <a:effectLst/>
              <a:latin typeface="+mn-lt"/>
              <a:ea typeface="+mn-ea"/>
              <a:cs typeface="+mn-cs"/>
            </a:rPr>
            <a:t>272</a:t>
          </a:r>
          <a:r>
            <a:rPr kumimoji="1" lang="ja-JP" altLang="ja-JP" sz="1100">
              <a:solidFill>
                <a:schemeClr val="dk1"/>
              </a:solidFill>
              <a:effectLst/>
              <a:latin typeface="+mn-lt"/>
              <a:ea typeface="+mn-ea"/>
              <a:cs typeface="+mn-cs"/>
            </a:rPr>
            <a:t>百万円を積立てた。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国の</a:t>
          </a:r>
          <a:r>
            <a:rPr lang="ja-JP" altLang="ja-JP" sz="1100">
              <a:solidFill>
                <a:schemeClr val="dk1"/>
              </a:solidFill>
              <a:effectLst/>
              <a:latin typeface="+mn-lt"/>
              <a:ea typeface="+mn-ea"/>
              <a:cs typeface="+mn-cs"/>
            </a:rPr>
            <a:t>グリーンニューディール基金を活用し、</a:t>
          </a:r>
          <a:r>
            <a:rPr lang="ja-JP" altLang="en-US" sz="1100">
              <a:effectLst/>
            </a:rPr>
            <a:t>公費解体の地方負担分として交付され、町では減災基金として積立てし、起債償還財源として、本年度は</a:t>
          </a:r>
          <a:r>
            <a:rPr lang="en-US" altLang="ja-JP" sz="1100">
              <a:effectLst/>
            </a:rPr>
            <a:t>37</a:t>
          </a:r>
          <a:r>
            <a:rPr lang="ja-JP" altLang="en-US" sz="1100">
              <a:effectLst/>
            </a:rPr>
            <a:t>百万円繰入れた。</a:t>
          </a:r>
          <a:endParaRPr lang="en-US"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a:t>
          </a:r>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元年度に完成した災害公営住宅にかかる家賃低廉化補助金については、交付年度の災害公営住宅整備事業債の償還財源・維持補修費等に充当してもなお剰余が生じる際は、同事業債の償還財源として減債基金に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B351B31-C80A-42C7-AFDE-8AC7A5DF0EA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F21883A-5323-4AC1-9DEC-613FE8772FD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218ADAD-3E58-4FD3-BE86-AB37ED8A11B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A83FB45-74F7-42B3-AB91-E5D73671A6C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B060F35-172D-4F12-A0B3-AB130E7E752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C50B70B-7797-4B39-AF3A-56874AF9E2E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016B716-7F93-436B-8CFE-56767EA7F72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FA1C624-8B33-4081-89BA-39C9617F016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A4AB659-8512-4193-AA85-C042A6F1889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D93B944-8EC2-4D5B-959F-9FEB06D0ED7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33,718
33,570
65.68
24,415,387
21,896,018
2,284,100
8,879,241
48,842,405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EE35D59-A65B-43AF-B24B-0FEA35919AB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09AC702-F9D5-4D93-81E9-8488DE649E6B}"/>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30C188E-8281-47AC-A782-CE7F27C9D0A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BACE70A-A6DD-4CFD-8AB7-997CC2F058F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C8A6D78-827A-44A7-8E00-17D55D3E6E8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B2D45A1-C700-4F73-8EB6-3E2E8275619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54A2159-CC78-4198-AE6C-B2BE36A3E01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B7800FD-D22F-40FA-ACAD-04F69CA1FA9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CA5E9F0-4CB8-4330-8C07-876639BD027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6025476-7F5F-466B-ADC5-6DB3FF265B0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2C7CEE6-8F5B-4321-B787-213555FCEA5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559D834-9EB6-45BC-B06F-E430914BD31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C2AEF22-362C-420C-83C1-71D72443211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AF9B1D2-3AA7-4EC4-B6B7-A72CA54D2C2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14D0DC2-DAED-41FA-BF54-3135E23B84F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CB27AE4-C81A-4BF1-8C73-38219487D2F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66AFBEA-472E-406E-B960-F1EBE6611F5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E30DE9E-1C5C-43C7-9A5F-653EF7D15C7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DFFAD38-5764-485F-90CE-427711DE2CE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3344CC6-AE24-495E-A996-D9B5C44BCE6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3802DA0-2585-4A21-939F-50E686445D4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6B7D4BA-CFE5-42AC-95A8-41A5310F90F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0FF44AE-C5DE-46BC-A02F-2EB14A359D4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AB2840B-065C-483D-8499-E858D131209E}"/>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E6BF009-5850-4C2C-8F3F-03B82E0D449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0610B75-ACA8-47C6-BA9F-3BD4273495D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4A93D6C-4E7F-4948-BCE7-E8F4FB274FF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0A767B6-2A82-4D90-BEA6-12D0C0C9FC1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1C89DC8-7248-4309-A61A-21DCB07D411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FB751E1-EEB8-4362-AAA0-2CC5FEB8449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72C82EE-0CDD-4172-8543-0AD84DF1598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C0C77F0-4778-4B35-8745-55870A63579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4BAEF24-F97F-430F-82A7-64EF5445799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2CEF325-115D-44C1-8F23-8351D64CE90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8F25AB2-2D13-4842-9A2D-2799822418F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CC39488-0AB1-4DCF-8AC5-036549650AF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8BBBD8B-3077-4010-9261-426A4E92F60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各年の財政力指数は</a:t>
          </a:r>
          <a:r>
            <a:rPr kumimoji="1" lang="en-US" altLang="ja-JP" sz="1050">
              <a:solidFill>
                <a:schemeClr val="dk1"/>
              </a:solidFill>
              <a:effectLst/>
              <a:latin typeface="+mn-lt"/>
              <a:ea typeface="+mn-ea"/>
              <a:cs typeface="+mn-cs"/>
            </a:rPr>
            <a:t>R2</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0.534</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R3</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0.475</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R4:0.481</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年平均</a:t>
          </a:r>
          <a:r>
            <a:rPr kumimoji="1" lang="en-US" altLang="ja-JP" sz="1050">
              <a:solidFill>
                <a:schemeClr val="dk1"/>
              </a:solidFill>
              <a:effectLst/>
              <a:latin typeface="+mn-lt"/>
              <a:ea typeface="+mn-ea"/>
              <a:cs typeface="+mn-cs"/>
            </a:rPr>
            <a:t>0.497</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0.50</a:t>
          </a:r>
          <a:r>
            <a:rPr kumimoji="1" lang="ja-JP" altLang="ja-JP" sz="1050">
              <a:solidFill>
                <a:schemeClr val="dk1"/>
              </a:solidFill>
              <a:effectLst/>
              <a:latin typeface="+mn-lt"/>
              <a:ea typeface="+mn-ea"/>
              <a:cs typeface="+mn-cs"/>
            </a:rPr>
            <a:t>となっている。基準財政需要額は災害復旧事業による事業費補正等により前年比</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％増となっており、基準財政収入額は町税等の増により前年比</a:t>
          </a:r>
          <a:r>
            <a:rPr kumimoji="1" lang="en-US" altLang="ja-JP" sz="1050">
              <a:solidFill>
                <a:schemeClr val="dk1"/>
              </a:solidFill>
              <a:effectLst/>
              <a:latin typeface="+mn-lt"/>
              <a:ea typeface="+mn-ea"/>
              <a:cs typeface="+mn-cs"/>
            </a:rPr>
            <a:t>4.3</a:t>
          </a:r>
          <a:r>
            <a:rPr kumimoji="1" lang="ja-JP" altLang="ja-JP" sz="1050">
              <a:solidFill>
                <a:schemeClr val="dk1"/>
              </a:solidFill>
              <a:effectLst/>
              <a:latin typeface="+mn-lt"/>
              <a:ea typeface="+mn-ea"/>
              <a:cs typeface="+mn-cs"/>
            </a:rPr>
            <a:t>％増となっている。今後は交付税算入対象の起債償還が本格化し、基準財政需要額が増加傾向となるため、財政力指数は低下していく</a:t>
          </a:r>
          <a:r>
            <a:rPr kumimoji="1" lang="ja-JP" altLang="en-US" sz="1050">
              <a:solidFill>
                <a:schemeClr val="dk1"/>
              </a:solidFill>
              <a:effectLst/>
              <a:latin typeface="+mn-lt"/>
              <a:ea typeface="+mn-ea"/>
              <a:cs typeface="+mn-cs"/>
            </a:rPr>
            <a:t>見込み</a:t>
          </a:r>
          <a:r>
            <a:rPr kumimoji="1" lang="ja-JP" altLang="ja-JP" sz="1050">
              <a:solidFill>
                <a:schemeClr val="dk1"/>
              </a:solidFill>
              <a:effectLst/>
              <a:latin typeface="+mn-lt"/>
              <a:ea typeface="+mn-ea"/>
              <a:cs typeface="+mn-cs"/>
            </a:rPr>
            <a:t>。歳入の確保については、債権管理の強化を図りつつ、</a:t>
          </a:r>
          <a:r>
            <a:rPr kumimoji="1" lang="en-US" altLang="ja-JP" sz="1050">
              <a:solidFill>
                <a:schemeClr val="dk1"/>
              </a:solidFill>
              <a:effectLst/>
              <a:latin typeface="+mn-lt"/>
              <a:ea typeface="+mn-ea"/>
              <a:cs typeface="+mn-cs"/>
            </a:rPr>
            <a:t>TSMC</a:t>
          </a:r>
          <a:r>
            <a:rPr kumimoji="1" lang="ja-JP" altLang="ja-JP" sz="1050">
              <a:solidFill>
                <a:schemeClr val="dk1"/>
              </a:solidFill>
              <a:effectLst/>
              <a:latin typeface="+mn-lt"/>
              <a:ea typeface="+mn-ea"/>
              <a:cs typeface="+mn-cs"/>
            </a:rPr>
            <a:t>進出に伴う関連企業の誘致や熊本空港周辺県</a:t>
          </a:r>
          <a:r>
            <a:rPr kumimoji="1" lang="en-US" altLang="ja-JP" sz="1050">
              <a:solidFill>
                <a:schemeClr val="dk1"/>
              </a:solidFill>
              <a:effectLst/>
              <a:latin typeface="+mn-lt"/>
              <a:ea typeface="+mn-ea"/>
              <a:cs typeface="+mn-cs"/>
            </a:rPr>
            <a:t>UX</a:t>
          </a:r>
          <a:r>
            <a:rPr kumimoji="1" lang="ja-JP" altLang="ja-JP" sz="1050">
              <a:solidFill>
                <a:schemeClr val="dk1"/>
              </a:solidFill>
              <a:effectLst/>
              <a:latin typeface="+mn-lt"/>
              <a:ea typeface="+mn-ea"/>
              <a:cs typeface="+mn-cs"/>
            </a:rPr>
            <a:t>プロジェクトと連携し税収増及び定住促進を図っていく。</a:t>
          </a:r>
          <a:endParaRPr lang="ja-JP" altLang="ja-JP" sz="10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09DB763-6C02-445C-9094-5E0077661EB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9AA21EF-DC12-4FF0-A537-EDC49AA0F27D}"/>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914DC671-C104-440B-98EB-7CE6F171FAF9}"/>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C9C7EFA2-C757-4189-A38D-AAC27460E29A}"/>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214A7C1-4345-4058-8CD5-A692530EBE36}"/>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6D0749D1-F4FC-46E4-A7AB-66025CE32C0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7507348B-4E35-4888-970C-C2A9DF90BE2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8EC8A569-3D3B-4292-AF25-9636A4A1332C}"/>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B31FCF77-2DED-4CAF-861B-5AC8894AEB1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6708B84A-57A8-4E35-98D5-83C32B4FB3B9}"/>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A96F69CA-378C-4DA1-986F-67F11CE3E719}"/>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B36011CF-A002-40CC-98D7-B4C2AD03E6F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AFC7488-6E18-415B-830B-C92AE22B6E2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91DDBFD4-863E-4846-AF37-84218F382B3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9AE4376-8AE7-4895-BD3B-071FD1522AC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84FF98F7-4311-47E3-8198-99E6CD51FBF3}"/>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B1DE03A1-BD17-4E61-967C-5ADD016A4982}"/>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7CA30635-AF34-4579-9DF4-667A55EB83C4}"/>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1A95CF63-BC9F-414E-8B44-A85F2F50ADC3}"/>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2DDC4719-5353-4DF6-8B7C-99BAA4201334}"/>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148872</xdr:rowOff>
    </xdr:to>
    <xdr:cxnSp macro="">
      <xdr:nvCxnSpPr>
        <xdr:cNvPr id="69" name="直線コネクタ 68">
          <a:extLst>
            <a:ext uri="{FF2B5EF4-FFF2-40B4-BE49-F238E27FC236}">
              <a16:creationId xmlns:a16="http://schemas.microsoft.com/office/drawing/2014/main" id="{00AD8618-DDDA-498A-9B96-DE6A1563947B}"/>
            </a:ext>
          </a:extLst>
        </xdr:cNvPr>
        <xdr:cNvCxnSpPr/>
      </xdr:nvCxnSpPr>
      <xdr:spPr>
        <a:xfrm>
          <a:off x="4114800" y="74810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285DAF13-DDD7-4ECC-BEB9-F82E00BCC4F9}"/>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885451F0-5444-43B5-B83B-EF90A95B0607}"/>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108655</xdr:rowOff>
    </xdr:to>
    <xdr:cxnSp macro="">
      <xdr:nvCxnSpPr>
        <xdr:cNvPr id="72" name="直線コネクタ 71">
          <a:extLst>
            <a:ext uri="{FF2B5EF4-FFF2-40B4-BE49-F238E27FC236}">
              <a16:creationId xmlns:a16="http://schemas.microsoft.com/office/drawing/2014/main" id="{3AD07E02-0991-4BC8-97EC-5DCF4D021383}"/>
            </a:ext>
          </a:extLst>
        </xdr:cNvPr>
        <xdr:cNvCxnSpPr/>
      </xdr:nvCxnSpPr>
      <xdr:spPr>
        <a:xfrm>
          <a:off x="3225800" y="74407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2FEFAD47-C400-4225-845E-4A24D96316BE}"/>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F2FF6945-AA36-4C39-9597-F74A9058FCA8}"/>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5" name="直線コネクタ 74">
          <a:extLst>
            <a:ext uri="{FF2B5EF4-FFF2-40B4-BE49-F238E27FC236}">
              <a16:creationId xmlns:a16="http://schemas.microsoft.com/office/drawing/2014/main" id="{1AF170A4-BEC7-450D-8E64-52B3290A7C24}"/>
            </a:ext>
          </a:extLst>
        </xdr:cNvPr>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BFCB6871-1C82-4FA2-B313-A37FC5977FB6}"/>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B8575A59-F759-4CD3-869D-4DA5C5E6678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8" name="直線コネクタ 77">
          <a:extLst>
            <a:ext uri="{FF2B5EF4-FFF2-40B4-BE49-F238E27FC236}">
              <a16:creationId xmlns:a16="http://schemas.microsoft.com/office/drawing/2014/main" id="{8DD69810-B6AA-452C-888E-DD78D77E8446}"/>
            </a:ext>
          </a:extLst>
        </xdr:cNvPr>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EFB12303-AA4C-4F7D-9B46-4A6FB577FE54}"/>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19AF78C2-C05B-465F-A405-E0C023485EEA}"/>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86C422DE-A430-42C2-8FF6-1836D2C6BAD1}"/>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12FFB9F-226B-4D4E-B4B5-06D842DFEB02}"/>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E50937B-64AD-443E-A5F3-D0E647F7EB5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99AB985-660C-44A5-8E78-50A6CE70868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65D33D4-BE58-4496-9496-218703916CE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AA02371-DC83-4BF6-9CCF-82745B681F1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3F26C28-5641-474E-9521-5D8FD4A9AF5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8" name="楕円 87">
          <a:extLst>
            <a:ext uri="{FF2B5EF4-FFF2-40B4-BE49-F238E27FC236}">
              <a16:creationId xmlns:a16="http://schemas.microsoft.com/office/drawing/2014/main" id="{B007C8A8-B536-45B3-80FA-BF5CE9725665}"/>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70149</xdr:rowOff>
    </xdr:from>
    <xdr:ext cx="762000" cy="259045"/>
    <xdr:sp macro="" textlink="">
      <xdr:nvSpPr>
        <xdr:cNvPr id="89" name="財政力該当値テキスト">
          <a:extLst>
            <a:ext uri="{FF2B5EF4-FFF2-40B4-BE49-F238E27FC236}">
              <a16:creationId xmlns:a16="http://schemas.microsoft.com/office/drawing/2014/main" id="{DA7D9DA8-321E-44E3-A197-68612F8BD78E}"/>
            </a:ext>
          </a:extLst>
        </xdr:cNvPr>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a:extLst>
            <a:ext uri="{FF2B5EF4-FFF2-40B4-BE49-F238E27FC236}">
              <a16:creationId xmlns:a16="http://schemas.microsoft.com/office/drawing/2014/main" id="{42F83688-C651-41FD-A4BC-18B4E5A372D8}"/>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a:extLst>
            <a:ext uri="{FF2B5EF4-FFF2-40B4-BE49-F238E27FC236}">
              <a16:creationId xmlns:a16="http://schemas.microsoft.com/office/drawing/2014/main" id="{E4C58AC3-06D9-42DA-802C-5DD70DAE0206}"/>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a:extLst>
            <a:ext uri="{FF2B5EF4-FFF2-40B4-BE49-F238E27FC236}">
              <a16:creationId xmlns:a16="http://schemas.microsoft.com/office/drawing/2014/main" id="{CF450656-DAD1-460C-8A1A-9B936584379B}"/>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a:extLst>
            <a:ext uri="{FF2B5EF4-FFF2-40B4-BE49-F238E27FC236}">
              <a16:creationId xmlns:a16="http://schemas.microsoft.com/office/drawing/2014/main" id="{024EFDDE-E71B-4396-94F0-10AF939594F4}"/>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a:extLst>
            <a:ext uri="{FF2B5EF4-FFF2-40B4-BE49-F238E27FC236}">
              <a16:creationId xmlns:a16="http://schemas.microsoft.com/office/drawing/2014/main" id="{9130912C-50F0-48E4-8C11-CE5AD8DC95F3}"/>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a:extLst>
            <a:ext uri="{FF2B5EF4-FFF2-40B4-BE49-F238E27FC236}">
              <a16:creationId xmlns:a16="http://schemas.microsoft.com/office/drawing/2014/main" id="{27FF79F5-92AC-4BEF-8352-B56C6FE82144}"/>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a:extLst>
            <a:ext uri="{FF2B5EF4-FFF2-40B4-BE49-F238E27FC236}">
              <a16:creationId xmlns:a16="http://schemas.microsoft.com/office/drawing/2014/main" id="{6FC0A0E3-343B-4787-8626-6AA9BA344461}"/>
            </a:ext>
          </a:extLst>
        </xdr:cNvPr>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a:extLst>
            <a:ext uri="{FF2B5EF4-FFF2-40B4-BE49-F238E27FC236}">
              <a16:creationId xmlns:a16="http://schemas.microsoft.com/office/drawing/2014/main" id="{678E50A9-4839-46D4-AB53-B52F0A99E90C}"/>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A9EFC0A-18AE-4AEE-A3B3-CA340B5A4DE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443588C0-EF9F-4BF7-9632-0CCF909908E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4A8428B2-8765-4897-B66A-2AA58CA66A1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1FF9E1B8-C6EF-43F4-AB4A-D333CEC61B2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65DDD1B-7179-4CAD-B6A1-F3D881A7043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C8EA0FB4-88F8-47E7-87F6-93021CE0F7F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ECA13B17-915B-403E-9F05-E41F059B1E8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5CB43E63-3E40-436C-A4F0-03D06BD6A46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26F8A31-5C26-43A1-8266-AFBBA8DAAE4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253156F3-9A4F-423A-9327-B561962DDC5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E9D85F8B-B003-40B5-B635-276ED32F1E4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C1D96331-D2CE-4C14-A2C5-0F1FE995BF0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A66E9163-2CD8-43F8-B851-338516875D6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経常経費充当一般財源（分子）については、前年度と比較して、公債費への充当が大幅に増加し、補助費等、物件費、扶助費の減により、全体で</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百万円の増となった。</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経常一般財源（分母）は、町税、普通交付税等が増となり、臨時財政対策債が減となったが全体で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百万の増となった。経常収支比率は、</a:t>
          </a:r>
          <a:r>
            <a:rPr kumimoji="1" lang="en-US" altLang="ja-JP" sz="1100">
              <a:solidFill>
                <a:schemeClr val="dk1"/>
              </a:solidFill>
              <a:effectLst/>
              <a:latin typeface="+mn-lt"/>
              <a:ea typeface="+mn-ea"/>
              <a:cs typeface="+mn-cs"/>
            </a:rPr>
            <a:t>87.7</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ポイントの増となった。</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今後、公債費増への対応のため、歳出の徹底見直しに取り組む。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642A439-AB4F-4888-83E1-52BEF40002C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C09D3FC7-2292-42E7-8CEC-5BD24B16210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6C38F861-A583-4FA1-97CF-21D5E9CAE91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26516884-B2FC-4A1A-BD54-AEAA26568F73}"/>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22909430-32A2-4618-B9F1-A4C100A1945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ED95C10F-8D5E-4424-BB6F-F024BA042F6A}"/>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8C65FABF-BC0A-4572-B833-8AA38295A84A}"/>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D47E4DA4-5A74-41D7-9528-47EFF1BA10C9}"/>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DA6D71BE-3C39-44EF-B021-4D246519C7F9}"/>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990912DB-357C-4452-9307-2EC4A0D4E96B}"/>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D92CEAF9-6F90-4035-985B-011224FD12C3}"/>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E0D131B5-4FEF-4BF0-8655-54AD497ACFE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74577A25-1596-4D7E-A80F-81D4CFC342B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A1C502AB-41F6-41CD-8235-CB1573C94FB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BD2DBCAC-D038-4715-8A93-13DFB4FB4C78}"/>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B88AD831-683F-4ED2-BDCC-6B5997AE6F4C}"/>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3BA5FC17-31FD-4BC0-B0B6-5C9C55B3CB3D}"/>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D7E7C982-097F-4DC1-B8D0-D1AE51459946}"/>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7794FDAC-5B81-4AB0-8852-F1DDD75AA845}"/>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63</xdr:row>
      <xdr:rowOff>123952</xdr:rowOff>
    </xdr:to>
    <xdr:cxnSp macro="">
      <xdr:nvCxnSpPr>
        <xdr:cNvPr id="130" name="直線コネクタ 129">
          <a:extLst>
            <a:ext uri="{FF2B5EF4-FFF2-40B4-BE49-F238E27FC236}">
              <a16:creationId xmlns:a16="http://schemas.microsoft.com/office/drawing/2014/main" id="{31BC9C78-7552-4396-A60D-3052E2C24704}"/>
            </a:ext>
          </a:extLst>
        </xdr:cNvPr>
        <xdr:cNvCxnSpPr/>
      </xdr:nvCxnSpPr>
      <xdr:spPr>
        <a:xfrm>
          <a:off x="4114800" y="1087221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B2B91F66-9BA9-4E7D-91B6-627A70991918}"/>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5339ED67-E13B-4DBE-977D-9DA6175C384D}"/>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65</xdr:row>
      <xdr:rowOff>128524</xdr:rowOff>
    </xdr:to>
    <xdr:cxnSp macro="">
      <xdr:nvCxnSpPr>
        <xdr:cNvPr id="133" name="直線コネクタ 132">
          <a:extLst>
            <a:ext uri="{FF2B5EF4-FFF2-40B4-BE49-F238E27FC236}">
              <a16:creationId xmlns:a16="http://schemas.microsoft.com/office/drawing/2014/main" id="{29BC3DF3-479C-4957-8832-A2714CC2BA33}"/>
            </a:ext>
          </a:extLst>
        </xdr:cNvPr>
        <xdr:cNvCxnSpPr/>
      </xdr:nvCxnSpPr>
      <xdr:spPr>
        <a:xfrm flipV="1">
          <a:off x="3225800" y="10872216"/>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D32BAC01-1AC8-4C84-B26A-5199DDE2E604}"/>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BDA2EEB8-1350-43D4-B8B1-2FB64F6B0E3F}"/>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65</xdr:row>
      <xdr:rowOff>128524</xdr:rowOff>
    </xdr:to>
    <xdr:cxnSp macro="">
      <xdr:nvCxnSpPr>
        <xdr:cNvPr id="136" name="直線コネクタ 135">
          <a:extLst>
            <a:ext uri="{FF2B5EF4-FFF2-40B4-BE49-F238E27FC236}">
              <a16:creationId xmlns:a16="http://schemas.microsoft.com/office/drawing/2014/main" id="{EB4A5CD3-D38E-42F0-9B5F-877CD719CB3B}"/>
            </a:ext>
          </a:extLst>
        </xdr:cNvPr>
        <xdr:cNvCxnSpPr/>
      </xdr:nvCxnSpPr>
      <xdr:spPr>
        <a:xfrm>
          <a:off x="2336800" y="112148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A2AA0DC5-9782-4B3C-9696-95CD97D0D2E3}"/>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158BB4DA-95B3-4B12-AB08-437BACECDBDE}"/>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70612</xdr:rowOff>
    </xdr:from>
    <xdr:to>
      <xdr:col>11</xdr:col>
      <xdr:colOff>31750</xdr:colOff>
      <xdr:row>65</xdr:row>
      <xdr:rowOff>75438</xdr:rowOff>
    </xdr:to>
    <xdr:cxnSp macro="">
      <xdr:nvCxnSpPr>
        <xdr:cNvPr id="139" name="直線コネクタ 138">
          <a:extLst>
            <a:ext uri="{FF2B5EF4-FFF2-40B4-BE49-F238E27FC236}">
              <a16:creationId xmlns:a16="http://schemas.microsoft.com/office/drawing/2014/main" id="{2BD9490A-2974-4D79-83FD-CC6A1190FC58}"/>
            </a:ext>
          </a:extLst>
        </xdr:cNvPr>
        <xdr:cNvCxnSpPr/>
      </xdr:nvCxnSpPr>
      <xdr:spPr>
        <a:xfrm flipV="1">
          <a:off x="1447800" y="112148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602799CE-D31D-472E-BCBC-3F5B5C1A1BB9}"/>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DBADE9BA-86CF-45D5-BEE5-BAA92FF53D04}"/>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1AB1E9BE-FAEC-48E7-8775-76BB3932F9BF}"/>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C8982468-CD8E-48D8-89AA-A20A7F65F177}"/>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24145354-3F4F-4023-97AF-91B4AE32FC2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B163E7D-8DBF-41B4-9166-E5031A74E5B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71E2E14-85A0-4687-8D71-E266C367BF5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25FD817-3453-47FB-950F-A4EBE61BB0A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A349F51-5F8F-4F2C-9C68-5777E1B5175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49" name="楕円 148">
          <a:extLst>
            <a:ext uri="{FF2B5EF4-FFF2-40B4-BE49-F238E27FC236}">
              <a16:creationId xmlns:a16="http://schemas.microsoft.com/office/drawing/2014/main" id="{07F358CF-2D1C-4BF0-818D-A69B3A49535C}"/>
            </a:ext>
          </a:extLst>
        </xdr:cNvPr>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89679</xdr:rowOff>
    </xdr:from>
    <xdr:ext cx="762000" cy="259045"/>
    <xdr:sp macro="" textlink="">
      <xdr:nvSpPr>
        <xdr:cNvPr id="150" name="財政構造の弾力性該当値テキスト">
          <a:extLst>
            <a:ext uri="{FF2B5EF4-FFF2-40B4-BE49-F238E27FC236}">
              <a16:creationId xmlns:a16="http://schemas.microsoft.com/office/drawing/2014/main" id="{68B2624E-DF29-435B-8414-2FD0E99B3BFD}"/>
            </a:ext>
          </a:extLst>
        </xdr:cNvPr>
        <xdr:cNvSpPr txBox="1"/>
      </xdr:nvSpPr>
      <xdr:spPr>
        <a:xfrm>
          <a:off x="50419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1" name="楕円 150">
          <a:extLst>
            <a:ext uri="{FF2B5EF4-FFF2-40B4-BE49-F238E27FC236}">
              <a16:creationId xmlns:a16="http://schemas.microsoft.com/office/drawing/2014/main" id="{20A0C35F-0927-4649-A9A2-1401636BDB64}"/>
            </a:ext>
          </a:extLst>
        </xdr:cNvPr>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106443</xdr:rowOff>
    </xdr:from>
    <xdr:ext cx="736600" cy="259045"/>
    <xdr:sp macro="" textlink="">
      <xdr:nvSpPr>
        <xdr:cNvPr id="152" name="テキスト ボックス 151">
          <a:extLst>
            <a:ext uri="{FF2B5EF4-FFF2-40B4-BE49-F238E27FC236}">
              <a16:creationId xmlns:a16="http://schemas.microsoft.com/office/drawing/2014/main" id="{BC893B3B-AD99-42F8-AE20-4078DDAD573A}"/>
            </a:ext>
          </a:extLst>
        </xdr:cNvPr>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3" name="楕円 152">
          <a:extLst>
            <a:ext uri="{FF2B5EF4-FFF2-40B4-BE49-F238E27FC236}">
              <a16:creationId xmlns:a16="http://schemas.microsoft.com/office/drawing/2014/main" id="{C49BC473-B22F-4B0C-AD01-9C3B1AB026DF}"/>
            </a:ext>
          </a:extLst>
        </xdr:cNvPr>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4" name="テキスト ボックス 153">
          <a:extLst>
            <a:ext uri="{FF2B5EF4-FFF2-40B4-BE49-F238E27FC236}">
              <a16:creationId xmlns:a16="http://schemas.microsoft.com/office/drawing/2014/main" id="{F2139E51-73D8-4FD6-AAD3-AE9105A60807}"/>
            </a:ext>
          </a:extLst>
        </xdr:cNvPr>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5" name="楕円 154">
          <a:extLst>
            <a:ext uri="{FF2B5EF4-FFF2-40B4-BE49-F238E27FC236}">
              <a16:creationId xmlns:a16="http://schemas.microsoft.com/office/drawing/2014/main" id="{A09C0073-BD9F-44EF-9DB5-CDB04C12B6A8}"/>
            </a:ext>
          </a:extLst>
        </xdr:cNvPr>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56" name="テキスト ボックス 155">
          <a:extLst>
            <a:ext uri="{FF2B5EF4-FFF2-40B4-BE49-F238E27FC236}">
              <a16:creationId xmlns:a16="http://schemas.microsoft.com/office/drawing/2014/main" id="{76760DE7-2EF6-4E6D-8C23-0307555D0879}"/>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7" name="楕円 156">
          <a:extLst>
            <a:ext uri="{FF2B5EF4-FFF2-40B4-BE49-F238E27FC236}">
              <a16:creationId xmlns:a16="http://schemas.microsoft.com/office/drawing/2014/main" id="{DA68AC7F-DE3F-4B9C-9DDA-D1DBF4F32C8E}"/>
            </a:ext>
          </a:extLst>
        </xdr:cNvPr>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8" name="テキスト ボックス 157">
          <a:extLst>
            <a:ext uri="{FF2B5EF4-FFF2-40B4-BE49-F238E27FC236}">
              <a16:creationId xmlns:a16="http://schemas.microsoft.com/office/drawing/2014/main" id="{B2B3D039-DB8F-4FC9-A675-050BF337E881}"/>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DEE05142-5E64-4F2A-A89A-ECB45B1083F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FA45AAF3-1A02-490B-A830-BC9DB266B24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B9DBC3F-FE8A-44D9-9D3D-A6CC1C5840F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7B73D5F9-FE26-41EE-9B11-7D0B0759576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8811E00C-E6E6-482C-85F8-DD2864D265C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BFEF1831-49AB-4A21-B893-0ABD8405C34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B9DACAF5-164D-4D46-ADE1-3C5E4E2AA3D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77BB21CE-E1C5-4EEC-846E-3BB0DBA93D4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1A2A09EE-09FC-474D-BB89-CD45E0DE048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81D099A-D09E-4428-ABE0-3760875943D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5BB8BCD8-18F8-4D49-8BA7-A4C906CE4DB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201BEE06-4F85-4FB4-8CBD-D5EF6AE679B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22D8156C-ACB8-4C5B-B0DE-A638096ED76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昨年度に比べ人件費</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百万円、物件費が</a:t>
          </a:r>
          <a:r>
            <a:rPr kumimoji="1" lang="en-US" altLang="ja-JP" sz="1100">
              <a:solidFill>
                <a:schemeClr val="dk1"/>
              </a:solidFill>
              <a:effectLst/>
              <a:latin typeface="+mn-lt"/>
              <a:ea typeface="+mn-ea"/>
              <a:cs typeface="+mn-cs"/>
            </a:rPr>
            <a:t>419</a:t>
          </a:r>
          <a:r>
            <a:rPr kumimoji="1" lang="ja-JP" altLang="ja-JP" sz="1100">
              <a:solidFill>
                <a:schemeClr val="dk1"/>
              </a:solidFill>
              <a:effectLst/>
              <a:latin typeface="+mn-lt"/>
              <a:ea typeface="+mn-ea"/>
              <a:cs typeface="+mn-cs"/>
            </a:rPr>
            <a:t>百万円の減となっている。人件費の主な減額要因は任期付職員の減員による土木職員人件費</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百万円、退職手当組合負担金</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百万円減のためである。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物件費の主な減額要因はふるさと納税による返礼品等の経費</a:t>
          </a:r>
          <a:r>
            <a:rPr kumimoji="1" lang="en-US" altLang="ja-JP" sz="1100">
              <a:solidFill>
                <a:schemeClr val="dk1"/>
              </a:solidFill>
              <a:effectLst/>
              <a:latin typeface="+mn-lt"/>
              <a:ea typeface="+mn-ea"/>
              <a:cs typeface="+mn-cs"/>
            </a:rPr>
            <a:t>373</a:t>
          </a:r>
          <a:r>
            <a:rPr kumimoji="1" lang="ja-JP" altLang="ja-JP" sz="1100">
              <a:solidFill>
                <a:schemeClr val="dk1"/>
              </a:solidFill>
              <a:effectLst/>
              <a:latin typeface="+mn-lt"/>
              <a:ea typeface="+mn-ea"/>
              <a:cs typeface="+mn-cs"/>
            </a:rPr>
            <a:t>百万円の減、新型コロナウイルスワクチン接種費</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百万円増のためである。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平成２８年熊本地震の復旧・復興事業を進めるため確保した任期付職員が令和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年をピークに減少傾向となっており、今後とも人員削減へ向け取り組んでいく。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6B42E0BD-05EB-41FB-B897-B4AE33D0CC9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B9E15A75-9D5A-4160-8359-CA0C852D486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2FD6A07D-F0C2-4CFA-AAF0-9A60C7635E4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C7D49A4D-6053-4545-B980-A505FACD4BE9}"/>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3B226557-7ECF-4244-8E96-70569A2F7B72}"/>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A972AAB5-B060-4AFC-A529-B1874D3A78DD}"/>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FB59C1A1-3C14-4AC0-B746-518B2677A8EB}"/>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9F965C99-919D-4AD8-BA44-B736588F20B3}"/>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55C73203-F1FB-4A9C-81A0-E180F3AB1D1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FF4B5F55-CA27-4BD1-802A-5ABD394D181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9231704C-FB64-423B-86DC-D9D04B93B067}"/>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EE8F9B0A-0431-4A17-B1EA-D128D9A2191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B05F8DEB-AA52-434F-A1F8-FC490BCA9477}"/>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8F528F11-A392-4134-80FC-CD791D7B8155}"/>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7E181E7A-B8E8-4BE6-9AB1-59B3FC334F73}"/>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FFEA54D9-308A-4C61-B800-61A6E0B9CC32}"/>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7EED27E6-713E-4FA7-B8DE-681D654D6C69}"/>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141736</xdr:rowOff>
    </xdr:from>
    <xdr:to>
      <xdr:col>23</xdr:col>
      <xdr:colOff>133350</xdr:colOff>
      <xdr:row>84</xdr:row>
      <xdr:rowOff>78665</xdr:rowOff>
    </xdr:to>
    <xdr:cxnSp macro="">
      <xdr:nvCxnSpPr>
        <xdr:cNvPr id="189" name="直線コネクタ 188">
          <a:extLst>
            <a:ext uri="{FF2B5EF4-FFF2-40B4-BE49-F238E27FC236}">
              <a16:creationId xmlns:a16="http://schemas.microsoft.com/office/drawing/2014/main" id="{75053880-A692-4AB6-901A-D04244A222C2}"/>
            </a:ext>
          </a:extLst>
        </xdr:cNvPr>
        <xdr:cNvCxnSpPr/>
      </xdr:nvCxnSpPr>
      <xdr:spPr>
        <a:xfrm flipV="1">
          <a:off x="4114800" y="14372086"/>
          <a:ext cx="838200" cy="10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8E1EA5FA-D601-430A-87AB-2C2A92633530}"/>
            </a:ext>
          </a:extLst>
        </xdr:cNvPr>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13DB2B0-2B0C-42EF-B56C-10477906B5AB}"/>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78001</xdr:rowOff>
    </xdr:from>
    <xdr:to>
      <xdr:col>19</xdr:col>
      <xdr:colOff>133350</xdr:colOff>
      <xdr:row>84</xdr:row>
      <xdr:rowOff>78665</xdr:rowOff>
    </xdr:to>
    <xdr:cxnSp macro="">
      <xdr:nvCxnSpPr>
        <xdr:cNvPr id="192" name="直線コネクタ 191">
          <a:extLst>
            <a:ext uri="{FF2B5EF4-FFF2-40B4-BE49-F238E27FC236}">
              <a16:creationId xmlns:a16="http://schemas.microsoft.com/office/drawing/2014/main" id="{4854DF45-BF64-4C09-A976-505468E32B92}"/>
            </a:ext>
          </a:extLst>
        </xdr:cNvPr>
        <xdr:cNvCxnSpPr/>
      </xdr:nvCxnSpPr>
      <xdr:spPr>
        <a:xfrm>
          <a:off x="3225800" y="14479801"/>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E3CA075-71C1-4AA2-AD2F-CEE57CE5AE6D}"/>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00A53969-5EE5-40A4-BB31-502A7E6F48FB}"/>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86237</xdr:rowOff>
    </xdr:from>
    <xdr:to>
      <xdr:col>15</xdr:col>
      <xdr:colOff>82550</xdr:colOff>
      <xdr:row>84</xdr:row>
      <xdr:rowOff>78001</xdr:rowOff>
    </xdr:to>
    <xdr:cxnSp macro="">
      <xdr:nvCxnSpPr>
        <xdr:cNvPr id="195" name="直線コネクタ 194">
          <a:extLst>
            <a:ext uri="{FF2B5EF4-FFF2-40B4-BE49-F238E27FC236}">
              <a16:creationId xmlns:a16="http://schemas.microsoft.com/office/drawing/2014/main" id="{69B96653-1CCB-4966-8D92-A4E648861EE2}"/>
            </a:ext>
          </a:extLst>
        </xdr:cNvPr>
        <xdr:cNvCxnSpPr/>
      </xdr:nvCxnSpPr>
      <xdr:spPr>
        <a:xfrm>
          <a:off x="2336800" y="14316587"/>
          <a:ext cx="889000" cy="16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F0922BC9-F7D3-4161-95F0-AC83A8B8978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8C13183D-C7DB-4075-8924-A878D95A9C9D}"/>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18256</xdr:rowOff>
    </xdr:from>
    <xdr:to>
      <xdr:col>11</xdr:col>
      <xdr:colOff>31750</xdr:colOff>
      <xdr:row>83</xdr:row>
      <xdr:rowOff>86237</xdr:rowOff>
    </xdr:to>
    <xdr:cxnSp macro="">
      <xdr:nvCxnSpPr>
        <xdr:cNvPr id="198" name="直線コネクタ 197">
          <a:extLst>
            <a:ext uri="{FF2B5EF4-FFF2-40B4-BE49-F238E27FC236}">
              <a16:creationId xmlns:a16="http://schemas.microsoft.com/office/drawing/2014/main" id="{5892F9BE-B181-48BE-BFD2-90BD4905BF24}"/>
            </a:ext>
          </a:extLst>
        </xdr:cNvPr>
        <xdr:cNvCxnSpPr/>
      </xdr:nvCxnSpPr>
      <xdr:spPr>
        <a:xfrm>
          <a:off x="1447800" y="14248606"/>
          <a:ext cx="889000" cy="6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1A793CB8-0BC6-4162-8A93-54E05A706D8D}"/>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9C6EE0E0-DCBE-4ED4-89BD-135A1283826B}"/>
            </a:ext>
          </a:extLst>
        </xdr:cNvPr>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7EDA7524-CA73-4120-9820-148CF598BB3D}"/>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a:extLst>
            <a:ext uri="{FF2B5EF4-FFF2-40B4-BE49-F238E27FC236}">
              <a16:creationId xmlns:a16="http://schemas.microsoft.com/office/drawing/2014/main" id="{36543663-F201-45D1-9673-F04C957D4FF2}"/>
            </a:ext>
          </a:extLst>
        </xdr:cNvPr>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CA325CC1-3824-46D8-B075-F0A3541D424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669D6568-20A0-4CF1-A5E5-C52BF5B3ADE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E3BEFA06-4F6B-4899-966A-EF61D9AF297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29948FA4-2C95-4D71-81F5-E0758B192BD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5347500-86C6-457B-AC8F-D8DA9EA53E4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90936</xdr:rowOff>
    </xdr:from>
    <xdr:to>
      <xdr:col>23</xdr:col>
      <xdr:colOff>184150</xdr:colOff>
      <xdr:row>84</xdr:row>
      <xdr:rowOff>21086</xdr:rowOff>
    </xdr:to>
    <xdr:sp macro="" textlink="">
      <xdr:nvSpPr>
        <xdr:cNvPr id="208" name="楕円 207">
          <a:extLst>
            <a:ext uri="{FF2B5EF4-FFF2-40B4-BE49-F238E27FC236}">
              <a16:creationId xmlns:a16="http://schemas.microsoft.com/office/drawing/2014/main" id="{0184DEE0-C2D5-4A35-A067-310CAD592116}"/>
            </a:ext>
          </a:extLst>
        </xdr:cNvPr>
        <xdr:cNvSpPr/>
      </xdr:nvSpPr>
      <xdr:spPr>
        <a:xfrm>
          <a:off x="4902200" y="143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63013</xdr:rowOff>
    </xdr:from>
    <xdr:ext cx="762000" cy="259045"/>
    <xdr:sp macro="" textlink="">
      <xdr:nvSpPr>
        <xdr:cNvPr id="209" name="人件費・物件費等の状況該当値テキスト">
          <a:extLst>
            <a:ext uri="{FF2B5EF4-FFF2-40B4-BE49-F238E27FC236}">
              <a16:creationId xmlns:a16="http://schemas.microsoft.com/office/drawing/2014/main" id="{0801C8A0-F262-4BCE-9558-21B3214E28BD}"/>
            </a:ext>
          </a:extLst>
        </xdr:cNvPr>
        <xdr:cNvSpPr txBox="1"/>
      </xdr:nvSpPr>
      <xdr:spPr>
        <a:xfrm>
          <a:off x="5041900" y="1429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27865</xdr:rowOff>
    </xdr:from>
    <xdr:to>
      <xdr:col>19</xdr:col>
      <xdr:colOff>184150</xdr:colOff>
      <xdr:row>84</xdr:row>
      <xdr:rowOff>129465</xdr:rowOff>
    </xdr:to>
    <xdr:sp macro="" textlink="">
      <xdr:nvSpPr>
        <xdr:cNvPr id="210" name="楕円 209">
          <a:extLst>
            <a:ext uri="{FF2B5EF4-FFF2-40B4-BE49-F238E27FC236}">
              <a16:creationId xmlns:a16="http://schemas.microsoft.com/office/drawing/2014/main" id="{EBF2E79E-925F-4F20-9838-5C01085EEA39}"/>
            </a:ext>
          </a:extLst>
        </xdr:cNvPr>
        <xdr:cNvSpPr/>
      </xdr:nvSpPr>
      <xdr:spPr>
        <a:xfrm>
          <a:off x="4064000" y="1442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114242</xdr:rowOff>
    </xdr:from>
    <xdr:ext cx="736600" cy="259045"/>
    <xdr:sp macro="" textlink="">
      <xdr:nvSpPr>
        <xdr:cNvPr id="211" name="テキスト ボックス 210">
          <a:extLst>
            <a:ext uri="{FF2B5EF4-FFF2-40B4-BE49-F238E27FC236}">
              <a16:creationId xmlns:a16="http://schemas.microsoft.com/office/drawing/2014/main" id="{51A2AF6C-1BCC-4FBE-BC07-A44822B28E27}"/>
            </a:ext>
          </a:extLst>
        </xdr:cNvPr>
        <xdr:cNvSpPr txBox="1"/>
      </xdr:nvSpPr>
      <xdr:spPr>
        <a:xfrm>
          <a:off x="3733800" y="14516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27201</xdr:rowOff>
    </xdr:from>
    <xdr:to>
      <xdr:col>15</xdr:col>
      <xdr:colOff>133350</xdr:colOff>
      <xdr:row>84</xdr:row>
      <xdr:rowOff>128801</xdr:rowOff>
    </xdr:to>
    <xdr:sp macro="" textlink="">
      <xdr:nvSpPr>
        <xdr:cNvPr id="212" name="楕円 211">
          <a:extLst>
            <a:ext uri="{FF2B5EF4-FFF2-40B4-BE49-F238E27FC236}">
              <a16:creationId xmlns:a16="http://schemas.microsoft.com/office/drawing/2014/main" id="{4FE617EE-240F-4A4C-8554-CAE172E4231A}"/>
            </a:ext>
          </a:extLst>
        </xdr:cNvPr>
        <xdr:cNvSpPr/>
      </xdr:nvSpPr>
      <xdr:spPr>
        <a:xfrm>
          <a:off x="3175000" y="1442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113578</xdr:rowOff>
    </xdr:from>
    <xdr:ext cx="762000" cy="259045"/>
    <xdr:sp macro="" textlink="">
      <xdr:nvSpPr>
        <xdr:cNvPr id="213" name="テキスト ボックス 212">
          <a:extLst>
            <a:ext uri="{FF2B5EF4-FFF2-40B4-BE49-F238E27FC236}">
              <a16:creationId xmlns:a16="http://schemas.microsoft.com/office/drawing/2014/main" id="{88533FB3-6C3C-4FFE-B2A2-57638FCCA727}"/>
            </a:ext>
          </a:extLst>
        </xdr:cNvPr>
        <xdr:cNvSpPr txBox="1"/>
      </xdr:nvSpPr>
      <xdr:spPr>
        <a:xfrm>
          <a:off x="2844800" y="145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35437</xdr:rowOff>
    </xdr:from>
    <xdr:to>
      <xdr:col>11</xdr:col>
      <xdr:colOff>82550</xdr:colOff>
      <xdr:row>83</xdr:row>
      <xdr:rowOff>137037</xdr:rowOff>
    </xdr:to>
    <xdr:sp macro="" textlink="">
      <xdr:nvSpPr>
        <xdr:cNvPr id="214" name="楕円 213">
          <a:extLst>
            <a:ext uri="{FF2B5EF4-FFF2-40B4-BE49-F238E27FC236}">
              <a16:creationId xmlns:a16="http://schemas.microsoft.com/office/drawing/2014/main" id="{BC7EDEF1-5A57-4851-ACE1-779B7ADDCE77}"/>
            </a:ext>
          </a:extLst>
        </xdr:cNvPr>
        <xdr:cNvSpPr/>
      </xdr:nvSpPr>
      <xdr:spPr>
        <a:xfrm>
          <a:off x="2286000" y="142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121814</xdr:rowOff>
    </xdr:from>
    <xdr:ext cx="762000" cy="259045"/>
    <xdr:sp macro="" textlink="">
      <xdr:nvSpPr>
        <xdr:cNvPr id="215" name="テキスト ボックス 214">
          <a:extLst>
            <a:ext uri="{FF2B5EF4-FFF2-40B4-BE49-F238E27FC236}">
              <a16:creationId xmlns:a16="http://schemas.microsoft.com/office/drawing/2014/main" id="{0C49DB1E-3E99-4547-A37F-2F7FF4B341DE}"/>
            </a:ext>
          </a:extLst>
        </xdr:cNvPr>
        <xdr:cNvSpPr txBox="1"/>
      </xdr:nvSpPr>
      <xdr:spPr>
        <a:xfrm>
          <a:off x="1955800" y="1435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138906</xdr:rowOff>
    </xdr:from>
    <xdr:to>
      <xdr:col>7</xdr:col>
      <xdr:colOff>31750</xdr:colOff>
      <xdr:row>83</xdr:row>
      <xdr:rowOff>69056</xdr:rowOff>
    </xdr:to>
    <xdr:sp macro="" textlink="">
      <xdr:nvSpPr>
        <xdr:cNvPr id="216" name="楕円 215">
          <a:extLst>
            <a:ext uri="{FF2B5EF4-FFF2-40B4-BE49-F238E27FC236}">
              <a16:creationId xmlns:a16="http://schemas.microsoft.com/office/drawing/2014/main" id="{BF9AE088-0608-4DEA-8E74-24D7E7DD14CC}"/>
            </a:ext>
          </a:extLst>
        </xdr:cNvPr>
        <xdr:cNvSpPr/>
      </xdr:nvSpPr>
      <xdr:spPr>
        <a:xfrm>
          <a:off x="1397000" y="1419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53833</xdr:rowOff>
    </xdr:from>
    <xdr:ext cx="762000" cy="259045"/>
    <xdr:sp macro="" textlink="">
      <xdr:nvSpPr>
        <xdr:cNvPr id="217" name="テキスト ボックス 216">
          <a:extLst>
            <a:ext uri="{FF2B5EF4-FFF2-40B4-BE49-F238E27FC236}">
              <a16:creationId xmlns:a16="http://schemas.microsoft.com/office/drawing/2014/main" id="{00DAC084-D39B-4090-A279-E03C56BA5B1E}"/>
            </a:ext>
          </a:extLst>
        </xdr:cNvPr>
        <xdr:cNvSpPr txBox="1"/>
      </xdr:nvSpPr>
      <xdr:spPr>
        <a:xfrm>
          <a:off x="1066800" y="1428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1F6F8DBC-8886-42EF-B819-A8B6B9790D5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20D303C5-C40C-4837-A7DF-FD9F13D908C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D845A69F-3F1D-4C8B-AA1F-9546C50C8E3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E1EA88-0B6F-48BA-8FC9-32718202BFC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44E32A4-73C6-4DFA-9C13-98FA5B4CAAB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CC77BF14-B44C-405C-8FF9-8BA00D63914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697C4FF-085D-4D3A-AED2-2C6E9A51875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9FA632B1-B83A-4516-869C-DB09A742D93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247582FD-F023-4D59-A9D4-CC4A652FA8D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440A573D-A6D6-4746-B2B4-8524B963A8A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E0A8E137-F4F5-4A63-B7BF-F75F9C2A39B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942EE6C5-28A8-4D7C-AEDA-F5C174D235B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FA2F13A1-D16D-4154-AF9E-D4CBDD34AA1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熊本地震前（</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）は約</a:t>
          </a:r>
          <a:r>
            <a:rPr kumimoji="1" lang="en-US" altLang="ja-JP" sz="1100">
              <a:solidFill>
                <a:schemeClr val="dk1"/>
              </a:solidFill>
              <a:effectLst/>
              <a:latin typeface="+mn-lt"/>
              <a:ea typeface="+mn-ea"/>
              <a:cs typeface="+mn-cs"/>
            </a:rPr>
            <a:t>95.7</a:t>
          </a:r>
          <a:r>
            <a:rPr kumimoji="1" lang="ja-JP" altLang="ja-JP" sz="1100">
              <a:solidFill>
                <a:schemeClr val="dk1"/>
              </a:solidFill>
              <a:effectLst/>
              <a:latin typeface="+mn-lt"/>
              <a:ea typeface="+mn-ea"/>
              <a:cs typeface="+mn-cs"/>
            </a:rPr>
            <a:t>ポイントで類似団体平均をやや下回る指標であった。</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熊本地震以降は、任期付職員の増員等により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比較で</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ポイントの減、</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類似団体比較では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ポイント下回る状況となっている。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今後は任期付職員の減員が予想されるため、ラスパイレス指数は増加するものと考えられる。また、併せて級別職務分類表や各種手当の点検を行うなど、より一層、給与の適正化に努める。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E77F802A-B9A3-440D-AF0D-6B7F8D67B5F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BC4094E4-D771-411C-8EA5-073A4B61041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51C2D541-0B5D-4703-9E88-95261C0828C2}"/>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A1B62C43-BBF5-4236-954C-37208A0BD7B1}"/>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3661473F-289A-48AA-A0DB-7831ED82475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1F36C85D-2309-4A39-9384-2A43F2E69ADB}"/>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EBBB3620-70BD-48B8-89A7-602FC7DCFA0A}"/>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CC2753E2-BA7B-46E9-A3D7-BB57F01DBC49}"/>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436A61C-9CA3-4708-8B28-63C7E42E121B}"/>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183B28B3-4FAD-4632-871D-44E126CFD5C5}"/>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E056AA5F-8928-4904-9383-6396C5EA025E}"/>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BDEB41E1-05B0-4C0E-AEF1-D0ED826521A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1180EFC8-D5D8-4876-BF66-592F33D709C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2A47989E-A7DC-476A-A886-97835F6648F4}"/>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C13DCA1D-E1F4-4917-A756-B0E6C9535FF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D23BCE58-216B-4DD2-A1D3-3325281C202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AD257231-3944-4CAF-B6F0-E0A07C95E86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A92E9F34-3E6B-4D9C-9E97-8D85EC87DC62}"/>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CA0FAE14-B028-454C-BADB-9DD1878D5DCF}"/>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AABC7EAB-F763-4563-9855-489CFAEE4763}"/>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367884F9-F2D0-42BF-AEF8-3E53C99F8FD8}"/>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6B26688-AA93-4E4A-B839-7DEA2EA582E8}"/>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96157</xdr:rowOff>
    </xdr:from>
    <xdr:to>
      <xdr:col>81</xdr:col>
      <xdr:colOff>44450</xdr:colOff>
      <xdr:row>80</xdr:row>
      <xdr:rowOff>113393</xdr:rowOff>
    </xdr:to>
    <xdr:cxnSp macro="">
      <xdr:nvCxnSpPr>
        <xdr:cNvPr id="253" name="直線コネクタ 252">
          <a:extLst>
            <a:ext uri="{FF2B5EF4-FFF2-40B4-BE49-F238E27FC236}">
              <a16:creationId xmlns:a16="http://schemas.microsoft.com/office/drawing/2014/main" id="{E512A27E-FEFB-40E7-8A57-503FA3152364}"/>
            </a:ext>
          </a:extLst>
        </xdr:cNvPr>
        <xdr:cNvCxnSpPr/>
      </xdr:nvCxnSpPr>
      <xdr:spPr>
        <a:xfrm flipV="1">
          <a:off x="16179800" y="138121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443BFD6-BFC9-4815-B23A-920435A54A15}"/>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F8640AAD-4E1A-4D3C-B20B-B486DA4836D3}"/>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113393</xdr:rowOff>
    </xdr:from>
    <xdr:to>
      <xdr:col>77</xdr:col>
      <xdr:colOff>44450</xdr:colOff>
      <xdr:row>80</xdr:row>
      <xdr:rowOff>147864</xdr:rowOff>
    </xdr:to>
    <xdr:cxnSp macro="">
      <xdr:nvCxnSpPr>
        <xdr:cNvPr id="256" name="直線コネクタ 255">
          <a:extLst>
            <a:ext uri="{FF2B5EF4-FFF2-40B4-BE49-F238E27FC236}">
              <a16:creationId xmlns:a16="http://schemas.microsoft.com/office/drawing/2014/main" id="{FD9FDC6A-AA43-4BC9-8970-01FB473521FC}"/>
            </a:ext>
          </a:extLst>
        </xdr:cNvPr>
        <xdr:cNvCxnSpPr/>
      </xdr:nvCxnSpPr>
      <xdr:spPr>
        <a:xfrm flipV="1">
          <a:off x="15290800" y="138293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47EE18C-451F-42E5-9727-421BBC06DD79}"/>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573E51EE-9DE6-40EA-B63E-49BBE4CAD354}"/>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44450</xdr:rowOff>
    </xdr:from>
    <xdr:to>
      <xdr:col>72</xdr:col>
      <xdr:colOff>203200</xdr:colOff>
      <xdr:row>80</xdr:row>
      <xdr:rowOff>147864</xdr:rowOff>
    </xdr:to>
    <xdr:cxnSp macro="">
      <xdr:nvCxnSpPr>
        <xdr:cNvPr id="259" name="直線コネクタ 258">
          <a:extLst>
            <a:ext uri="{FF2B5EF4-FFF2-40B4-BE49-F238E27FC236}">
              <a16:creationId xmlns:a16="http://schemas.microsoft.com/office/drawing/2014/main" id="{1A2E0E53-E7A9-478F-A75E-36983F2A4B90}"/>
            </a:ext>
          </a:extLst>
        </xdr:cNvPr>
        <xdr:cNvCxnSpPr/>
      </xdr:nvCxnSpPr>
      <xdr:spPr>
        <a:xfrm>
          <a:off x="14401800" y="137604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1FBE244-A0EE-488E-884A-AFB914B57503}"/>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5F6C4C61-E5ED-4F86-9522-14F32C74B371}"/>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81</xdr:row>
      <xdr:rowOff>45357</xdr:rowOff>
    </xdr:to>
    <xdr:cxnSp macro="">
      <xdr:nvCxnSpPr>
        <xdr:cNvPr id="262" name="直線コネクタ 261">
          <a:extLst>
            <a:ext uri="{FF2B5EF4-FFF2-40B4-BE49-F238E27FC236}">
              <a16:creationId xmlns:a16="http://schemas.microsoft.com/office/drawing/2014/main" id="{3550C78E-EB0C-4215-89B8-D14FA8DC2D31}"/>
            </a:ext>
          </a:extLst>
        </xdr:cNvPr>
        <xdr:cNvCxnSpPr/>
      </xdr:nvCxnSpPr>
      <xdr:spPr>
        <a:xfrm flipV="1">
          <a:off x="13512800" y="137604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329319C6-7938-4B13-B359-B9EF81981196}"/>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995B72FE-FB94-4900-9837-AB1C3330D786}"/>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BDA5C1B6-EDAC-42D9-995D-07F5AF1852E9}"/>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E8422DE4-7F3A-4E93-8703-3AA81607BBC6}"/>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1FF2B907-D385-4745-A181-BC01C53121A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1A7D80BD-4990-427F-BF30-C427F47356E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2000C65-D720-40A2-AB21-ED04DD36226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820F978-60E2-479E-B372-B94E41290CD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3F44D60-0D85-41A5-AC3D-0BCF3D27BA7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45357</xdr:rowOff>
    </xdr:from>
    <xdr:to>
      <xdr:col>81</xdr:col>
      <xdr:colOff>95250</xdr:colOff>
      <xdr:row>80</xdr:row>
      <xdr:rowOff>146957</xdr:rowOff>
    </xdr:to>
    <xdr:sp macro="" textlink="">
      <xdr:nvSpPr>
        <xdr:cNvPr id="272" name="楕円 271">
          <a:extLst>
            <a:ext uri="{FF2B5EF4-FFF2-40B4-BE49-F238E27FC236}">
              <a16:creationId xmlns:a16="http://schemas.microsoft.com/office/drawing/2014/main" id="{387A9DE5-9457-4749-8974-E5A206240319}"/>
            </a:ext>
          </a:extLst>
        </xdr:cNvPr>
        <xdr:cNvSpPr/>
      </xdr:nvSpPr>
      <xdr:spPr>
        <a:xfrm>
          <a:off x="169672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138084</xdr:rowOff>
    </xdr:from>
    <xdr:ext cx="762000" cy="259045"/>
    <xdr:sp macro="" textlink="">
      <xdr:nvSpPr>
        <xdr:cNvPr id="273" name="給与水準   （国との比較）該当値テキスト">
          <a:extLst>
            <a:ext uri="{FF2B5EF4-FFF2-40B4-BE49-F238E27FC236}">
              <a16:creationId xmlns:a16="http://schemas.microsoft.com/office/drawing/2014/main" id="{39E8D722-C716-4DD8-A714-3C86F21FF845}"/>
            </a:ext>
          </a:extLst>
        </xdr:cNvPr>
        <xdr:cNvSpPr txBox="1"/>
      </xdr:nvSpPr>
      <xdr:spPr>
        <a:xfrm>
          <a:off x="17106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62593</xdr:rowOff>
    </xdr:from>
    <xdr:to>
      <xdr:col>77</xdr:col>
      <xdr:colOff>95250</xdr:colOff>
      <xdr:row>80</xdr:row>
      <xdr:rowOff>164193</xdr:rowOff>
    </xdr:to>
    <xdr:sp macro="" textlink="">
      <xdr:nvSpPr>
        <xdr:cNvPr id="274" name="楕円 273">
          <a:extLst>
            <a:ext uri="{FF2B5EF4-FFF2-40B4-BE49-F238E27FC236}">
              <a16:creationId xmlns:a16="http://schemas.microsoft.com/office/drawing/2014/main" id="{D52BD5D6-283C-4473-B823-AACB3E756F46}"/>
            </a:ext>
          </a:extLst>
        </xdr:cNvPr>
        <xdr:cNvSpPr/>
      </xdr:nvSpPr>
      <xdr:spPr>
        <a:xfrm>
          <a:off x="16129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2920</xdr:rowOff>
    </xdr:from>
    <xdr:ext cx="736600" cy="259045"/>
    <xdr:sp macro="" textlink="">
      <xdr:nvSpPr>
        <xdr:cNvPr id="275" name="テキスト ボックス 274">
          <a:extLst>
            <a:ext uri="{FF2B5EF4-FFF2-40B4-BE49-F238E27FC236}">
              <a16:creationId xmlns:a16="http://schemas.microsoft.com/office/drawing/2014/main" id="{917F23AD-4918-4786-8CD1-381F403D7FEB}"/>
            </a:ext>
          </a:extLst>
        </xdr:cNvPr>
        <xdr:cNvSpPr txBox="1"/>
      </xdr:nvSpPr>
      <xdr:spPr>
        <a:xfrm>
          <a:off x="15798800" y="1354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97064</xdr:rowOff>
    </xdr:from>
    <xdr:to>
      <xdr:col>73</xdr:col>
      <xdr:colOff>44450</xdr:colOff>
      <xdr:row>81</xdr:row>
      <xdr:rowOff>27214</xdr:rowOff>
    </xdr:to>
    <xdr:sp macro="" textlink="">
      <xdr:nvSpPr>
        <xdr:cNvPr id="276" name="楕円 275">
          <a:extLst>
            <a:ext uri="{FF2B5EF4-FFF2-40B4-BE49-F238E27FC236}">
              <a16:creationId xmlns:a16="http://schemas.microsoft.com/office/drawing/2014/main" id="{9F841B3C-F9D7-4B45-B602-2BABBA5CEC82}"/>
            </a:ext>
          </a:extLst>
        </xdr:cNvPr>
        <xdr:cNvSpPr/>
      </xdr:nvSpPr>
      <xdr:spPr>
        <a:xfrm>
          <a:off x="15240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37391</xdr:rowOff>
    </xdr:from>
    <xdr:ext cx="762000" cy="259045"/>
    <xdr:sp macro="" textlink="">
      <xdr:nvSpPr>
        <xdr:cNvPr id="277" name="テキスト ボックス 276">
          <a:extLst>
            <a:ext uri="{FF2B5EF4-FFF2-40B4-BE49-F238E27FC236}">
              <a16:creationId xmlns:a16="http://schemas.microsoft.com/office/drawing/2014/main" id="{D8D9E321-FE33-4AF0-91BF-33DD969E21C4}"/>
            </a:ext>
          </a:extLst>
        </xdr:cNvPr>
        <xdr:cNvSpPr txBox="1"/>
      </xdr:nvSpPr>
      <xdr:spPr>
        <a:xfrm>
          <a:off x="14909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165100</xdr:rowOff>
    </xdr:from>
    <xdr:to>
      <xdr:col>68</xdr:col>
      <xdr:colOff>203200</xdr:colOff>
      <xdr:row>80</xdr:row>
      <xdr:rowOff>95250</xdr:rowOff>
    </xdr:to>
    <xdr:sp macro="" textlink="">
      <xdr:nvSpPr>
        <xdr:cNvPr id="278" name="楕円 277">
          <a:extLst>
            <a:ext uri="{FF2B5EF4-FFF2-40B4-BE49-F238E27FC236}">
              <a16:creationId xmlns:a16="http://schemas.microsoft.com/office/drawing/2014/main" id="{2D2D136A-529E-4681-BE31-8CB1EF789130}"/>
            </a:ext>
          </a:extLst>
        </xdr:cNvPr>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105427</xdr:rowOff>
    </xdr:from>
    <xdr:ext cx="762000" cy="259045"/>
    <xdr:sp macro="" textlink="">
      <xdr:nvSpPr>
        <xdr:cNvPr id="279" name="テキスト ボックス 278">
          <a:extLst>
            <a:ext uri="{FF2B5EF4-FFF2-40B4-BE49-F238E27FC236}">
              <a16:creationId xmlns:a16="http://schemas.microsoft.com/office/drawing/2014/main" id="{042C5C74-EB86-4E99-BD7D-49CE5E99D86F}"/>
            </a:ext>
          </a:extLst>
        </xdr:cNvPr>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166007</xdr:rowOff>
    </xdr:from>
    <xdr:to>
      <xdr:col>64</xdr:col>
      <xdr:colOff>152400</xdr:colOff>
      <xdr:row>81</xdr:row>
      <xdr:rowOff>96157</xdr:rowOff>
    </xdr:to>
    <xdr:sp macro="" textlink="">
      <xdr:nvSpPr>
        <xdr:cNvPr id="280" name="楕円 279">
          <a:extLst>
            <a:ext uri="{FF2B5EF4-FFF2-40B4-BE49-F238E27FC236}">
              <a16:creationId xmlns:a16="http://schemas.microsoft.com/office/drawing/2014/main" id="{226F6095-2A73-4F76-91E9-55611A4DC57D}"/>
            </a:ext>
          </a:extLst>
        </xdr:cNvPr>
        <xdr:cNvSpPr/>
      </xdr:nvSpPr>
      <xdr:spPr>
        <a:xfrm>
          <a:off x="13462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106334</xdr:rowOff>
    </xdr:from>
    <xdr:ext cx="762000" cy="259045"/>
    <xdr:sp macro="" textlink="">
      <xdr:nvSpPr>
        <xdr:cNvPr id="281" name="テキスト ボックス 280">
          <a:extLst>
            <a:ext uri="{FF2B5EF4-FFF2-40B4-BE49-F238E27FC236}">
              <a16:creationId xmlns:a16="http://schemas.microsoft.com/office/drawing/2014/main" id="{7A2132E0-A0E9-43C3-A2A3-970BACB6351C}"/>
            </a:ext>
          </a:extLst>
        </xdr:cNvPr>
        <xdr:cNvSpPr txBox="1"/>
      </xdr:nvSpPr>
      <xdr:spPr>
        <a:xfrm>
          <a:off x="13131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5A34F600-768A-411F-83E1-DBE6740BE5E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73A3B7E7-1763-4FB5-99C9-32582FF82A3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ADAEE2B5-8DBB-4CFA-9428-09579390E03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EA9E3715-92ED-44DD-9796-0286A3F869E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98E88285-95C2-4507-8251-1505737CCC8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FEF17DA1-075C-4522-9EC0-74AABE59ACE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418386A5-3FD7-4F38-A4AF-533922B68A2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155CE5E3-BB1B-4530-BD0A-3897AFA1963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44759C51-0620-4AE2-8901-2E7AA8F85BF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DFB61537-AB04-4E31-A086-3250E9B66AE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32E1FF84-C452-4CBB-8F34-981A5070FE6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DC3DBCB3-DDDE-47B2-A085-B2A57423E41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5677CDB9-B869-4C34-A683-1CEDF0EDB9C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技能労務職員の退職者不補充、養護老人ホーム民間売却、温泉施設、公営住宅、体育施設、文化施設への指定管理者制度の導入、学校給食センター調理業務の民間委託など震災前から職員数抑制への取組みを続け、</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年度をピークに減少傾向が続いている。平成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熊本地震以降、復旧・復興事業の人員確保のため、中長期派遣職員の要請を行ったが、必要数の確保が困難であったため任期付職員を採用し対応にあたっている。今後、事業の完了に併せ、任期付職員は減員する見込みであり、新規採用職員（プロパー）については退職者補充を原則とし、職員数の削減に努めていく。</a:t>
          </a:r>
          <a:endParaRPr lang="ja-JP" altLang="ja-JP" sz="10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6BC79825-AD46-47DF-98BE-0F4E789DF58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9DB9676F-06C3-4351-8CF9-A958FD544EA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4460D02B-7E8D-4137-B12B-31DB5E7965D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8321E21C-3E60-4064-BCED-12A7150A2C41}"/>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DE2F59CF-376D-4018-92B8-1B87FFB9615F}"/>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199EFBF4-A735-4832-8540-40E15515140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7DF9E84C-AAD0-4377-A932-74A05E4224D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1068D51-231F-4A2A-AA0A-D6C1FD7895CE}"/>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1E964D8C-6C91-4B4A-95AE-5BFB955A421C}"/>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3DA7AA7B-BA77-45BF-BCE2-6ECAAAB596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FC38D66B-8147-43D9-BD9D-F97315807BAA}"/>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72AC4508-A7A6-43D3-8D4D-898A5A6C023B}"/>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3FBE32F0-6D1F-4E9A-BB22-E56700302D72}"/>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43F0ABB9-2514-411D-A1C7-68BB3BF6DF9E}"/>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99AD91DD-4717-474B-84D3-A204C1C13AEB}"/>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6009FD6A-4F30-4928-AD4B-A9946074779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785235B7-02BA-4AE1-9286-93D28B74C7A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D09A892B-DAA9-43CA-BE37-671AB3DAD77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EA5F939A-AC37-4FFD-A43C-FC888A659D7B}"/>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43C3DE2C-F074-4C92-935B-337642CBBA19}"/>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BB0A91E9-C980-48BB-B967-6A8EF8326047}"/>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2C3E793B-3868-4E92-912A-213FA8990868}"/>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C51243AD-A516-4F92-9DB7-CF899CA46354}"/>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160746</xdr:rowOff>
    </xdr:from>
    <xdr:to>
      <xdr:col>81</xdr:col>
      <xdr:colOff>44450</xdr:colOff>
      <xdr:row>62</xdr:row>
      <xdr:rowOff>70303</xdr:rowOff>
    </xdr:to>
    <xdr:cxnSp macro="">
      <xdr:nvCxnSpPr>
        <xdr:cNvPr id="318" name="直線コネクタ 317">
          <a:extLst>
            <a:ext uri="{FF2B5EF4-FFF2-40B4-BE49-F238E27FC236}">
              <a16:creationId xmlns:a16="http://schemas.microsoft.com/office/drawing/2014/main" id="{16D29667-74B2-4815-86F5-20C8A3ADDD27}"/>
            </a:ext>
          </a:extLst>
        </xdr:cNvPr>
        <xdr:cNvCxnSpPr/>
      </xdr:nvCxnSpPr>
      <xdr:spPr>
        <a:xfrm flipV="1">
          <a:off x="16179800" y="10619196"/>
          <a:ext cx="838200" cy="8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4C6EB07C-A9A1-41CF-99A6-6620E535EF2C}"/>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1D863011-16FF-4D85-AF16-BA547B928F21}"/>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70303</xdr:rowOff>
    </xdr:from>
    <xdr:to>
      <xdr:col>77</xdr:col>
      <xdr:colOff>44450</xdr:colOff>
      <xdr:row>62</xdr:row>
      <xdr:rowOff>75474</xdr:rowOff>
    </xdr:to>
    <xdr:cxnSp macro="">
      <xdr:nvCxnSpPr>
        <xdr:cNvPr id="321" name="直線コネクタ 320">
          <a:extLst>
            <a:ext uri="{FF2B5EF4-FFF2-40B4-BE49-F238E27FC236}">
              <a16:creationId xmlns:a16="http://schemas.microsoft.com/office/drawing/2014/main" id="{AE1697F0-E3F0-4B14-A546-7416A95C0646}"/>
            </a:ext>
          </a:extLst>
        </xdr:cNvPr>
        <xdr:cNvCxnSpPr/>
      </xdr:nvCxnSpPr>
      <xdr:spPr>
        <a:xfrm flipV="1">
          <a:off x="15290800" y="10700203"/>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4B203DC9-6590-4B13-AE1F-63CBCCD8F093}"/>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BAF27422-8949-473D-BFC8-8F3B589A5645}"/>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75474</xdr:rowOff>
    </xdr:from>
    <xdr:to>
      <xdr:col>72</xdr:col>
      <xdr:colOff>203200</xdr:colOff>
      <xdr:row>63</xdr:row>
      <xdr:rowOff>3991</xdr:rowOff>
    </xdr:to>
    <xdr:cxnSp macro="">
      <xdr:nvCxnSpPr>
        <xdr:cNvPr id="324" name="直線コネクタ 323">
          <a:extLst>
            <a:ext uri="{FF2B5EF4-FFF2-40B4-BE49-F238E27FC236}">
              <a16:creationId xmlns:a16="http://schemas.microsoft.com/office/drawing/2014/main" id="{10ABAC13-88A6-47B8-87F2-F1417F9EB1C4}"/>
            </a:ext>
          </a:extLst>
        </xdr:cNvPr>
        <xdr:cNvCxnSpPr/>
      </xdr:nvCxnSpPr>
      <xdr:spPr>
        <a:xfrm flipV="1">
          <a:off x="14401800" y="10705374"/>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D155BE15-0E46-4895-960F-F34457A7F615}"/>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F81144DC-E552-4052-B482-1773A18B553B}"/>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3991</xdr:rowOff>
    </xdr:from>
    <xdr:to>
      <xdr:col>68</xdr:col>
      <xdr:colOff>152400</xdr:colOff>
      <xdr:row>63</xdr:row>
      <xdr:rowOff>5715</xdr:rowOff>
    </xdr:to>
    <xdr:cxnSp macro="">
      <xdr:nvCxnSpPr>
        <xdr:cNvPr id="327" name="直線コネクタ 326">
          <a:extLst>
            <a:ext uri="{FF2B5EF4-FFF2-40B4-BE49-F238E27FC236}">
              <a16:creationId xmlns:a16="http://schemas.microsoft.com/office/drawing/2014/main" id="{385937B0-0EB1-4848-9EC0-A8D016623BA0}"/>
            </a:ext>
          </a:extLst>
        </xdr:cNvPr>
        <xdr:cNvCxnSpPr/>
      </xdr:nvCxnSpPr>
      <xdr:spPr>
        <a:xfrm flipV="1">
          <a:off x="13512800" y="1080534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D19588D0-7945-4DB6-9BAE-6BFDA441F6B3}"/>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15FC0924-B4DE-46CB-A59A-C284148E4614}"/>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8F806AC5-EC90-4A5F-BB82-A51CA3991D64}"/>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236AC926-55C9-4DAA-AD7C-3D6E02ACD26B}"/>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EE48985-99A6-4891-9F66-4C06115EA87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249BFA23-8264-46D0-9A95-99134EC0DE7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E52225F-95AB-4737-84B6-060282DDB04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70E3305-F8EF-4DBF-A42B-79337BFFAB0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B1522FD-8B59-4932-9AAE-C064F0373D3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37" name="楕円 336">
          <a:extLst>
            <a:ext uri="{FF2B5EF4-FFF2-40B4-BE49-F238E27FC236}">
              <a16:creationId xmlns:a16="http://schemas.microsoft.com/office/drawing/2014/main" id="{512B2EB6-2CC8-4AC8-BD5B-18C53DC67809}"/>
            </a:ext>
          </a:extLst>
        </xdr:cNvPr>
        <xdr:cNvSpPr/>
      </xdr:nvSpPr>
      <xdr:spPr>
        <a:xfrm>
          <a:off x="169672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82023</xdr:rowOff>
    </xdr:from>
    <xdr:ext cx="762000" cy="259045"/>
    <xdr:sp macro="" textlink="">
      <xdr:nvSpPr>
        <xdr:cNvPr id="338" name="定員管理の状況該当値テキスト">
          <a:extLst>
            <a:ext uri="{FF2B5EF4-FFF2-40B4-BE49-F238E27FC236}">
              <a16:creationId xmlns:a16="http://schemas.microsoft.com/office/drawing/2014/main" id="{20971172-3B01-4E32-B416-DE569B7210BD}"/>
            </a:ext>
          </a:extLst>
        </xdr:cNvPr>
        <xdr:cNvSpPr txBox="1"/>
      </xdr:nvSpPr>
      <xdr:spPr>
        <a:xfrm>
          <a:off x="17106900" y="105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19503</xdr:rowOff>
    </xdr:from>
    <xdr:to>
      <xdr:col>77</xdr:col>
      <xdr:colOff>95250</xdr:colOff>
      <xdr:row>62</xdr:row>
      <xdr:rowOff>121103</xdr:rowOff>
    </xdr:to>
    <xdr:sp macro="" textlink="">
      <xdr:nvSpPr>
        <xdr:cNvPr id="339" name="楕円 338">
          <a:extLst>
            <a:ext uri="{FF2B5EF4-FFF2-40B4-BE49-F238E27FC236}">
              <a16:creationId xmlns:a16="http://schemas.microsoft.com/office/drawing/2014/main" id="{5E66C65C-A20F-43BA-AD91-418CA91B46B4}"/>
            </a:ext>
          </a:extLst>
        </xdr:cNvPr>
        <xdr:cNvSpPr/>
      </xdr:nvSpPr>
      <xdr:spPr>
        <a:xfrm>
          <a:off x="16129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105880</xdr:rowOff>
    </xdr:from>
    <xdr:ext cx="736600" cy="259045"/>
    <xdr:sp macro="" textlink="">
      <xdr:nvSpPr>
        <xdr:cNvPr id="340" name="テキスト ボックス 339">
          <a:extLst>
            <a:ext uri="{FF2B5EF4-FFF2-40B4-BE49-F238E27FC236}">
              <a16:creationId xmlns:a16="http://schemas.microsoft.com/office/drawing/2014/main" id="{CF5C493E-0569-4C18-9F60-325AA76E0327}"/>
            </a:ext>
          </a:extLst>
        </xdr:cNvPr>
        <xdr:cNvSpPr txBox="1"/>
      </xdr:nvSpPr>
      <xdr:spPr>
        <a:xfrm>
          <a:off x="15798800" y="10735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24674</xdr:rowOff>
    </xdr:from>
    <xdr:to>
      <xdr:col>73</xdr:col>
      <xdr:colOff>44450</xdr:colOff>
      <xdr:row>62</xdr:row>
      <xdr:rowOff>126274</xdr:rowOff>
    </xdr:to>
    <xdr:sp macro="" textlink="">
      <xdr:nvSpPr>
        <xdr:cNvPr id="341" name="楕円 340">
          <a:extLst>
            <a:ext uri="{FF2B5EF4-FFF2-40B4-BE49-F238E27FC236}">
              <a16:creationId xmlns:a16="http://schemas.microsoft.com/office/drawing/2014/main" id="{B387C8CB-8BAB-4ED0-85A8-3219595B4A4D}"/>
            </a:ext>
          </a:extLst>
        </xdr:cNvPr>
        <xdr:cNvSpPr/>
      </xdr:nvSpPr>
      <xdr:spPr>
        <a:xfrm>
          <a:off x="15240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111051</xdr:rowOff>
    </xdr:from>
    <xdr:ext cx="762000" cy="259045"/>
    <xdr:sp macro="" textlink="">
      <xdr:nvSpPr>
        <xdr:cNvPr id="342" name="テキスト ボックス 341">
          <a:extLst>
            <a:ext uri="{FF2B5EF4-FFF2-40B4-BE49-F238E27FC236}">
              <a16:creationId xmlns:a16="http://schemas.microsoft.com/office/drawing/2014/main" id="{FBB8815E-969B-4816-8A4C-AA9CD3D5DC33}"/>
            </a:ext>
          </a:extLst>
        </xdr:cNvPr>
        <xdr:cNvSpPr txBox="1"/>
      </xdr:nvSpPr>
      <xdr:spPr>
        <a:xfrm>
          <a:off x="14909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124641</xdr:rowOff>
    </xdr:from>
    <xdr:to>
      <xdr:col>68</xdr:col>
      <xdr:colOff>203200</xdr:colOff>
      <xdr:row>63</xdr:row>
      <xdr:rowOff>54791</xdr:rowOff>
    </xdr:to>
    <xdr:sp macro="" textlink="">
      <xdr:nvSpPr>
        <xdr:cNvPr id="343" name="楕円 342">
          <a:extLst>
            <a:ext uri="{FF2B5EF4-FFF2-40B4-BE49-F238E27FC236}">
              <a16:creationId xmlns:a16="http://schemas.microsoft.com/office/drawing/2014/main" id="{8B8A9045-1EC4-4B31-9A5D-F9C08FE4F584}"/>
            </a:ext>
          </a:extLst>
        </xdr:cNvPr>
        <xdr:cNvSpPr/>
      </xdr:nvSpPr>
      <xdr:spPr>
        <a:xfrm>
          <a:off x="14351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39568</xdr:rowOff>
    </xdr:from>
    <xdr:ext cx="762000" cy="259045"/>
    <xdr:sp macro="" textlink="">
      <xdr:nvSpPr>
        <xdr:cNvPr id="344" name="テキスト ボックス 343">
          <a:extLst>
            <a:ext uri="{FF2B5EF4-FFF2-40B4-BE49-F238E27FC236}">
              <a16:creationId xmlns:a16="http://schemas.microsoft.com/office/drawing/2014/main" id="{266A4DC5-EBBD-4771-ADB9-2DFBF1FE420A}"/>
            </a:ext>
          </a:extLst>
        </xdr:cNvPr>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45" name="楕円 344">
          <a:extLst>
            <a:ext uri="{FF2B5EF4-FFF2-40B4-BE49-F238E27FC236}">
              <a16:creationId xmlns:a16="http://schemas.microsoft.com/office/drawing/2014/main" id="{51724244-5A62-4FAB-9228-77CA7AFCB086}"/>
            </a:ext>
          </a:extLst>
        </xdr:cNvPr>
        <xdr:cNvSpPr/>
      </xdr:nvSpPr>
      <xdr:spPr>
        <a:xfrm>
          <a:off x="13462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46" name="テキスト ボックス 345">
          <a:extLst>
            <a:ext uri="{FF2B5EF4-FFF2-40B4-BE49-F238E27FC236}">
              <a16:creationId xmlns:a16="http://schemas.microsoft.com/office/drawing/2014/main" id="{8AF6B80B-CED1-4004-87D1-A4CBD09C045A}"/>
            </a:ext>
          </a:extLst>
        </xdr:cNvPr>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C69DEFC8-21CE-46B2-916E-A83320356F3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A53DB639-369F-4506-B4CF-C9FA721AA09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EA52AA82-436E-4457-976F-95FF4DAAC5A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C9535C03-A889-4989-9F26-8B68FEFA5F7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A91ADFFE-3146-474B-B3C4-0534AB6D7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AF66DE8F-1D7A-4A5A-ADCE-3D2EC70475F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88F83972-5652-49E0-85F0-31BDA1F853E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7BCA2E91-7135-4A2B-BA3B-DDAED2AF9A8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30ADE3D9-A820-46CC-BA98-2A51F3E742C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B6B6D5E6-DFBF-46F2-A4E4-8F365BC2D49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4B068BB2-15E3-465D-8ED3-507EC423B78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94FA8D0C-CDCF-40CD-A124-608D689970D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AC970D6-569C-4418-8CC2-45E6B4FBC45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熊本地震からの復旧・復興事業による元金償還が本格的に開始しており、前年度比較では、公債費が</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百万円の増となった。また、歳入では、標準税収入額が</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百万円、普通交付税</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百万円増、また、臨時財政対策債発行可能額</a:t>
          </a:r>
          <a:r>
            <a:rPr kumimoji="1" lang="en-US" altLang="ja-JP" sz="1100">
              <a:solidFill>
                <a:schemeClr val="dk1"/>
              </a:solidFill>
              <a:effectLst/>
              <a:latin typeface="+mn-lt"/>
              <a:ea typeface="+mn-ea"/>
              <a:cs typeface="+mn-cs"/>
            </a:rPr>
            <a:t>437</a:t>
          </a:r>
          <a:r>
            <a:rPr kumimoji="1" lang="ja-JP" altLang="ja-JP" sz="1100">
              <a:solidFill>
                <a:schemeClr val="dk1"/>
              </a:solidFill>
              <a:effectLst/>
              <a:latin typeface="+mn-lt"/>
              <a:ea typeface="+mn-ea"/>
              <a:cs typeface="+mn-cs"/>
            </a:rPr>
            <a:t>百万円の減となり、実質公債費比率は昨年より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％となった。</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復興計画に基づく計画期間（</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R7</a:t>
          </a:r>
          <a:r>
            <a:rPr kumimoji="1" lang="ja-JP" altLang="ja-JP" sz="1100">
              <a:solidFill>
                <a:schemeClr val="dk1"/>
              </a:solidFill>
              <a:effectLst/>
              <a:latin typeface="+mn-lt"/>
              <a:ea typeface="+mn-ea"/>
              <a:cs typeface="+mn-cs"/>
            </a:rPr>
            <a:t>）に復旧・復興事業を着実に推進するため今後、指標は増加傾向となるが、事業の選択と集中を図り、財源にも留意しつつ交付税措置の有利な地方債を活用する等、財政健全化へ努めていく。</a:t>
          </a:r>
          <a:br>
            <a:rPr kumimoji="1" lang="en-US" altLang="ja-JP" sz="1100">
              <a:solidFill>
                <a:schemeClr val="dk1"/>
              </a:solidFill>
              <a:effectLst/>
              <a:latin typeface="+mn-lt"/>
              <a:ea typeface="+mn-ea"/>
              <a:cs typeface="+mn-cs"/>
            </a:rPr>
          </a:b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901CF188-F51D-417C-913D-12DACC62BC9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F462A0B4-4A82-45F8-A436-92711B41799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31666CF3-4A8D-48EE-B6F3-108E5D104A4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28BF1EAE-8C9A-4857-81C9-D83C8A5959A2}"/>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58EB17E-40A3-43C9-B98F-73B1BD4DAB8A}"/>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8D68A985-6712-4B9C-AC27-5504FF1392AA}"/>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ABC6A94C-30B4-47CF-8E5F-2D8EE8915F7E}"/>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DE76404C-6496-49BD-A489-E8D06486D211}"/>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AF113068-EED9-4B72-B092-2B278DA21C71}"/>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F90D8D5-2216-498C-807F-0E2C5049ABDF}"/>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C940B022-5DEF-42EB-B789-EBFA5A4A915D}"/>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82CD6058-8F45-4461-AB69-EB0D983918CB}"/>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326B7E6D-ED0B-46B8-B6C8-0D73268226FA}"/>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A3C834AC-5E53-4D80-B43D-4F66CA90C6E3}"/>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2DE5806B-B832-48F3-B6AC-2CBA277857D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D9A2CE23-FBBF-45A7-8352-88B617EF638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515EC4B9-5E05-4117-A226-C3C9FD83092D}"/>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CFB0EB34-0461-4C70-992E-07D45FF77C69}"/>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1C402A43-5733-40FD-A999-15BAB9AE66D5}"/>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573DA6BF-94E8-4C13-9C7F-336D014CC931}"/>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5983937C-B24D-4CA4-9F58-6A847E1F42C1}"/>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45176</xdr:rowOff>
    </xdr:from>
    <xdr:to>
      <xdr:col>81</xdr:col>
      <xdr:colOff>44450</xdr:colOff>
      <xdr:row>41</xdr:row>
      <xdr:rowOff>86541</xdr:rowOff>
    </xdr:to>
    <xdr:cxnSp macro="">
      <xdr:nvCxnSpPr>
        <xdr:cNvPr id="381" name="直線コネクタ 380">
          <a:extLst>
            <a:ext uri="{FF2B5EF4-FFF2-40B4-BE49-F238E27FC236}">
              <a16:creationId xmlns:a16="http://schemas.microsoft.com/office/drawing/2014/main" id="{799173C2-0744-4722-9D19-698B04ABEEC4}"/>
            </a:ext>
          </a:extLst>
        </xdr:cNvPr>
        <xdr:cNvCxnSpPr/>
      </xdr:nvCxnSpPr>
      <xdr:spPr>
        <a:xfrm>
          <a:off x="16179800" y="7074626"/>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E93E7E4A-B479-4002-9A84-A046C959B69E}"/>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BE36D7C2-0335-4664-9525-E3E27AE5A3F3}"/>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45176</xdr:rowOff>
    </xdr:from>
    <xdr:to>
      <xdr:col>77</xdr:col>
      <xdr:colOff>44450</xdr:colOff>
      <xdr:row>41</xdr:row>
      <xdr:rowOff>45176</xdr:rowOff>
    </xdr:to>
    <xdr:cxnSp macro="">
      <xdr:nvCxnSpPr>
        <xdr:cNvPr id="384" name="直線コネクタ 383">
          <a:extLst>
            <a:ext uri="{FF2B5EF4-FFF2-40B4-BE49-F238E27FC236}">
              <a16:creationId xmlns:a16="http://schemas.microsoft.com/office/drawing/2014/main" id="{60AFFB7B-BA55-4894-8521-3A06ADF040A5}"/>
            </a:ext>
          </a:extLst>
        </xdr:cNvPr>
        <xdr:cNvCxnSpPr/>
      </xdr:nvCxnSpPr>
      <xdr:spPr>
        <a:xfrm>
          <a:off x="15290800" y="707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D4CCB9B4-6CF7-46DC-A613-CBF1495F58B2}"/>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4105D43A-3DAE-4A11-97C8-C3578DEF0F30}"/>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154577</xdr:rowOff>
    </xdr:from>
    <xdr:to>
      <xdr:col>72</xdr:col>
      <xdr:colOff>203200</xdr:colOff>
      <xdr:row>41</xdr:row>
      <xdr:rowOff>45176</xdr:rowOff>
    </xdr:to>
    <xdr:cxnSp macro="">
      <xdr:nvCxnSpPr>
        <xdr:cNvPr id="387" name="直線コネクタ 386">
          <a:extLst>
            <a:ext uri="{FF2B5EF4-FFF2-40B4-BE49-F238E27FC236}">
              <a16:creationId xmlns:a16="http://schemas.microsoft.com/office/drawing/2014/main" id="{8CDAF02D-BF73-413A-9794-36F0242D5C2C}"/>
            </a:ext>
          </a:extLst>
        </xdr:cNvPr>
        <xdr:cNvCxnSpPr/>
      </xdr:nvCxnSpPr>
      <xdr:spPr>
        <a:xfrm>
          <a:off x="14401800" y="70125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A3494983-0296-45A3-A324-6F5A923F938A}"/>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B66AD823-9439-432E-80D1-9033083E14BA}"/>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154577</xdr:rowOff>
    </xdr:from>
    <xdr:to>
      <xdr:col>68</xdr:col>
      <xdr:colOff>152400</xdr:colOff>
      <xdr:row>40</xdr:row>
      <xdr:rowOff>168366</xdr:rowOff>
    </xdr:to>
    <xdr:cxnSp macro="">
      <xdr:nvCxnSpPr>
        <xdr:cNvPr id="390" name="直線コネクタ 389">
          <a:extLst>
            <a:ext uri="{FF2B5EF4-FFF2-40B4-BE49-F238E27FC236}">
              <a16:creationId xmlns:a16="http://schemas.microsoft.com/office/drawing/2014/main" id="{3A10D746-AEA9-418B-8C28-70F2D59E2510}"/>
            </a:ext>
          </a:extLst>
        </xdr:cNvPr>
        <xdr:cNvCxnSpPr/>
      </xdr:nvCxnSpPr>
      <xdr:spPr>
        <a:xfrm flipV="1">
          <a:off x="13512800" y="70125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A840285B-3DAE-48F2-B641-E10C58E3666F}"/>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897F9F58-F921-4C6B-92FA-E728059790E9}"/>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82C17397-4299-4FDE-BCF1-FCEE25279D47}"/>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B699F4D7-A5D2-49D6-B8CF-5A5D15DEE879}"/>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D5C7981-693E-4FB0-A911-326206C3E71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CD0E7D5A-4B30-4EFE-A556-8EB8B15A170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31B6B55-A182-460A-BBB9-6E60041B15E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4A7005C4-2339-4F9A-B522-544C4ED82FA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C902456-3AC6-49F3-9AF7-F5AF69545D1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35741</xdr:rowOff>
    </xdr:from>
    <xdr:to>
      <xdr:col>81</xdr:col>
      <xdr:colOff>95250</xdr:colOff>
      <xdr:row>41</xdr:row>
      <xdr:rowOff>137341</xdr:rowOff>
    </xdr:to>
    <xdr:sp macro="" textlink="">
      <xdr:nvSpPr>
        <xdr:cNvPr id="400" name="楕円 399">
          <a:extLst>
            <a:ext uri="{FF2B5EF4-FFF2-40B4-BE49-F238E27FC236}">
              <a16:creationId xmlns:a16="http://schemas.microsoft.com/office/drawing/2014/main" id="{46661EC3-DB91-4963-B9E8-27416DFE3058}"/>
            </a:ext>
          </a:extLst>
        </xdr:cNvPr>
        <xdr:cNvSpPr/>
      </xdr:nvSpPr>
      <xdr:spPr>
        <a:xfrm>
          <a:off x="169672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7818</xdr:rowOff>
    </xdr:from>
    <xdr:ext cx="762000" cy="259045"/>
    <xdr:sp macro="" textlink="">
      <xdr:nvSpPr>
        <xdr:cNvPr id="401" name="公債費負担の状況該当値テキスト">
          <a:extLst>
            <a:ext uri="{FF2B5EF4-FFF2-40B4-BE49-F238E27FC236}">
              <a16:creationId xmlns:a16="http://schemas.microsoft.com/office/drawing/2014/main" id="{F0B59514-9A18-4FEF-A380-A1CA840A8B58}"/>
            </a:ext>
          </a:extLst>
        </xdr:cNvPr>
        <xdr:cNvSpPr txBox="1"/>
      </xdr:nvSpPr>
      <xdr:spPr>
        <a:xfrm>
          <a:off x="17106900" y="703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165826</xdr:rowOff>
    </xdr:from>
    <xdr:to>
      <xdr:col>77</xdr:col>
      <xdr:colOff>95250</xdr:colOff>
      <xdr:row>41</xdr:row>
      <xdr:rowOff>95976</xdr:rowOff>
    </xdr:to>
    <xdr:sp macro="" textlink="">
      <xdr:nvSpPr>
        <xdr:cNvPr id="402" name="楕円 401">
          <a:extLst>
            <a:ext uri="{FF2B5EF4-FFF2-40B4-BE49-F238E27FC236}">
              <a16:creationId xmlns:a16="http://schemas.microsoft.com/office/drawing/2014/main" id="{8E94E020-0829-4E13-9F2F-4C12DE23F978}"/>
            </a:ext>
          </a:extLst>
        </xdr:cNvPr>
        <xdr:cNvSpPr/>
      </xdr:nvSpPr>
      <xdr:spPr>
        <a:xfrm>
          <a:off x="16129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80753</xdr:rowOff>
    </xdr:from>
    <xdr:ext cx="736600" cy="259045"/>
    <xdr:sp macro="" textlink="">
      <xdr:nvSpPr>
        <xdr:cNvPr id="403" name="テキスト ボックス 402">
          <a:extLst>
            <a:ext uri="{FF2B5EF4-FFF2-40B4-BE49-F238E27FC236}">
              <a16:creationId xmlns:a16="http://schemas.microsoft.com/office/drawing/2014/main" id="{98245EBE-674E-4E93-8A31-E4909800DBB9}"/>
            </a:ext>
          </a:extLst>
        </xdr:cNvPr>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165826</xdr:rowOff>
    </xdr:from>
    <xdr:to>
      <xdr:col>73</xdr:col>
      <xdr:colOff>44450</xdr:colOff>
      <xdr:row>41</xdr:row>
      <xdr:rowOff>95976</xdr:rowOff>
    </xdr:to>
    <xdr:sp macro="" textlink="">
      <xdr:nvSpPr>
        <xdr:cNvPr id="404" name="楕円 403">
          <a:extLst>
            <a:ext uri="{FF2B5EF4-FFF2-40B4-BE49-F238E27FC236}">
              <a16:creationId xmlns:a16="http://schemas.microsoft.com/office/drawing/2014/main" id="{3AF45418-0441-4274-B532-9FBA160BA87E}"/>
            </a:ext>
          </a:extLst>
        </xdr:cNvPr>
        <xdr:cNvSpPr/>
      </xdr:nvSpPr>
      <xdr:spPr>
        <a:xfrm>
          <a:off x="15240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80753</xdr:rowOff>
    </xdr:from>
    <xdr:ext cx="762000" cy="259045"/>
    <xdr:sp macro="" textlink="">
      <xdr:nvSpPr>
        <xdr:cNvPr id="405" name="テキスト ボックス 404">
          <a:extLst>
            <a:ext uri="{FF2B5EF4-FFF2-40B4-BE49-F238E27FC236}">
              <a16:creationId xmlns:a16="http://schemas.microsoft.com/office/drawing/2014/main" id="{73F09E1A-D83D-46E8-AB89-38485E182FE4}"/>
            </a:ext>
          </a:extLst>
        </xdr:cNvPr>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103777</xdr:rowOff>
    </xdr:from>
    <xdr:to>
      <xdr:col>68</xdr:col>
      <xdr:colOff>203200</xdr:colOff>
      <xdr:row>41</xdr:row>
      <xdr:rowOff>33927</xdr:rowOff>
    </xdr:to>
    <xdr:sp macro="" textlink="">
      <xdr:nvSpPr>
        <xdr:cNvPr id="406" name="楕円 405">
          <a:extLst>
            <a:ext uri="{FF2B5EF4-FFF2-40B4-BE49-F238E27FC236}">
              <a16:creationId xmlns:a16="http://schemas.microsoft.com/office/drawing/2014/main" id="{FA04782E-F74C-413A-881D-D22C917E0CCD}"/>
            </a:ext>
          </a:extLst>
        </xdr:cNvPr>
        <xdr:cNvSpPr/>
      </xdr:nvSpPr>
      <xdr:spPr>
        <a:xfrm>
          <a:off x="14351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18704</xdr:rowOff>
    </xdr:from>
    <xdr:ext cx="762000" cy="259045"/>
    <xdr:sp macro="" textlink="">
      <xdr:nvSpPr>
        <xdr:cNvPr id="407" name="テキスト ボックス 406">
          <a:extLst>
            <a:ext uri="{FF2B5EF4-FFF2-40B4-BE49-F238E27FC236}">
              <a16:creationId xmlns:a16="http://schemas.microsoft.com/office/drawing/2014/main" id="{88A6EECF-CB4F-4BD6-86B5-307070B3ADF0}"/>
            </a:ext>
          </a:extLst>
        </xdr:cNvPr>
        <xdr:cNvSpPr txBox="1"/>
      </xdr:nvSpPr>
      <xdr:spPr>
        <a:xfrm>
          <a:off x="14020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408" name="楕円 407">
          <a:extLst>
            <a:ext uri="{FF2B5EF4-FFF2-40B4-BE49-F238E27FC236}">
              <a16:creationId xmlns:a16="http://schemas.microsoft.com/office/drawing/2014/main" id="{B07FCC2F-3A92-4464-8BE1-924CD0BF4B66}"/>
            </a:ext>
          </a:extLst>
        </xdr:cNvPr>
        <xdr:cNvSpPr/>
      </xdr:nvSpPr>
      <xdr:spPr>
        <a:xfrm>
          <a:off x="13462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09" name="テキスト ボックス 408">
          <a:extLst>
            <a:ext uri="{FF2B5EF4-FFF2-40B4-BE49-F238E27FC236}">
              <a16:creationId xmlns:a16="http://schemas.microsoft.com/office/drawing/2014/main" id="{E3706E4C-B66D-4156-B96F-B2045955E5AA}"/>
            </a:ext>
          </a:extLst>
        </xdr:cNvPr>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FAB2710C-C70A-4754-B920-7E6335110F4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FF7A468A-85B1-4B05-92FB-0A96A1AE693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F4012BCE-7371-4630-959E-679BADBE178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4FDE68C7-5DCE-4CF3-8EA9-95480FAF8F0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E73627AF-147A-4814-AEE7-1E98F0A6048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855162CC-88A5-4FAA-8633-0DF6A08E735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F3390D61-BAC8-4418-B890-D49A37B5239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72A91B45-98D6-4A28-8033-1DC9A4B0F7D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DC5A1B5B-0A5D-48D7-AE97-1DA0D499FBE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1DA93D1A-24D6-4436-9191-C4F684006B4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2CBE775F-F4C2-4009-826E-F05FD563839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27781DC1-8C69-4C62-8EDE-95B7733575D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A986945E-69BC-4977-B4A3-AB0D2508B07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年度も前年度に引き続き災害復旧・復興事業の財源に充てる起債発行により起債残高が増加（</a:t>
          </a:r>
          <a:r>
            <a:rPr kumimoji="1" lang="en-US" altLang="ja-JP" sz="1100">
              <a:solidFill>
                <a:schemeClr val="dk1"/>
              </a:solidFill>
              <a:effectLst/>
              <a:latin typeface="+mn-lt"/>
              <a:ea typeface="+mn-ea"/>
              <a:cs typeface="+mn-cs"/>
            </a:rPr>
            <a:t>2,904</a:t>
          </a:r>
          <a:r>
            <a:rPr kumimoji="1" lang="ja-JP" altLang="ja-JP" sz="1100">
              <a:solidFill>
                <a:schemeClr val="dk1"/>
              </a:solidFill>
              <a:effectLst/>
              <a:latin typeface="+mn-lt"/>
              <a:ea typeface="+mn-ea"/>
              <a:cs typeface="+mn-cs"/>
            </a:rPr>
            <a:t>百万円増）したため、将来負担比率が</a:t>
          </a:r>
          <a:r>
            <a:rPr kumimoji="1" lang="en-US" altLang="ja-JP" sz="1100">
              <a:solidFill>
                <a:schemeClr val="dk1"/>
              </a:solidFill>
              <a:effectLst/>
              <a:latin typeface="+mn-lt"/>
              <a:ea typeface="+mn-ea"/>
              <a:cs typeface="+mn-cs"/>
            </a:rPr>
            <a:t>32.3</a:t>
          </a:r>
          <a:r>
            <a:rPr kumimoji="1" lang="ja-JP" altLang="ja-JP" sz="1100">
              <a:solidFill>
                <a:schemeClr val="dk1"/>
              </a:solidFill>
              <a:effectLst/>
              <a:latin typeface="+mn-lt"/>
              <a:ea typeface="+mn-ea"/>
              <a:cs typeface="+mn-cs"/>
            </a:rPr>
            <a:t>％となった。また、県道４車線化事業や木山復興土地区画整理事業に関連し、公営企業（上下水道）の事業費が膨らんでいるものの、繰入見込額は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の減となった。復旧事業から復興事業へと復興の局面が移行しており、今後は、交付税措置が有利な起債を活用していくことや公営企業会計への操出金を精査し、後年度への負担を軽減するよう努め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に基準財政需要額算入見込額</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再計算）</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6147DA10-38B5-4FC8-AB4A-466FEF5AB5C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3D6DB2FF-39CB-439E-9927-29BF90B6064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7791318B-A78E-4279-A870-500DEC710A8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946ABC9A-25A7-47EE-966A-52761D0386CB}"/>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D3981A0D-F93C-40A6-8D0A-0A0F8D1443A5}"/>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1106E69A-3912-4074-8190-98340504D202}"/>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6A33A91C-709C-45A4-BB53-AA3D57EAA4E8}"/>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CA96A19B-1032-4393-A3C0-8795458F0906}"/>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52FE2960-62FB-4B5E-9FCE-CF67AB3CF7F2}"/>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E6C38378-4CC6-4233-BA5D-B99F5FC18418}"/>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CE80D58F-87A7-47A7-BBB9-7F853BDBB7BB}"/>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93D4F25-D370-4A9C-9C06-350DFC3FE4F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D0EEAD6-420A-4214-92E6-81D2699F4C95}"/>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34A6B4AC-2E61-4E5C-9940-705D621291D4}"/>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8B863BAE-26D5-456C-AE41-8FCF7D3A37F9}"/>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4EE488EB-3917-406C-BBD7-E5247D47F8E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9345B7BE-727A-4A2E-8277-B54B28FB1C2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4BFD745F-0C7A-48AC-BBA4-270B41320BB8}"/>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2833B632-6446-40E2-B678-9545DC5ED37C}"/>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87271929-1307-4FBF-B261-219F457792AA}"/>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2D3E2C12-73F3-4C9F-A4B8-30BA8F7350E9}"/>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35E21557-F625-4543-89EB-CF29CE0BE216}"/>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112607</xdr:rowOff>
    </xdr:from>
    <xdr:to>
      <xdr:col>81</xdr:col>
      <xdr:colOff>44450</xdr:colOff>
      <xdr:row>16</xdr:row>
      <xdr:rowOff>7801</xdr:rowOff>
    </xdr:to>
    <xdr:cxnSp macro="">
      <xdr:nvCxnSpPr>
        <xdr:cNvPr id="445" name="直線コネクタ 444">
          <a:extLst>
            <a:ext uri="{FF2B5EF4-FFF2-40B4-BE49-F238E27FC236}">
              <a16:creationId xmlns:a16="http://schemas.microsoft.com/office/drawing/2014/main" id="{3C048610-A1E7-49F0-9E3B-89085B23E1BA}"/>
            </a:ext>
          </a:extLst>
        </xdr:cNvPr>
        <xdr:cNvCxnSpPr/>
      </xdr:nvCxnSpPr>
      <xdr:spPr>
        <a:xfrm flipV="1">
          <a:off x="16179800" y="2684357"/>
          <a:ext cx="8382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AFCABF16-8ADA-423B-AE8B-3622F3769BCA}"/>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E7336970-361B-4E7F-801D-CAD05380033F}"/>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119501</xdr:rowOff>
    </xdr:from>
    <xdr:to>
      <xdr:col>77</xdr:col>
      <xdr:colOff>44450</xdr:colOff>
      <xdr:row>16</xdr:row>
      <xdr:rowOff>7801</xdr:rowOff>
    </xdr:to>
    <xdr:cxnSp macro="">
      <xdr:nvCxnSpPr>
        <xdr:cNvPr id="448" name="直線コネクタ 447">
          <a:extLst>
            <a:ext uri="{FF2B5EF4-FFF2-40B4-BE49-F238E27FC236}">
              <a16:creationId xmlns:a16="http://schemas.microsoft.com/office/drawing/2014/main" id="{ADAAC6A2-C848-4C05-B471-5443E0FFE748}"/>
            </a:ext>
          </a:extLst>
        </xdr:cNvPr>
        <xdr:cNvCxnSpPr/>
      </xdr:nvCxnSpPr>
      <xdr:spPr>
        <a:xfrm>
          <a:off x="15290800" y="2691251"/>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E51F7C60-1AD0-410F-82FB-8E2A60B0EE87}"/>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323E5D9-1A45-4C04-8024-0005C707BD5D}"/>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111458</xdr:rowOff>
    </xdr:from>
    <xdr:to>
      <xdr:col>72</xdr:col>
      <xdr:colOff>203200</xdr:colOff>
      <xdr:row>15</xdr:row>
      <xdr:rowOff>119501</xdr:rowOff>
    </xdr:to>
    <xdr:cxnSp macro="">
      <xdr:nvCxnSpPr>
        <xdr:cNvPr id="451" name="直線コネクタ 450">
          <a:extLst>
            <a:ext uri="{FF2B5EF4-FFF2-40B4-BE49-F238E27FC236}">
              <a16:creationId xmlns:a16="http://schemas.microsoft.com/office/drawing/2014/main" id="{14A92C15-4DD8-4463-AE77-BD8311C8AB9A}"/>
            </a:ext>
          </a:extLst>
        </xdr:cNvPr>
        <xdr:cNvCxnSpPr/>
      </xdr:nvCxnSpPr>
      <xdr:spPr>
        <a:xfrm>
          <a:off x="14401800" y="268320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1C0C0A7C-607F-4C2F-9BB3-E3F11A805633}"/>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B17FA1F2-BEDD-467D-BDDE-FC754838D7A8}"/>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158810</xdr:rowOff>
    </xdr:from>
    <xdr:to>
      <xdr:col>68</xdr:col>
      <xdr:colOff>152400</xdr:colOff>
      <xdr:row>15</xdr:row>
      <xdr:rowOff>111458</xdr:rowOff>
    </xdr:to>
    <xdr:cxnSp macro="">
      <xdr:nvCxnSpPr>
        <xdr:cNvPr id="454" name="直線コネクタ 453">
          <a:extLst>
            <a:ext uri="{FF2B5EF4-FFF2-40B4-BE49-F238E27FC236}">
              <a16:creationId xmlns:a16="http://schemas.microsoft.com/office/drawing/2014/main" id="{C535E5C7-369B-4F63-BBDF-00917885D158}"/>
            </a:ext>
          </a:extLst>
        </xdr:cNvPr>
        <xdr:cNvCxnSpPr/>
      </xdr:nvCxnSpPr>
      <xdr:spPr>
        <a:xfrm>
          <a:off x="13512800" y="2559110"/>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CC09FB38-79B6-40C8-A07B-81D4CEF669F8}"/>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A1362FB4-5BC7-4AE8-AE78-03E9E0791DCB}"/>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4A0B2E03-296D-40F8-ACCD-1BFE0038B0CD}"/>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5863F262-4637-4C3C-88E9-FFAD1C54125B}"/>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588ACCE-E7AF-4DC2-8DE4-8EF49CFDB94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B34BAD7-8071-4C33-A875-5D58C090454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DCF7821-F8FD-441D-B799-DCB3720F34B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60D040EF-CCFE-49D0-A869-56A56031EC3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464F46E6-D227-4064-82C1-26252A63DC9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61807</xdr:rowOff>
    </xdr:from>
    <xdr:to>
      <xdr:col>81</xdr:col>
      <xdr:colOff>95250</xdr:colOff>
      <xdr:row>15</xdr:row>
      <xdr:rowOff>163407</xdr:rowOff>
    </xdr:to>
    <xdr:sp macro="" textlink="">
      <xdr:nvSpPr>
        <xdr:cNvPr id="464" name="楕円 463">
          <a:extLst>
            <a:ext uri="{FF2B5EF4-FFF2-40B4-BE49-F238E27FC236}">
              <a16:creationId xmlns:a16="http://schemas.microsoft.com/office/drawing/2014/main" id="{0886D986-D68E-4879-8CF5-39E312A39B87}"/>
            </a:ext>
          </a:extLst>
        </xdr:cNvPr>
        <xdr:cNvSpPr/>
      </xdr:nvSpPr>
      <xdr:spPr>
        <a:xfrm>
          <a:off x="169672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33884</xdr:rowOff>
    </xdr:from>
    <xdr:ext cx="762000" cy="259045"/>
    <xdr:sp macro="" textlink="">
      <xdr:nvSpPr>
        <xdr:cNvPr id="465" name="将来負担の状況該当値テキスト">
          <a:extLst>
            <a:ext uri="{FF2B5EF4-FFF2-40B4-BE49-F238E27FC236}">
              <a16:creationId xmlns:a16="http://schemas.microsoft.com/office/drawing/2014/main" id="{9A0045EE-F567-47A0-A181-CB45D28974CA}"/>
            </a:ext>
          </a:extLst>
        </xdr:cNvPr>
        <xdr:cNvSpPr txBox="1"/>
      </xdr:nvSpPr>
      <xdr:spPr>
        <a:xfrm>
          <a:off x="17106900" y="260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128451</xdr:rowOff>
    </xdr:from>
    <xdr:to>
      <xdr:col>77</xdr:col>
      <xdr:colOff>95250</xdr:colOff>
      <xdr:row>16</xdr:row>
      <xdr:rowOff>58601</xdr:rowOff>
    </xdr:to>
    <xdr:sp macro="" textlink="">
      <xdr:nvSpPr>
        <xdr:cNvPr id="466" name="楕円 465">
          <a:extLst>
            <a:ext uri="{FF2B5EF4-FFF2-40B4-BE49-F238E27FC236}">
              <a16:creationId xmlns:a16="http://schemas.microsoft.com/office/drawing/2014/main" id="{BF51C8FD-BF0D-4BF1-A67F-94247DD4DC2D}"/>
            </a:ext>
          </a:extLst>
        </xdr:cNvPr>
        <xdr:cNvSpPr/>
      </xdr:nvSpPr>
      <xdr:spPr>
        <a:xfrm>
          <a:off x="16129000" y="2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43378</xdr:rowOff>
    </xdr:from>
    <xdr:ext cx="736600" cy="259045"/>
    <xdr:sp macro="" textlink="">
      <xdr:nvSpPr>
        <xdr:cNvPr id="467" name="テキスト ボックス 466">
          <a:extLst>
            <a:ext uri="{FF2B5EF4-FFF2-40B4-BE49-F238E27FC236}">
              <a16:creationId xmlns:a16="http://schemas.microsoft.com/office/drawing/2014/main" id="{B274AEF1-7C98-4198-8EC1-E5B532D8A1C8}"/>
            </a:ext>
          </a:extLst>
        </xdr:cNvPr>
        <xdr:cNvSpPr txBox="1"/>
      </xdr:nvSpPr>
      <xdr:spPr>
        <a:xfrm>
          <a:off x="15798800" y="278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68701</xdr:rowOff>
    </xdr:from>
    <xdr:to>
      <xdr:col>73</xdr:col>
      <xdr:colOff>44450</xdr:colOff>
      <xdr:row>15</xdr:row>
      <xdr:rowOff>170301</xdr:rowOff>
    </xdr:to>
    <xdr:sp macro="" textlink="">
      <xdr:nvSpPr>
        <xdr:cNvPr id="468" name="楕円 467">
          <a:extLst>
            <a:ext uri="{FF2B5EF4-FFF2-40B4-BE49-F238E27FC236}">
              <a16:creationId xmlns:a16="http://schemas.microsoft.com/office/drawing/2014/main" id="{29782161-BCFE-4F9B-B587-88BFF90E9032}"/>
            </a:ext>
          </a:extLst>
        </xdr:cNvPr>
        <xdr:cNvSpPr/>
      </xdr:nvSpPr>
      <xdr:spPr>
        <a:xfrm>
          <a:off x="15240000" y="2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155078</xdr:rowOff>
    </xdr:from>
    <xdr:ext cx="762000" cy="259045"/>
    <xdr:sp macro="" textlink="">
      <xdr:nvSpPr>
        <xdr:cNvPr id="469" name="テキスト ボックス 468">
          <a:extLst>
            <a:ext uri="{FF2B5EF4-FFF2-40B4-BE49-F238E27FC236}">
              <a16:creationId xmlns:a16="http://schemas.microsoft.com/office/drawing/2014/main" id="{C52E4BD3-10C6-4C49-8056-37CCAB94F3EF}"/>
            </a:ext>
          </a:extLst>
        </xdr:cNvPr>
        <xdr:cNvSpPr txBox="1"/>
      </xdr:nvSpPr>
      <xdr:spPr>
        <a:xfrm>
          <a:off x="14909800" y="272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60658</xdr:rowOff>
    </xdr:from>
    <xdr:to>
      <xdr:col>68</xdr:col>
      <xdr:colOff>203200</xdr:colOff>
      <xdr:row>15</xdr:row>
      <xdr:rowOff>162258</xdr:rowOff>
    </xdr:to>
    <xdr:sp macro="" textlink="">
      <xdr:nvSpPr>
        <xdr:cNvPr id="470" name="楕円 469">
          <a:extLst>
            <a:ext uri="{FF2B5EF4-FFF2-40B4-BE49-F238E27FC236}">
              <a16:creationId xmlns:a16="http://schemas.microsoft.com/office/drawing/2014/main" id="{70032F21-7AB2-4228-B939-E4F5462F56E2}"/>
            </a:ext>
          </a:extLst>
        </xdr:cNvPr>
        <xdr:cNvSpPr/>
      </xdr:nvSpPr>
      <xdr:spPr>
        <a:xfrm>
          <a:off x="14351000" y="26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147035</xdr:rowOff>
    </xdr:from>
    <xdr:ext cx="762000" cy="259045"/>
    <xdr:sp macro="" textlink="">
      <xdr:nvSpPr>
        <xdr:cNvPr id="471" name="テキスト ボックス 470">
          <a:extLst>
            <a:ext uri="{FF2B5EF4-FFF2-40B4-BE49-F238E27FC236}">
              <a16:creationId xmlns:a16="http://schemas.microsoft.com/office/drawing/2014/main" id="{AF70B628-329E-4C5D-A7DA-E91F6E9163C1}"/>
            </a:ext>
          </a:extLst>
        </xdr:cNvPr>
        <xdr:cNvSpPr txBox="1"/>
      </xdr:nvSpPr>
      <xdr:spPr>
        <a:xfrm>
          <a:off x="14020800" y="271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108010</xdr:rowOff>
    </xdr:from>
    <xdr:to>
      <xdr:col>64</xdr:col>
      <xdr:colOff>152400</xdr:colOff>
      <xdr:row>15</xdr:row>
      <xdr:rowOff>38160</xdr:rowOff>
    </xdr:to>
    <xdr:sp macro="" textlink="">
      <xdr:nvSpPr>
        <xdr:cNvPr id="472" name="楕円 471">
          <a:extLst>
            <a:ext uri="{FF2B5EF4-FFF2-40B4-BE49-F238E27FC236}">
              <a16:creationId xmlns:a16="http://schemas.microsoft.com/office/drawing/2014/main" id="{47E68C00-500A-489F-B8B7-D7C7B4BE8B80}"/>
            </a:ext>
          </a:extLst>
        </xdr:cNvPr>
        <xdr:cNvSpPr/>
      </xdr:nvSpPr>
      <xdr:spPr>
        <a:xfrm>
          <a:off x="134620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22937</xdr:rowOff>
    </xdr:from>
    <xdr:ext cx="762000" cy="259045"/>
    <xdr:sp macro="" textlink="">
      <xdr:nvSpPr>
        <xdr:cNvPr id="473" name="テキスト ボックス 472">
          <a:extLst>
            <a:ext uri="{FF2B5EF4-FFF2-40B4-BE49-F238E27FC236}">
              <a16:creationId xmlns:a16="http://schemas.microsoft.com/office/drawing/2014/main" id="{93F980BE-C149-44DC-A862-FF06277BAFAE}"/>
            </a:ext>
          </a:extLst>
        </xdr:cNvPr>
        <xdr:cNvSpPr txBox="1"/>
      </xdr:nvSpPr>
      <xdr:spPr>
        <a:xfrm>
          <a:off x="13131800" y="259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33,718
33,570
65.68
24,415,387
21,896,018
2,284,100
8,879,241
48,842,405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災害対応等による任期付職員の減員</a:t>
          </a:r>
          <a:r>
            <a:rPr kumimoji="1" lang="ja-JP" altLang="en-US" sz="1100">
              <a:solidFill>
                <a:schemeClr val="dk1"/>
              </a:solidFill>
              <a:effectLst/>
              <a:latin typeface="+mn-lt"/>
              <a:ea typeface="+mn-ea"/>
              <a:cs typeface="+mn-cs"/>
            </a:rPr>
            <a:t>及び会計年度任用職員の昇給及び期末手当増額</a:t>
          </a:r>
          <a:r>
            <a:rPr kumimoji="1" lang="ja-JP" altLang="ja-JP" sz="1100">
              <a:solidFill>
                <a:schemeClr val="dk1"/>
              </a:solidFill>
              <a:effectLst/>
              <a:latin typeface="+mn-lt"/>
              <a:ea typeface="+mn-ea"/>
              <a:cs typeface="+mn-cs"/>
            </a:rPr>
            <a:t>により人件費が前年</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22.3</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。引き続き災害関連の職員については事業の完了にあわせ削減していく</a:t>
          </a:r>
          <a:r>
            <a:rPr kumimoji="1" lang="ja-JP" altLang="en-US" sz="1100">
              <a:solidFill>
                <a:schemeClr val="dk1"/>
              </a:solidFill>
              <a:effectLst/>
              <a:latin typeface="+mn-lt"/>
              <a:ea typeface="+mn-ea"/>
              <a:cs typeface="+mn-cs"/>
            </a:rPr>
            <a:t>方針</a:t>
          </a:r>
          <a:r>
            <a:rPr kumimoji="1" lang="ja-JP" altLang="ja-JP" sz="1100">
              <a:solidFill>
                <a:schemeClr val="dk1"/>
              </a:solidFill>
              <a:effectLst/>
              <a:latin typeface="+mn-lt"/>
              <a:ea typeface="+mn-ea"/>
              <a:cs typeface="+mn-cs"/>
            </a:rPr>
            <a:t>。また、人件費を抑制していくため、公立保育所</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施設・幼稚園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施設の今後のあり方について検討を進めており、令和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年度から公立幼稚園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園を</a:t>
          </a:r>
          <a:r>
            <a:rPr kumimoji="1" lang="ja-JP" altLang="en-US" sz="1100">
              <a:solidFill>
                <a:schemeClr val="dk1"/>
              </a:solidFill>
              <a:effectLst/>
              <a:latin typeface="+mn-lt"/>
              <a:ea typeface="+mn-ea"/>
              <a:cs typeface="+mn-cs"/>
            </a:rPr>
            <a:t>閉</a:t>
          </a:r>
          <a:r>
            <a:rPr kumimoji="1" lang="ja-JP" altLang="ja-JP" sz="1100">
              <a:solidFill>
                <a:schemeClr val="dk1"/>
              </a:solidFill>
              <a:effectLst/>
              <a:latin typeface="+mn-lt"/>
              <a:ea typeface="+mn-ea"/>
              <a:cs typeface="+mn-cs"/>
            </a:rPr>
            <a:t>園することとなった。公立保育所についても引き続き検討を行い、人件費抑制に努めていく。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0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005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38</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226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年度の物件費へ充当した経常一般財源は前年に比べ</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会計年度任用職員の社会保険料が共済組合加入（人件費）</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ポイント減</a:t>
          </a:r>
          <a:r>
            <a:rPr kumimoji="1" lang="ja-JP" altLang="ja-JP" sz="1100">
              <a:solidFill>
                <a:schemeClr val="dk1"/>
              </a:solidFill>
              <a:effectLst/>
              <a:latin typeface="+mn-lt"/>
              <a:ea typeface="+mn-ea"/>
              <a:cs typeface="+mn-cs"/>
            </a:rPr>
            <a:t>となった。毎年</a:t>
          </a:r>
          <a:r>
            <a:rPr kumimoji="1" lang="ja-JP" altLang="en-US" sz="1100">
              <a:solidFill>
                <a:schemeClr val="dk1"/>
              </a:solidFill>
              <a:effectLst/>
              <a:latin typeface="+mn-lt"/>
              <a:ea typeface="+mn-ea"/>
              <a:cs typeface="+mn-cs"/>
            </a:rPr>
            <a:t>作成する</a:t>
          </a:r>
          <a:r>
            <a:rPr kumimoji="1" lang="ja-JP" altLang="ja-JP" sz="1100">
              <a:solidFill>
                <a:schemeClr val="dk1"/>
              </a:solidFill>
              <a:effectLst/>
              <a:latin typeface="+mn-lt"/>
              <a:ea typeface="+mn-ea"/>
              <a:cs typeface="+mn-cs"/>
            </a:rPr>
            <a:t>予算編成方針において、物件費の一律シーリングを実施するなど、物件費の抑制に取り組んで</a:t>
          </a:r>
          <a:r>
            <a:rPr kumimoji="1" lang="ja-JP" altLang="en-US" sz="1100">
              <a:solidFill>
                <a:schemeClr val="dk1"/>
              </a:solidFill>
              <a:effectLst/>
              <a:latin typeface="+mn-lt"/>
              <a:ea typeface="+mn-ea"/>
              <a:cs typeface="+mn-cs"/>
            </a:rPr>
            <a:t>いるものの、物価高騰による影響で効果が出るには至っていない。今後とも</a:t>
          </a:r>
          <a:r>
            <a:rPr kumimoji="1" lang="ja-JP" altLang="ja-JP" sz="1100">
              <a:solidFill>
                <a:schemeClr val="dk1"/>
              </a:solidFill>
              <a:effectLst/>
              <a:latin typeface="+mn-lt"/>
              <a:ea typeface="+mn-ea"/>
              <a:cs typeface="+mn-cs"/>
            </a:rPr>
            <a:t>業務効率化に向け</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検討を進めて</a:t>
          </a:r>
          <a:r>
            <a:rPr kumimoji="1" lang="ja-JP" altLang="en-US" sz="1100">
              <a:solidFill>
                <a:schemeClr val="dk1"/>
              </a:solidFill>
              <a:effectLst/>
              <a:latin typeface="+mn-lt"/>
              <a:ea typeface="+mn-ea"/>
              <a:cs typeface="+mn-cs"/>
            </a:rPr>
            <a:t>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88138</xdr:rowOff>
    </xdr:from>
    <xdr:to>
      <xdr:col>82</xdr:col>
      <xdr:colOff>107950</xdr:colOff>
      <xdr:row>13</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3169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115570</xdr:rowOff>
    </xdr:from>
    <xdr:to>
      <xdr:col>78</xdr:col>
      <xdr:colOff>69850</xdr:colOff>
      <xdr:row>13</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34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115570</xdr:rowOff>
    </xdr:from>
    <xdr:to>
      <xdr:col>73</xdr:col>
      <xdr:colOff>180975</xdr:colOff>
      <xdr:row>14</xdr:row>
      <xdr:rowOff>17272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3444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14986</xdr:rowOff>
    </xdr:from>
    <xdr:to>
      <xdr:col>69</xdr:col>
      <xdr:colOff>92075</xdr:colOff>
      <xdr:row>14</xdr:row>
      <xdr:rowOff>17272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2438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37338</xdr:rowOff>
    </xdr:from>
    <xdr:to>
      <xdr:col>82</xdr:col>
      <xdr:colOff>158750</xdr:colOff>
      <xdr:row>13</xdr:row>
      <xdr:rowOff>138938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117365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17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64770</xdr:rowOff>
    </xdr:from>
    <xdr:to>
      <xdr:col>78</xdr:col>
      <xdr:colOff>120650</xdr:colOff>
      <xdr:row>13</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64770</xdr:rowOff>
    </xdr:from>
    <xdr:to>
      <xdr:col>74</xdr:col>
      <xdr:colOff>31750</xdr:colOff>
      <xdr:row>13</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5097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137922</xdr:rowOff>
    </xdr:from>
    <xdr:to>
      <xdr:col>69</xdr:col>
      <xdr:colOff>142875</xdr:colOff>
      <xdr:row>14</xdr:row>
      <xdr:rowOff>68072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78249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135636</xdr:rowOff>
    </xdr:from>
    <xdr:to>
      <xdr:col>65</xdr:col>
      <xdr:colOff>53975</xdr:colOff>
      <xdr:row>13</xdr:row>
      <xdr:rowOff>65786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75963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教育扶助費の減</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ポイント低下した。</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子ども医療費助成事業を高校生まで拡大、また</a:t>
          </a:r>
          <a:r>
            <a:rPr kumimoji="1" lang="ja-JP" altLang="ja-JP" sz="1100">
              <a:solidFill>
                <a:schemeClr val="dk1"/>
              </a:solidFill>
              <a:effectLst/>
              <a:latin typeface="+mn-lt"/>
              <a:ea typeface="+mn-ea"/>
              <a:cs typeface="+mn-cs"/>
            </a:rPr>
            <a:t>障がい者・児童福祉関係扶助費については、今後の増加が予想される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今後数年は増加傾向となる見込みであるが、</a:t>
          </a:r>
          <a:r>
            <a:rPr kumimoji="1" lang="ja-JP" altLang="ja-JP" sz="1100">
              <a:solidFill>
                <a:schemeClr val="dk1"/>
              </a:solidFill>
              <a:effectLst/>
              <a:latin typeface="+mn-lt"/>
              <a:ea typeface="+mn-ea"/>
              <a:cs typeface="+mn-cs"/>
            </a:rPr>
            <a:t>事業の峻別により財政運営への影響を</a:t>
          </a:r>
          <a:r>
            <a:rPr kumimoji="1" lang="ja-JP" altLang="en-US" sz="1100">
              <a:solidFill>
                <a:schemeClr val="dk1"/>
              </a:solidFill>
              <a:effectLst/>
              <a:latin typeface="+mn-lt"/>
              <a:ea typeface="+mn-ea"/>
              <a:cs typeface="+mn-cs"/>
            </a:rPr>
            <a:t>極力</a:t>
          </a:r>
          <a:r>
            <a:rPr kumimoji="1" lang="ja-JP" altLang="ja-JP" sz="1100">
              <a:solidFill>
                <a:schemeClr val="dk1"/>
              </a:solidFill>
              <a:effectLst/>
              <a:latin typeface="+mn-lt"/>
              <a:ea typeface="+mn-ea"/>
              <a:cs typeface="+mn-cs"/>
            </a:rPr>
            <a:t>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54</xdr:row>
      <xdr:rowOff>159657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07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54</xdr:row>
      <xdr:rowOff>170543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162378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288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162378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05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年度は国保会計への繰出金</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後期高齢者医療会計への操出金</a:t>
          </a:r>
          <a:r>
            <a:rPr kumimoji="1" lang="en-US" altLang="ja-JP" sz="1100">
              <a:solidFill>
                <a:schemeClr val="dk1"/>
              </a:solidFill>
              <a:effectLst/>
              <a:latin typeface="+mn-lt"/>
              <a:ea typeface="+mn-ea"/>
              <a:cs typeface="+mn-cs"/>
            </a:rPr>
            <a:t>41</a:t>
          </a:r>
          <a:r>
            <a:rPr kumimoji="1" lang="ja-JP" altLang="en-US" sz="1100">
              <a:solidFill>
                <a:schemeClr val="dk1"/>
              </a:solidFill>
              <a:effectLst/>
              <a:latin typeface="+mn-lt"/>
              <a:ea typeface="+mn-ea"/>
              <a:cs typeface="+mn-cs"/>
            </a:rPr>
            <a:t>百万の増により</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特別会計（国保、後期高齢、介護保険）への操出しについては、操出基準に基づく額</a:t>
          </a:r>
          <a:r>
            <a:rPr kumimoji="1" lang="ja-JP" altLang="en-US" sz="1100">
              <a:solidFill>
                <a:schemeClr val="dk1"/>
              </a:solidFill>
              <a:effectLst/>
              <a:latin typeface="+mn-lt"/>
              <a:ea typeface="+mn-ea"/>
              <a:cs typeface="+mn-cs"/>
            </a:rPr>
            <a:t>を原則</a:t>
          </a:r>
          <a:r>
            <a:rPr kumimoji="1" lang="ja-JP" altLang="ja-JP" sz="1100">
              <a:solidFill>
                <a:schemeClr val="dk1"/>
              </a:solidFill>
              <a:effectLst/>
              <a:latin typeface="+mn-lt"/>
              <a:ea typeface="+mn-ea"/>
              <a:cs typeface="+mn-cs"/>
            </a:rPr>
            <a:t>とし、各会計の健全な運営を図る。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60325</xdr:rowOff>
    </xdr:from>
    <xdr:to>
      <xdr:col>82</xdr:col>
      <xdr:colOff>107950</xdr:colOff>
      <xdr:row>55</xdr:row>
      <xdr:rowOff>98425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900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134002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3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161925</xdr:rowOff>
    </xdr:from>
    <xdr:to>
      <xdr:col>82</xdr:col>
      <xdr:colOff>158750</xdr:colOff>
      <xdr:row>56</xdr:row>
      <xdr:rowOff>92075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60325</xdr:rowOff>
    </xdr:from>
    <xdr:to>
      <xdr:col>78</xdr:col>
      <xdr:colOff>69850</xdr:colOff>
      <xdr:row>56</xdr:row>
      <xdr:rowOff>155575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90075"/>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104775</xdr:rowOff>
    </xdr:from>
    <xdr:to>
      <xdr:col>78</xdr:col>
      <xdr:colOff>120650</xdr:colOff>
      <xdr:row>56</xdr:row>
      <xdr:rowOff>34925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19702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2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155575</xdr:rowOff>
    </xdr:from>
    <xdr:to>
      <xdr:col>73</xdr:col>
      <xdr:colOff>180975</xdr:colOff>
      <xdr:row>60</xdr:row>
      <xdr:rowOff>117475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56775"/>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38100</xdr:rowOff>
    </xdr:from>
    <xdr:to>
      <xdr:col>74</xdr:col>
      <xdr:colOff>31750</xdr:colOff>
      <xdr:row>56</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117475</xdr:rowOff>
    </xdr:from>
    <xdr:to>
      <xdr:col>69</xdr:col>
      <xdr:colOff>92075</xdr:colOff>
      <xdr:row>61</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4044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85725</xdr:rowOff>
    </xdr:from>
    <xdr:to>
      <xdr:col>69</xdr:col>
      <xdr:colOff>142875</xdr:colOff>
      <xdr:row>57</xdr:row>
      <xdr:rowOff>15875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26052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142875</xdr:rowOff>
    </xdr:from>
    <xdr:to>
      <xdr:col>65</xdr:col>
      <xdr:colOff>53975</xdr:colOff>
      <xdr:row>57</xdr:row>
      <xdr:rowOff>73025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83202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47625</xdr:rowOff>
    </xdr:from>
    <xdr:to>
      <xdr:col>82</xdr:col>
      <xdr:colOff>158750</xdr:colOff>
      <xdr:row>55</xdr:row>
      <xdr:rowOff>149225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64152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xdr:rowOff>
    </xdr:from>
    <xdr:to>
      <xdr:col>78</xdr:col>
      <xdr:colOff>120650</xdr:colOff>
      <xdr:row>55</xdr:row>
      <xdr:rowOff>111125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121302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0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104775</xdr:rowOff>
    </xdr:from>
    <xdr:to>
      <xdr:col>74</xdr:col>
      <xdr:colOff>31750</xdr:colOff>
      <xdr:row>57</xdr:row>
      <xdr:rowOff>34925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19702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66675</xdr:rowOff>
    </xdr:from>
    <xdr:to>
      <xdr:col>69</xdr:col>
      <xdr:colOff>142875</xdr:colOff>
      <xdr:row>60</xdr:row>
      <xdr:rowOff>168275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153052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4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38100</xdr:rowOff>
    </xdr:from>
    <xdr:to>
      <xdr:col>65</xdr:col>
      <xdr:colOff>53975</xdr:colOff>
      <xdr:row>61</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地方バス運行費補助金及び環境衛生施設組合負担金の</a:t>
          </a:r>
          <a:r>
            <a:rPr kumimoji="1" lang="ja-JP" altLang="ja-JP" sz="1100">
              <a:solidFill>
                <a:schemeClr val="dk1"/>
              </a:solidFill>
              <a:effectLst/>
              <a:latin typeface="+mn-lt"/>
              <a:ea typeface="+mn-ea"/>
              <a:cs typeface="+mn-cs"/>
            </a:rPr>
            <a:t>減により</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百万円の減額となり、前年比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ポイント低下した。</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今後、町の単独費補助については補助金交付基準を見直す等、事業効果の検証や整理合理化に努める。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769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38</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2264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38</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40348"/>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101854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403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71628</xdr:rowOff>
    </xdr:from>
    <xdr:to>
      <xdr:col>74</xdr:col>
      <xdr:colOff>31750</xdr:colOff>
      <xdr:row>39</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158005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熊本地震の災害復旧事業に係る元利償還が本格化していることから公債費が対前年比</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百万円の増額となり、類似団体を前年比</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ﾎﾟｲﾝﾄ上回る状況となっている。</a:t>
          </a:r>
          <a:endParaRPr lang="ja-JP" altLang="ja-JP" sz="1400">
            <a:effectLst/>
          </a:endParaRPr>
        </a:p>
        <a:p>
          <a:r>
            <a:rPr kumimoji="1" lang="ja-JP" altLang="ja-JP" sz="1100">
              <a:solidFill>
                <a:schemeClr val="dk1"/>
              </a:solidFill>
              <a:effectLst/>
              <a:latin typeface="+mn-lt"/>
              <a:ea typeface="+mn-ea"/>
              <a:cs typeface="+mn-cs"/>
            </a:rPr>
            <a:t>今後も施設復旧事業</a:t>
          </a:r>
          <a:r>
            <a:rPr kumimoji="1" lang="ja-JP" altLang="en-US" sz="1100">
              <a:solidFill>
                <a:schemeClr val="dk1"/>
              </a:solidFill>
              <a:effectLst/>
              <a:latin typeface="+mn-lt"/>
              <a:ea typeface="+mn-ea"/>
              <a:cs typeface="+mn-cs"/>
            </a:rPr>
            <a:t>や復興事業等</a:t>
          </a:r>
          <a:r>
            <a:rPr kumimoji="1" lang="ja-JP" altLang="ja-JP" sz="1100">
              <a:solidFill>
                <a:schemeClr val="dk1"/>
              </a:solidFill>
              <a:effectLst/>
              <a:latin typeface="+mn-lt"/>
              <a:ea typeface="+mn-ea"/>
              <a:cs typeface="+mn-cs"/>
            </a:rPr>
            <a:t>により公債費は増加傾向が続くが、起債にあたっては、交付税措置率が有利な地方債を優先する等、計画的な公債費管理に努める。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159004</xdr:rowOff>
    </xdr:from>
    <xdr:to>
      <xdr:col>24</xdr:col>
      <xdr:colOff>25400</xdr:colOff>
      <xdr:row>79</xdr:row>
      <xdr:rowOff>83565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532104"/>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159004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4315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78</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29768"/>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99568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29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4842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108204</xdr:rowOff>
    </xdr:from>
    <xdr:to>
      <xdr:col>20</xdr:col>
      <xdr:colOff>38100</xdr:colOff>
      <xdr:row>79</xdr:row>
      <xdr:rowOff>38354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23131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公債費以外では補助費等が類似団体より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ポイント上回っているがその他の区分では平均以上となっている。今後、町の単独費補助については一定のルールを検討し、事業効果の検証や整理合理化に努める。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46989</xdr:rowOff>
    </xdr:from>
    <xdr:to>
      <xdr:col>82</xdr:col>
      <xdr:colOff>107950</xdr:colOff>
      <xdr:row>76</xdr:row>
      <xdr:rowOff>85089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0771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85089</xdr:rowOff>
    </xdr:from>
    <xdr:to>
      <xdr:col>78</xdr:col>
      <xdr:colOff>69850</xdr:colOff>
      <xdr:row>78</xdr:row>
      <xdr:rowOff>142239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15289"/>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80</xdr:row>
      <xdr:rowOff>5080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5153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5080</xdr:rowOff>
    </xdr:from>
    <xdr:to>
      <xdr:col>69</xdr:col>
      <xdr:colOff>92075</xdr:colOff>
      <xdr:row>80</xdr:row>
      <xdr:rowOff>8889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721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167639</xdr:rowOff>
    </xdr:from>
    <xdr:to>
      <xdr:col>82</xdr:col>
      <xdr:colOff>158750</xdr:colOff>
      <xdr:row>76</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12717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34289</xdr:rowOff>
    </xdr:from>
    <xdr:to>
      <xdr:col>78</xdr:col>
      <xdr:colOff>120650</xdr:colOff>
      <xdr:row>76</xdr:row>
      <xdr:rowOff>135889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146067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31766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125730</xdr:rowOff>
    </xdr:from>
    <xdr:to>
      <xdr:col>69</xdr:col>
      <xdr:colOff>142875</xdr:colOff>
      <xdr:row>80</xdr:row>
      <xdr:rowOff>55880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40657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129539</xdr:rowOff>
    </xdr:from>
    <xdr:to>
      <xdr:col>65</xdr:col>
      <xdr:colOff>53975</xdr:colOff>
      <xdr:row>80</xdr:row>
      <xdr:rowOff>59689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44466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135012</xdr:rowOff>
    </xdr:from>
    <xdr:to>
      <xdr:col>29</xdr:col>
      <xdr:colOff>127000</xdr:colOff>
      <xdr:row>17</xdr:row>
      <xdr:rowOff>51703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25837"/>
          <a:ext cx="647700" cy="8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36481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8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38004</xdr:rowOff>
    </xdr:from>
    <xdr:to>
      <xdr:col>26</xdr:col>
      <xdr:colOff>50800</xdr:colOff>
      <xdr:row>16</xdr:row>
      <xdr:rowOff>135012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28829"/>
          <a:ext cx="698500" cy="9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140351</xdr:rowOff>
    </xdr:from>
    <xdr:to>
      <xdr:col>22</xdr:col>
      <xdr:colOff>114300</xdr:colOff>
      <xdr:row>16</xdr:row>
      <xdr:rowOff>38004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59726"/>
          <a:ext cx="698500" cy="69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140351</xdr:rowOff>
    </xdr:from>
    <xdr:to>
      <xdr:col>18</xdr:col>
      <xdr:colOff>177800</xdr:colOff>
      <xdr:row>16</xdr:row>
      <xdr:rowOff>49728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59726"/>
          <a:ext cx="698500" cy="80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903</xdr:rowOff>
    </xdr:from>
    <xdr:to>
      <xdr:col>29</xdr:col>
      <xdr:colOff>177800</xdr:colOff>
      <xdr:row>17</xdr:row>
      <xdr:rowOff>102503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3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17430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84212</xdr:rowOff>
    </xdr:from>
    <xdr:to>
      <xdr:col>26</xdr:col>
      <xdr:colOff>101600</xdr:colOff>
      <xdr:row>17</xdr:row>
      <xdr:rowOff>14362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75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24539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43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158654</xdr:rowOff>
    </xdr:from>
    <xdr:to>
      <xdr:col>22</xdr:col>
      <xdr:colOff>165100</xdr:colOff>
      <xdr:row>16</xdr:row>
      <xdr:rowOff>88804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78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98981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4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89551</xdr:rowOff>
    </xdr:from>
    <xdr:to>
      <xdr:col>19</xdr:col>
      <xdr:colOff>38100</xdr:colOff>
      <xdr:row>16</xdr:row>
      <xdr:rowOff>19701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0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29878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170378</xdr:rowOff>
    </xdr:from>
    <xdr:to>
      <xdr:col>15</xdr:col>
      <xdr:colOff>101600</xdr:colOff>
      <xdr:row>16</xdr:row>
      <xdr:rowOff>100528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8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110705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5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104559</xdr:rowOff>
    </xdr:from>
    <xdr:to>
      <xdr:col>29</xdr:col>
      <xdr:colOff>127000</xdr:colOff>
      <xdr:row>35</xdr:row>
      <xdr:rowOff>252368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14909"/>
          <a:ext cx="647700" cy="147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203391</xdr:rowOff>
    </xdr:from>
    <xdr:to>
      <xdr:col>26</xdr:col>
      <xdr:colOff>50800</xdr:colOff>
      <xdr:row>35</xdr:row>
      <xdr:rowOff>252368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13741"/>
          <a:ext cx="698500" cy="48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203391</xdr:rowOff>
    </xdr:from>
    <xdr:to>
      <xdr:col>22</xdr:col>
      <xdr:colOff>114300</xdr:colOff>
      <xdr:row>35</xdr:row>
      <xdr:rowOff>210744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13741"/>
          <a:ext cx="698500" cy="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210744</xdr:rowOff>
    </xdr:from>
    <xdr:to>
      <xdr:col>18</xdr:col>
      <xdr:colOff>177800</xdr:colOff>
      <xdr:row>35</xdr:row>
      <xdr:rowOff>299269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21094"/>
          <a:ext cx="698500" cy="88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53759</xdr:rowOff>
    </xdr:from>
    <xdr:to>
      <xdr:col>29</xdr:col>
      <xdr:colOff>177800</xdr:colOff>
      <xdr:row>35</xdr:row>
      <xdr:rowOff>155359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64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241736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201568</xdr:rowOff>
    </xdr:from>
    <xdr:to>
      <xdr:col>26</xdr:col>
      <xdr:colOff>101600</xdr:colOff>
      <xdr:row>35</xdr:row>
      <xdr:rowOff>303168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11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313345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80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152591</xdr:rowOff>
    </xdr:from>
    <xdr:to>
      <xdr:col>22</xdr:col>
      <xdr:colOff>165100</xdr:colOff>
      <xdr:row>35</xdr:row>
      <xdr:rowOff>254191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6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264368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3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159944</xdr:rowOff>
    </xdr:from>
    <xdr:to>
      <xdr:col>19</xdr:col>
      <xdr:colOff>38100</xdr:colOff>
      <xdr:row>35</xdr:row>
      <xdr:rowOff>261544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7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271721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3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248469</xdr:rowOff>
    </xdr:from>
    <xdr:to>
      <xdr:col>15</xdr:col>
      <xdr:colOff>101600</xdr:colOff>
      <xdr:row>36</xdr:row>
      <xdr:rowOff>7169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58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17346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2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33,718
33,570
65.68
24,415,387
21,896,018
2,284,100
8,879,241
48,842,405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xdr:rowOff>
    </xdr:from>
    <xdr:to>
      <xdr:col>24</xdr:col>
      <xdr:colOff>63500</xdr:colOff>
      <xdr:row>36</xdr:row>
      <xdr:rowOff>84169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72264"/>
          <a:ext cx="838200" cy="8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106134</xdr:rowOff>
    </xdr:from>
    <xdr:to>
      <xdr:col>19</xdr:col>
      <xdr:colOff>177800</xdr:colOff>
      <xdr:row>36</xdr:row>
      <xdr:rowOff>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06884"/>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106134</xdr:rowOff>
    </xdr:from>
    <xdr:to>
      <xdr:col>15</xdr:col>
      <xdr:colOff>50800</xdr:colOff>
      <xdr:row>35</xdr:row>
      <xdr:rowOff>122955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06884"/>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122955</xdr:rowOff>
    </xdr:from>
    <xdr:to>
      <xdr:col>10</xdr:col>
      <xdr:colOff>114300</xdr:colOff>
      <xdr:row>35</xdr:row>
      <xdr:rowOff>169304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23705"/>
          <a:ext cx="8890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33369</xdr:rowOff>
    </xdr:from>
    <xdr:to>
      <xdr:col>24</xdr:col>
      <xdr:colOff>114300</xdr:colOff>
      <xdr:row>36</xdr:row>
      <xdr:rowOff>134969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11796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120714</xdr:rowOff>
    </xdr:from>
    <xdr:to>
      <xdr:col>20</xdr:col>
      <xdr:colOff>38100</xdr:colOff>
      <xdr:row>36</xdr:row>
      <xdr:rowOff>50864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67391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9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55334</xdr:rowOff>
    </xdr:from>
    <xdr:to>
      <xdr:col>15</xdr:col>
      <xdr:colOff>101600</xdr:colOff>
      <xdr:row>35</xdr:row>
      <xdr:rowOff>156934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5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2011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3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72155</xdr:rowOff>
    </xdr:from>
    <xdr:to>
      <xdr:col>10</xdr:col>
      <xdr:colOff>165100</xdr:colOff>
      <xdr:row>36</xdr:row>
      <xdr:rowOff>2305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18832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4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118504</xdr:rowOff>
    </xdr:from>
    <xdr:to>
      <xdr:col>6</xdr:col>
      <xdr:colOff>38100</xdr:colOff>
      <xdr:row>36</xdr:row>
      <xdr:rowOff>48654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65181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51719</xdr:rowOff>
    </xdr:from>
    <xdr:to>
      <xdr:col>24</xdr:col>
      <xdr:colOff>63500</xdr:colOff>
      <xdr:row>57</xdr:row>
      <xdr:rowOff>151381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24369"/>
          <a:ext cx="838200" cy="9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51719</xdr:rowOff>
    </xdr:from>
    <xdr:to>
      <xdr:col>19</xdr:col>
      <xdr:colOff>177800</xdr:colOff>
      <xdr:row>57</xdr:row>
      <xdr:rowOff>91930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24369"/>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91930</xdr:rowOff>
    </xdr:from>
    <xdr:to>
      <xdr:col>15</xdr:col>
      <xdr:colOff>50800</xdr:colOff>
      <xdr:row>58</xdr:row>
      <xdr:rowOff>134808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4580"/>
          <a:ext cx="889000" cy="21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134808</xdr:rowOff>
    </xdr:from>
    <xdr:to>
      <xdr:col>10</xdr:col>
      <xdr:colOff>114300</xdr:colOff>
      <xdr:row>58</xdr:row>
      <xdr:rowOff>169204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78908"/>
          <a:ext cx="889000" cy="3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100581</xdr:rowOff>
    </xdr:from>
    <xdr:to>
      <xdr:col>24</xdr:col>
      <xdr:colOff>114300</xdr:colOff>
      <xdr:row>58</xdr:row>
      <xdr:rowOff>30731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123458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2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919</xdr:rowOff>
    </xdr:from>
    <xdr:to>
      <xdr:col>20</xdr:col>
      <xdr:colOff>38100</xdr:colOff>
      <xdr:row>57</xdr:row>
      <xdr:rowOff>102519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119046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4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41130</xdr:rowOff>
    </xdr:from>
    <xdr:to>
      <xdr:col>15</xdr:col>
      <xdr:colOff>101600</xdr:colOff>
      <xdr:row>57</xdr:row>
      <xdr:rowOff>142730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159257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8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84008</xdr:rowOff>
    </xdr:from>
    <xdr:to>
      <xdr:col>10</xdr:col>
      <xdr:colOff>165100</xdr:colOff>
      <xdr:row>59</xdr:row>
      <xdr:rowOff>14158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2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2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118404</xdr:rowOff>
    </xdr:from>
    <xdr:to>
      <xdr:col>6</xdr:col>
      <xdr:colOff>38100</xdr:colOff>
      <xdr:row>59</xdr:row>
      <xdr:rowOff>48554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39681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5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123058</xdr:rowOff>
    </xdr:from>
    <xdr:to>
      <xdr:col>24</xdr:col>
      <xdr:colOff>63500</xdr:colOff>
      <xdr:row>76</xdr:row>
      <xdr:rowOff>123972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5325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123058</xdr:rowOff>
    </xdr:from>
    <xdr:to>
      <xdr:col>19</xdr:col>
      <xdr:colOff>177800</xdr:colOff>
      <xdr:row>76</xdr:row>
      <xdr:rowOff>140202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53258"/>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140202</xdr:rowOff>
    </xdr:from>
    <xdr:to>
      <xdr:col>15</xdr:col>
      <xdr:colOff>50800</xdr:colOff>
      <xdr:row>77</xdr:row>
      <xdr:rowOff>61885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70402"/>
          <a:ext cx="889000" cy="9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61885</xdr:rowOff>
    </xdr:from>
    <xdr:to>
      <xdr:col>10</xdr:col>
      <xdr:colOff>114300</xdr:colOff>
      <xdr:row>77</xdr:row>
      <xdr:rowOff>171338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63535"/>
          <a:ext cx="889000" cy="10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73172</xdr:rowOff>
    </xdr:from>
    <xdr:to>
      <xdr:col>24</xdr:col>
      <xdr:colOff>114300</xdr:colOff>
      <xdr:row>77</xdr:row>
      <xdr:rowOff>3322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0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96049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5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72258</xdr:rowOff>
    </xdr:from>
    <xdr:to>
      <xdr:col>20</xdr:col>
      <xdr:colOff>38100</xdr:colOff>
      <xdr:row>77</xdr:row>
      <xdr:rowOff>2408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18935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87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89402</xdr:rowOff>
    </xdr:from>
    <xdr:to>
      <xdr:col>15</xdr:col>
      <xdr:colOff>101600</xdr:colOff>
      <xdr:row>77</xdr:row>
      <xdr:rowOff>19552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36080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89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11085</xdr:rowOff>
    </xdr:from>
    <xdr:to>
      <xdr:col>10</xdr:col>
      <xdr:colOff>165100</xdr:colOff>
      <xdr:row>77</xdr:row>
      <xdr:rowOff>112685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1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129212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98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120538</xdr:rowOff>
    </xdr:from>
    <xdr:to>
      <xdr:col>6</xdr:col>
      <xdr:colOff>38100</xdr:colOff>
      <xdr:row>78</xdr:row>
      <xdr:rowOff>50688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41815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58014</xdr:rowOff>
    </xdr:from>
    <xdr:to>
      <xdr:col>24</xdr:col>
      <xdr:colOff>63500</xdr:colOff>
      <xdr:row>97</xdr:row>
      <xdr:rowOff>96092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17214"/>
          <a:ext cx="838200" cy="20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58014</xdr:rowOff>
    </xdr:from>
    <xdr:to>
      <xdr:col>19</xdr:col>
      <xdr:colOff>177800</xdr:colOff>
      <xdr:row>98</xdr:row>
      <xdr:rowOff>21427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17214"/>
          <a:ext cx="889000" cy="30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21427</xdr:rowOff>
    </xdr:from>
    <xdr:to>
      <xdr:col>15</xdr:col>
      <xdr:colOff>50800</xdr:colOff>
      <xdr:row>98</xdr:row>
      <xdr:rowOff>29798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23527"/>
          <a:ext cx="8890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29798</xdr:rowOff>
    </xdr:from>
    <xdr:to>
      <xdr:col>10</xdr:col>
      <xdr:colOff>114300</xdr:colOff>
      <xdr:row>98</xdr:row>
      <xdr:rowOff>45679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31898"/>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45292</xdr:rowOff>
    </xdr:from>
    <xdr:to>
      <xdr:col>24</xdr:col>
      <xdr:colOff>114300</xdr:colOff>
      <xdr:row>97</xdr:row>
      <xdr:rowOff>146892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7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23719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7214</xdr:rowOff>
    </xdr:from>
    <xdr:to>
      <xdr:col>20</xdr:col>
      <xdr:colOff>38100</xdr:colOff>
      <xdr:row>96</xdr:row>
      <xdr:rowOff>108814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99941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142077</xdr:rowOff>
    </xdr:from>
    <xdr:to>
      <xdr:col>15</xdr:col>
      <xdr:colOff>101600</xdr:colOff>
      <xdr:row>98</xdr:row>
      <xdr:rowOff>72227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63354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150448</xdr:rowOff>
    </xdr:from>
    <xdr:to>
      <xdr:col>10</xdr:col>
      <xdr:colOff>165100</xdr:colOff>
      <xdr:row>98</xdr:row>
      <xdr:rowOff>80598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71725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7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166329</xdr:rowOff>
    </xdr:from>
    <xdr:to>
      <xdr:col>6</xdr:col>
      <xdr:colOff>38100</xdr:colOff>
      <xdr:row>98</xdr:row>
      <xdr:rowOff>96479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87606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8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121915</xdr:rowOff>
    </xdr:from>
    <xdr:to>
      <xdr:col>54</xdr:col>
      <xdr:colOff>189865</xdr:colOff>
      <xdr:row>38</xdr:row>
      <xdr:rowOff>41631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608315"/>
          <a:ext cx="1270" cy="948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45458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41631</xdr:rowOff>
    </xdr:from>
    <xdr:to>
      <xdr:col>55</xdr:col>
      <xdr:colOff>88900</xdr:colOff>
      <xdr:row>38</xdr:row>
      <xdr:rowOff>41631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68592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8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121915</xdr:rowOff>
    </xdr:from>
    <xdr:to>
      <xdr:col>55</xdr:col>
      <xdr:colOff>88900</xdr:colOff>
      <xdr:row>32</xdr:row>
      <xdr:rowOff>121915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60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73818</xdr:rowOff>
    </xdr:from>
    <xdr:to>
      <xdr:col>55</xdr:col>
      <xdr:colOff>0</xdr:colOff>
      <xdr:row>35</xdr:row>
      <xdr:rowOff>22215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903118"/>
          <a:ext cx="838200" cy="1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41610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63183</xdr:rowOff>
    </xdr:from>
    <xdr:to>
      <xdr:col>55</xdr:col>
      <xdr:colOff>50800</xdr:colOff>
      <xdr:row>36</xdr:row>
      <xdr:rowOff>164783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33241</xdr:rowOff>
    </xdr:from>
    <xdr:to>
      <xdr:col>50</xdr:col>
      <xdr:colOff>114300</xdr:colOff>
      <xdr:row>34</xdr:row>
      <xdr:rowOff>73818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176741"/>
          <a:ext cx="889000" cy="72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92680</xdr:rowOff>
    </xdr:from>
    <xdr:to>
      <xdr:col>50</xdr:col>
      <xdr:colOff>165100</xdr:colOff>
      <xdr:row>37</xdr:row>
      <xdr:rowOff>22830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13957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33241</xdr:rowOff>
    </xdr:from>
    <xdr:to>
      <xdr:col>45</xdr:col>
      <xdr:colOff>177800</xdr:colOff>
      <xdr:row>35</xdr:row>
      <xdr:rowOff>137757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176741"/>
          <a:ext cx="889000" cy="96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17935</xdr:rowOff>
    </xdr:from>
    <xdr:to>
      <xdr:col>46</xdr:col>
      <xdr:colOff>38100</xdr:colOff>
      <xdr:row>32</xdr:row>
      <xdr:rowOff>119535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110662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29073</xdr:rowOff>
    </xdr:from>
    <xdr:to>
      <xdr:col>41</xdr:col>
      <xdr:colOff>50800</xdr:colOff>
      <xdr:row>35</xdr:row>
      <xdr:rowOff>137757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858373"/>
          <a:ext cx="889000" cy="28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161099</xdr:rowOff>
    </xdr:from>
    <xdr:to>
      <xdr:col>41</xdr:col>
      <xdr:colOff>101600</xdr:colOff>
      <xdr:row>37</xdr:row>
      <xdr:rowOff>91249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82376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165199</xdr:rowOff>
    </xdr:from>
    <xdr:to>
      <xdr:col>36</xdr:col>
      <xdr:colOff>165100</xdr:colOff>
      <xdr:row>37</xdr:row>
      <xdr:rowOff>95349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86476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142865</xdr:rowOff>
    </xdr:from>
    <xdr:to>
      <xdr:col>55</xdr:col>
      <xdr:colOff>50800</xdr:colOff>
      <xdr:row>35</xdr:row>
      <xdr:rowOff>73015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165742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23018</xdr:rowOff>
    </xdr:from>
    <xdr:to>
      <xdr:col>50</xdr:col>
      <xdr:colOff>165100</xdr:colOff>
      <xdr:row>34</xdr:row>
      <xdr:rowOff>124618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141145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62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153891</xdr:rowOff>
    </xdr:from>
    <xdr:to>
      <xdr:col>46</xdr:col>
      <xdr:colOff>38100</xdr:colOff>
      <xdr:row>30</xdr:row>
      <xdr:rowOff>84041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12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100568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490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86957</xdr:rowOff>
    </xdr:from>
    <xdr:to>
      <xdr:col>41</xdr:col>
      <xdr:colOff>101600</xdr:colOff>
      <xdr:row>36</xdr:row>
      <xdr:rowOff>17107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8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33634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8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149723</xdr:rowOff>
    </xdr:from>
    <xdr:to>
      <xdr:col>36</xdr:col>
      <xdr:colOff>165100</xdr:colOff>
      <xdr:row>34</xdr:row>
      <xdr:rowOff>79873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8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96400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58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100685</xdr:rowOff>
    </xdr:from>
    <xdr:to>
      <xdr:col>54</xdr:col>
      <xdr:colOff>189865</xdr:colOff>
      <xdr:row>58</xdr:row>
      <xdr:rowOff>119355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9701885"/>
          <a:ext cx="1270" cy="36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123182</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119355</xdr:rowOff>
    </xdr:from>
    <xdr:to>
      <xdr:col>55</xdr:col>
      <xdr:colOff>88900</xdr:colOff>
      <xdr:row>58</xdr:row>
      <xdr:rowOff>119355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47362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947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100685</xdr:rowOff>
    </xdr:from>
    <xdr:to>
      <xdr:col>55</xdr:col>
      <xdr:colOff>88900</xdr:colOff>
      <xdr:row>56</xdr:row>
      <xdr:rowOff>100685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70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156283</xdr:rowOff>
    </xdr:from>
    <xdr:to>
      <xdr:col>55</xdr:col>
      <xdr:colOff>0</xdr:colOff>
      <xdr:row>57</xdr:row>
      <xdr:rowOff>83071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57483"/>
          <a:ext cx="838200" cy="9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139512</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121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161085</xdr:rowOff>
    </xdr:from>
    <xdr:to>
      <xdr:col>55</xdr:col>
      <xdr:colOff>50800</xdr:colOff>
      <xdr:row>58</xdr:row>
      <xdr:rowOff>91235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3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83071</xdr:rowOff>
    </xdr:from>
    <xdr:to>
      <xdr:col>50</xdr:col>
      <xdr:colOff>114300</xdr:colOff>
      <xdr:row>57</xdr:row>
      <xdr:rowOff>99675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55721"/>
          <a:ext cx="8890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152540</xdr:rowOff>
    </xdr:from>
    <xdr:to>
      <xdr:col>50</xdr:col>
      <xdr:colOff>165100</xdr:colOff>
      <xdr:row>58</xdr:row>
      <xdr:rowOff>82690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73817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85366</xdr:rowOff>
    </xdr:from>
    <xdr:to>
      <xdr:col>45</xdr:col>
      <xdr:colOff>177800</xdr:colOff>
      <xdr:row>57</xdr:row>
      <xdr:rowOff>99675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8657866"/>
          <a:ext cx="889000" cy="12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141322</xdr:rowOff>
    </xdr:from>
    <xdr:to>
      <xdr:col>46</xdr:col>
      <xdr:colOff>38100</xdr:colOff>
      <xdr:row>58</xdr:row>
      <xdr:rowOff>71472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62599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1000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85366</xdr:rowOff>
    </xdr:from>
    <xdr:to>
      <xdr:col>41</xdr:col>
      <xdr:colOff>50800</xdr:colOff>
      <xdr:row>57</xdr:row>
      <xdr:rowOff>29741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8657866"/>
          <a:ext cx="889000" cy="114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143160</xdr:rowOff>
    </xdr:from>
    <xdr:to>
      <xdr:col>41</xdr:col>
      <xdr:colOff>101600</xdr:colOff>
      <xdr:row>58</xdr:row>
      <xdr:rowOff>73310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64437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0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152023</xdr:rowOff>
    </xdr:from>
    <xdr:to>
      <xdr:col>36</xdr:col>
      <xdr:colOff>165100</xdr:colOff>
      <xdr:row>58</xdr:row>
      <xdr:rowOff>82173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73300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105483</xdr:rowOff>
    </xdr:from>
    <xdr:to>
      <xdr:col>55</xdr:col>
      <xdr:colOff>50800</xdr:colOff>
      <xdr:row>57</xdr:row>
      <xdr:rowOff>35633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20410</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2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32271</xdr:rowOff>
    </xdr:from>
    <xdr:to>
      <xdr:col>50</xdr:col>
      <xdr:colOff>165100</xdr:colOff>
      <xdr:row>57</xdr:row>
      <xdr:rowOff>133871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0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150398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58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48875</xdr:rowOff>
    </xdr:from>
    <xdr:to>
      <xdr:col>46</xdr:col>
      <xdr:colOff>38100</xdr:colOff>
      <xdr:row>57</xdr:row>
      <xdr:rowOff>150475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167002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5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34566</xdr:rowOff>
    </xdr:from>
    <xdr:to>
      <xdr:col>41</xdr:col>
      <xdr:colOff>101600</xdr:colOff>
      <xdr:row>50</xdr:row>
      <xdr:rowOff>136166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86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152693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838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150391</xdr:rowOff>
    </xdr:from>
    <xdr:to>
      <xdr:col>36</xdr:col>
      <xdr:colOff>165100</xdr:colOff>
      <xdr:row>57</xdr:row>
      <xdr:rowOff>80541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97068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52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115306</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3316956"/>
          <a:ext cx="1270" cy="19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171056</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441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61983</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309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115306</xdr:rowOff>
    </xdr:from>
    <xdr:to>
      <xdr:col>55</xdr:col>
      <xdr:colOff>88900</xdr:colOff>
      <xdr:row>77</xdr:row>
      <xdr:rowOff>115306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1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29288</xdr:rowOff>
    </xdr:from>
    <xdr:to>
      <xdr:col>55</xdr:col>
      <xdr:colOff>0</xdr:colOff>
      <xdr:row>78</xdr:row>
      <xdr:rowOff>93991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02388"/>
          <a:ext cx="838200" cy="6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44056</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7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65629</xdr:rowOff>
    </xdr:from>
    <xdr:to>
      <xdr:col>55</xdr:col>
      <xdr:colOff>50800</xdr:colOff>
      <xdr:row>78</xdr:row>
      <xdr:rowOff>167229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39255</xdr:rowOff>
    </xdr:from>
    <xdr:to>
      <xdr:col>50</xdr:col>
      <xdr:colOff>114300</xdr:colOff>
      <xdr:row>78</xdr:row>
      <xdr:rowOff>93991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12355"/>
          <a:ext cx="889000" cy="5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62469</xdr:rowOff>
    </xdr:from>
    <xdr:to>
      <xdr:col>50</xdr:col>
      <xdr:colOff>165100</xdr:colOff>
      <xdr:row>78</xdr:row>
      <xdr:rowOff>164069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3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155196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50948</xdr:rowOff>
    </xdr:from>
    <xdr:to>
      <xdr:col>45</xdr:col>
      <xdr:colOff>177800</xdr:colOff>
      <xdr:row>78</xdr:row>
      <xdr:rowOff>39255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2223898"/>
          <a:ext cx="889000" cy="118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58009</xdr:rowOff>
    </xdr:from>
    <xdr:to>
      <xdr:col>46</xdr:col>
      <xdr:colOff>38100</xdr:colOff>
      <xdr:row>78</xdr:row>
      <xdr:rowOff>159609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3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150736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2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50948</xdr:rowOff>
    </xdr:from>
    <xdr:to>
      <xdr:col>41</xdr:col>
      <xdr:colOff>50800</xdr:colOff>
      <xdr:row>78</xdr:row>
      <xdr:rowOff>7441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2223898"/>
          <a:ext cx="889000" cy="11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59212</xdr:rowOff>
    </xdr:from>
    <xdr:to>
      <xdr:col>41</xdr:col>
      <xdr:colOff>101600</xdr:colOff>
      <xdr:row>78</xdr:row>
      <xdr:rowOff>160812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2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53456</xdr:rowOff>
    </xdr:from>
    <xdr:to>
      <xdr:col>36</xdr:col>
      <xdr:colOff>165100</xdr:colOff>
      <xdr:row>78</xdr:row>
      <xdr:rowOff>155056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146183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149938</xdr:rowOff>
    </xdr:from>
    <xdr:to>
      <xdr:col>55</xdr:col>
      <xdr:colOff>50800</xdr:colOff>
      <xdr:row>78</xdr:row>
      <xdr:rowOff>80088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5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17533</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1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43191</xdr:rowOff>
    </xdr:from>
    <xdr:to>
      <xdr:col>50</xdr:col>
      <xdr:colOff>165100</xdr:colOff>
      <xdr:row>78</xdr:row>
      <xdr:rowOff>144791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161318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1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159905</xdr:rowOff>
    </xdr:from>
    <xdr:to>
      <xdr:col>46</xdr:col>
      <xdr:colOff>38100</xdr:colOff>
      <xdr:row>78</xdr:row>
      <xdr:rowOff>90055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106582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13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148</xdr:rowOff>
    </xdr:from>
    <xdr:to>
      <xdr:col>41</xdr:col>
      <xdr:colOff>101600</xdr:colOff>
      <xdr:row>71</xdr:row>
      <xdr:rowOff>101748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1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118275</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194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128091</xdr:rowOff>
    </xdr:from>
    <xdr:to>
      <xdr:col>36</xdr:col>
      <xdr:colOff>165100</xdr:colOff>
      <xdr:row>78</xdr:row>
      <xdr:rowOff>58241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2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74768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0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60131</xdr:rowOff>
    </xdr:from>
    <xdr:to>
      <xdr:col>55</xdr:col>
      <xdr:colOff>0</xdr:colOff>
      <xdr:row>95</xdr:row>
      <xdr:rowOff>19653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176431"/>
          <a:ext cx="838200" cy="13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60131</xdr:rowOff>
    </xdr:from>
    <xdr:to>
      <xdr:col>50</xdr:col>
      <xdr:colOff>114300</xdr:colOff>
      <xdr:row>98</xdr:row>
      <xdr:rowOff>123796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176431"/>
          <a:ext cx="889000" cy="74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75888</xdr:rowOff>
    </xdr:from>
    <xdr:to>
      <xdr:col>45</xdr:col>
      <xdr:colOff>177800</xdr:colOff>
      <xdr:row>98</xdr:row>
      <xdr:rowOff>123796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06538"/>
          <a:ext cx="889000" cy="21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75888</xdr:rowOff>
    </xdr:from>
    <xdr:to>
      <xdr:col>41</xdr:col>
      <xdr:colOff>50800</xdr:colOff>
      <xdr:row>98</xdr:row>
      <xdr:rowOff>122343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06538"/>
          <a:ext cx="889000" cy="21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140303</xdr:rowOff>
    </xdr:from>
    <xdr:to>
      <xdr:col>55</xdr:col>
      <xdr:colOff>50800</xdr:colOff>
      <xdr:row>95</xdr:row>
      <xdr:rowOff>70453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163180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0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9331</xdr:rowOff>
    </xdr:from>
    <xdr:to>
      <xdr:col>50</xdr:col>
      <xdr:colOff>165100</xdr:colOff>
      <xdr:row>94</xdr:row>
      <xdr:rowOff>110931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12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127458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0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72996</xdr:rowOff>
    </xdr:from>
    <xdr:to>
      <xdr:col>46</xdr:col>
      <xdr:colOff>38100</xdr:colOff>
      <xdr:row>99</xdr:row>
      <xdr:rowOff>3146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165723</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96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25088</xdr:rowOff>
    </xdr:from>
    <xdr:to>
      <xdr:col>41</xdr:col>
      <xdr:colOff>101600</xdr:colOff>
      <xdr:row>97</xdr:row>
      <xdr:rowOff>126688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117815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4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71543</xdr:rowOff>
    </xdr:from>
    <xdr:to>
      <xdr:col>36</xdr:col>
      <xdr:colOff>165100</xdr:colOff>
      <xdr:row>99</xdr:row>
      <xdr:rowOff>1693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7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164270</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96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46534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6390184"/>
          <a:ext cx="1269" cy="34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92425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89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164661</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616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46534</xdr:rowOff>
    </xdr:from>
    <xdr:to>
      <xdr:col>86</xdr:col>
      <xdr:colOff>25400</xdr:colOff>
      <xdr:row>37</xdr:row>
      <xdr:rowOff>46534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390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5355</xdr:rowOff>
    </xdr:from>
    <xdr:to>
      <xdr:col>85</xdr:col>
      <xdr:colOff>127000</xdr:colOff>
      <xdr:row>37</xdr:row>
      <xdr:rowOff>46534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349005"/>
          <a:ext cx="838200" cy="4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136875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65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158448</xdr:rowOff>
    </xdr:from>
    <xdr:to>
      <xdr:col>85</xdr:col>
      <xdr:colOff>177800</xdr:colOff>
      <xdr:row>39</xdr:row>
      <xdr:rowOff>88598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94593</xdr:rowOff>
    </xdr:from>
    <xdr:to>
      <xdr:col>81</xdr:col>
      <xdr:colOff>50800</xdr:colOff>
      <xdr:row>37</xdr:row>
      <xdr:rowOff>5355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5409543"/>
          <a:ext cx="889000" cy="93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156657</xdr:rowOff>
    </xdr:from>
    <xdr:to>
      <xdr:col>81</xdr:col>
      <xdr:colOff>101600</xdr:colOff>
      <xdr:row>39</xdr:row>
      <xdr:rowOff>86807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77934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6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166347</xdr:rowOff>
    </xdr:from>
    <xdr:to>
      <xdr:col>76</xdr:col>
      <xdr:colOff>114300</xdr:colOff>
      <xdr:row>31</xdr:row>
      <xdr:rowOff>94593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5138397"/>
          <a:ext cx="889000" cy="27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158798</xdr:rowOff>
    </xdr:from>
    <xdr:to>
      <xdr:col>76</xdr:col>
      <xdr:colOff>165100</xdr:colOff>
      <xdr:row>39</xdr:row>
      <xdr:rowOff>88948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80075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6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166347</xdr:rowOff>
    </xdr:from>
    <xdr:to>
      <xdr:col>71</xdr:col>
      <xdr:colOff>177800</xdr:colOff>
      <xdr:row>30</xdr:row>
      <xdr:rowOff>15167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5138397"/>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157385</xdr:rowOff>
    </xdr:from>
    <xdr:to>
      <xdr:col>72</xdr:col>
      <xdr:colOff>38100</xdr:colOff>
      <xdr:row>39</xdr:row>
      <xdr:rowOff>87535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78662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159408</xdr:rowOff>
    </xdr:from>
    <xdr:to>
      <xdr:col>67</xdr:col>
      <xdr:colOff>101600</xdr:colOff>
      <xdr:row>39</xdr:row>
      <xdr:rowOff>89558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80685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167184</xdr:rowOff>
    </xdr:from>
    <xdr:to>
      <xdr:col>85</xdr:col>
      <xdr:colOff>177800</xdr:colOff>
      <xdr:row>37</xdr:row>
      <xdr:rowOff>97334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3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120211</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2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126005</xdr:rowOff>
    </xdr:from>
    <xdr:to>
      <xdr:col>81</xdr:col>
      <xdr:colOff>101600</xdr:colOff>
      <xdr:row>37</xdr:row>
      <xdr:rowOff>56155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2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72682</xdr:rowOff>
    </xdr:from>
    <xdr:ext cx="59901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181795" y="607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43793</xdr:rowOff>
    </xdr:from>
    <xdr:to>
      <xdr:col>76</xdr:col>
      <xdr:colOff>165100</xdr:colOff>
      <xdr:row>31</xdr:row>
      <xdr:rowOff>145393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53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161920</xdr:rowOff>
    </xdr:from>
    <xdr:ext cx="59901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292795" y="513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115547</xdr:rowOff>
    </xdr:from>
    <xdr:to>
      <xdr:col>72</xdr:col>
      <xdr:colOff>38100</xdr:colOff>
      <xdr:row>30</xdr:row>
      <xdr:rowOff>45697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50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28</xdr:row>
      <xdr:rowOff>62224</xdr:rowOff>
    </xdr:from>
    <xdr:ext cx="59901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03795" y="486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135817</xdr:rowOff>
    </xdr:from>
    <xdr:to>
      <xdr:col>67</xdr:col>
      <xdr:colOff>101600</xdr:colOff>
      <xdr:row>30</xdr:row>
      <xdr:rowOff>65967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5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82494</xdr:rowOff>
    </xdr:from>
    <xdr:ext cx="59901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14795" y="488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93131</xdr:rowOff>
    </xdr:from>
    <xdr:to>
      <xdr:col>85</xdr:col>
      <xdr:colOff>127000</xdr:colOff>
      <xdr:row>74</xdr:row>
      <xdr:rowOff>9920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608981"/>
          <a:ext cx="8382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9920</xdr:rowOff>
    </xdr:from>
    <xdr:to>
      <xdr:col>81</xdr:col>
      <xdr:colOff>50800</xdr:colOff>
      <xdr:row>75</xdr:row>
      <xdr:rowOff>238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697220"/>
          <a:ext cx="889000" cy="16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238</xdr:rowOff>
    </xdr:from>
    <xdr:to>
      <xdr:col>76</xdr:col>
      <xdr:colOff>114300</xdr:colOff>
      <xdr:row>76</xdr:row>
      <xdr:rowOff>149203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858988"/>
          <a:ext cx="889000" cy="32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149203</xdr:rowOff>
    </xdr:from>
    <xdr:to>
      <xdr:col>71</xdr:col>
      <xdr:colOff>177800</xdr:colOff>
      <xdr:row>76</xdr:row>
      <xdr:rowOff>152828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79403"/>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42331</xdr:rowOff>
    </xdr:from>
    <xdr:to>
      <xdr:col>85</xdr:col>
      <xdr:colOff>177800</xdr:colOff>
      <xdr:row>73</xdr:row>
      <xdr:rowOff>143931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55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65208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40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130570</xdr:rowOff>
    </xdr:from>
    <xdr:to>
      <xdr:col>81</xdr:col>
      <xdr:colOff>101600</xdr:colOff>
      <xdr:row>74</xdr:row>
      <xdr:rowOff>60720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77247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4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120888</xdr:rowOff>
    </xdr:from>
    <xdr:to>
      <xdr:col>76</xdr:col>
      <xdr:colOff>165100</xdr:colOff>
      <xdr:row>75</xdr:row>
      <xdr:rowOff>51038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67565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58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98403</xdr:rowOff>
    </xdr:from>
    <xdr:to>
      <xdr:col>72</xdr:col>
      <xdr:colOff>38100</xdr:colOff>
      <xdr:row>77</xdr:row>
      <xdr:rowOff>28553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2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19680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102028</xdr:rowOff>
    </xdr:from>
    <xdr:to>
      <xdr:col>67</xdr:col>
      <xdr:colOff>101600</xdr:colOff>
      <xdr:row>77</xdr:row>
      <xdr:rowOff>32178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3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23305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2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51008</xdr:rowOff>
    </xdr:from>
    <xdr:to>
      <xdr:col>85</xdr:col>
      <xdr:colOff>127000</xdr:colOff>
      <xdr:row>98</xdr:row>
      <xdr:rowOff>100929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681658"/>
          <a:ext cx="838200" cy="22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51008</xdr:rowOff>
    </xdr:from>
    <xdr:to>
      <xdr:col>81</xdr:col>
      <xdr:colOff>50800</xdr:colOff>
      <xdr:row>98</xdr:row>
      <xdr:rowOff>18258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681658"/>
          <a:ext cx="889000" cy="13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18258</xdr:rowOff>
    </xdr:from>
    <xdr:to>
      <xdr:col>76</xdr:col>
      <xdr:colOff>114300</xdr:colOff>
      <xdr:row>98</xdr:row>
      <xdr:rowOff>80945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20358"/>
          <a:ext cx="889000" cy="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80945</xdr:rowOff>
    </xdr:from>
    <xdr:to>
      <xdr:col>71</xdr:col>
      <xdr:colOff>177800</xdr:colOff>
      <xdr:row>98</xdr:row>
      <xdr:rowOff>137469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83045"/>
          <a:ext cx="889000" cy="5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50129</xdr:rowOff>
    </xdr:from>
    <xdr:to>
      <xdr:col>85</xdr:col>
      <xdr:colOff>177800</xdr:colOff>
      <xdr:row>98</xdr:row>
      <xdr:rowOff>151729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136506</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6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208</xdr:rowOff>
    </xdr:from>
    <xdr:to>
      <xdr:col>81</xdr:col>
      <xdr:colOff>101600</xdr:colOff>
      <xdr:row>97</xdr:row>
      <xdr:rowOff>101808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118335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0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138908</xdr:rowOff>
    </xdr:from>
    <xdr:to>
      <xdr:col>76</xdr:col>
      <xdr:colOff>165100</xdr:colOff>
      <xdr:row>98</xdr:row>
      <xdr:rowOff>69058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85585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5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30145</xdr:rowOff>
    </xdr:from>
    <xdr:to>
      <xdr:col>72</xdr:col>
      <xdr:colOff>38100</xdr:colOff>
      <xdr:row>98</xdr:row>
      <xdr:rowOff>131745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148272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60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86669</xdr:rowOff>
    </xdr:from>
    <xdr:to>
      <xdr:col>67</xdr:col>
      <xdr:colOff>101600</xdr:colOff>
      <xdr:row>99</xdr:row>
      <xdr:rowOff>16819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7946</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5017" y="16981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136408</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1508"/>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136408</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651508"/>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85608</xdr:rowOff>
    </xdr:from>
    <xdr:to>
      <xdr:col>102</xdr:col>
      <xdr:colOff>165100</xdr:colOff>
      <xdr:row>39</xdr:row>
      <xdr:rowOff>15758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6885</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88333" y="6693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11075</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955175"/>
          <a:ext cx="8382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11075</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955175"/>
          <a:ext cx="8890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131725</xdr:rowOff>
    </xdr:from>
    <xdr:to>
      <xdr:col>112</xdr:col>
      <xdr:colOff>38100</xdr:colOff>
      <xdr:row>58</xdr:row>
      <xdr:rowOff>61875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78402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7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64339</xdr:rowOff>
    </xdr:from>
    <xdr:to>
      <xdr:col>116</xdr:col>
      <xdr:colOff>63500</xdr:colOff>
      <xdr:row>77</xdr:row>
      <xdr:rowOff>103163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265989"/>
          <a:ext cx="8382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153815</xdr:rowOff>
    </xdr:from>
    <xdr:to>
      <xdr:col>111</xdr:col>
      <xdr:colOff>177800</xdr:colOff>
      <xdr:row>77</xdr:row>
      <xdr:rowOff>103163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184015"/>
          <a:ext cx="889000" cy="12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87046</xdr:rowOff>
    </xdr:from>
    <xdr:to>
      <xdr:col>107</xdr:col>
      <xdr:colOff>50800</xdr:colOff>
      <xdr:row>76</xdr:row>
      <xdr:rowOff>153815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774346"/>
          <a:ext cx="889000" cy="40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87046</xdr:rowOff>
    </xdr:from>
    <xdr:to>
      <xdr:col>102</xdr:col>
      <xdr:colOff>114300</xdr:colOff>
      <xdr:row>74</xdr:row>
      <xdr:rowOff>137719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77434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13539</xdr:rowOff>
    </xdr:from>
    <xdr:to>
      <xdr:col>116</xdr:col>
      <xdr:colOff>114300</xdr:colOff>
      <xdr:row>77</xdr:row>
      <xdr:rowOff>115139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163416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52363</xdr:rowOff>
    </xdr:from>
    <xdr:to>
      <xdr:col>112</xdr:col>
      <xdr:colOff>38100</xdr:colOff>
      <xdr:row>77</xdr:row>
      <xdr:rowOff>153963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145090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103015</xdr:rowOff>
    </xdr:from>
    <xdr:to>
      <xdr:col>107</xdr:col>
      <xdr:colOff>101600</xdr:colOff>
      <xdr:row>77</xdr:row>
      <xdr:rowOff>33165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49693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9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36246</xdr:rowOff>
    </xdr:from>
    <xdr:to>
      <xdr:col>102</xdr:col>
      <xdr:colOff>165100</xdr:colOff>
      <xdr:row>74</xdr:row>
      <xdr:rowOff>137846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72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154373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49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86919</xdr:rowOff>
    </xdr:from>
    <xdr:to>
      <xdr:col>98</xdr:col>
      <xdr:colOff>38100</xdr:colOff>
      <xdr:row>75</xdr:row>
      <xdr:rowOff>17069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7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33596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54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年度の住民一人当たりのコスト（目的別）において、災害復旧事業費が類似団体内で最大、全国・県平均を突出して上回っている。これは、平成２８年熊本地震による災害復旧事業費（新庁舎</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等）によるものであ</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普通建設事業費も高止まりしており、これは、震災からの復興事業として災害に強い町づくりを目指していることによる街路事業等によるものや震災により生じた国指定文化財布田川断層帯の保存・活用整備事業によるものである。</a:t>
          </a:r>
          <a:endParaRPr lang="ja-JP" altLang="ja-JP" sz="1400">
            <a:effectLst/>
          </a:endParaRPr>
        </a:p>
        <a:p>
          <a:r>
            <a:rPr kumimoji="1" lang="ja-JP" altLang="ja-JP" sz="1100">
              <a:solidFill>
                <a:schemeClr val="dk1"/>
              </a:solidFill>
              <a:effectLst/>
              <a:latin typeface="+mn-lt"/>
              <a:ea typeface="+mn-ea"/>
              <a:cs typeface="+mn-cs"/>
            </a:rPr>
            <a:t>　財源として借り入れた町債の償還が令和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本格化しており、令和元年度まで類似団体平均、全国・県平均を下回っていた公債費の住民一人当たりのコストが大きく上昇している。今後も複合施設の造成・施設整備も控えており、公債費償還に交付税措置がある場合でも将来の財政運営に支障を来さないよう事業の峻別に努める。</a:t>
          </a:r>
          <a:endParaRPr lang="ja-JP" altLang="ja-JP" sz="1400">
            <a:effectLst/>
          </a:endParaRPr>
        </a:p>
        <a:p>
          <a:r>
            <a:rPr kumimoji="1" lang="ja-JP" altLang="ja-JP" sz="1100">
              <a:solidFill>
                <a:schemeClr val="dk1"/>
              </a:solidFill>
              <a:effectLst/>
              <a:latin typeface="+mn-lt"/>
              <a:ea typeface="+mn-ea"/>
              <a:cs typeface="+mn-cs"/>
            </a:rPr>
            <a:t>　人件費・物件費、維持補修費等については平成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年熊本地震からの復旧･復興事業の事業完了に合わせ整理・合理化を図っていく。</a:t>
          </a:r>
          <a:endParaRPr lang="ja-JP" altLang="ja-JP" sz="1400">
            <a:effectLst/>
          </a:endParaRPr>
        </a:p>
        <a:p>
          <a:r>
            <a:rPr kumimoji="1" lang="ja-JP" altLang="ja-JP" sz="1100">
              <a:solidFill>
                <a:schemeClr val="dk1"/>
              </a:solidFill>
              <a:effectLst/>
              <a:latin typeface="+mn-lt"/>
              <a:ea typeface="+mn-ea"/>
              <a:cs typeface="+mn-cs"/>
            </a:rPr>
            <a:t>　その他の操出金（国保、介護保険、後期高齢者医療）についても基準内繰出しに努める。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33,718
33,570
65.68
24,415,387
21,896,018
2,284,100
8,879,241
48,842,405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19304</xdr:rowOff>
    </xdr:from>
    <xdr:to>
      <xdr:col>24</xdr:col>
      <xdr:colOff>63500</xdr:colOff>
      <xdr:row>36</xdr:row>
      <xdr:rowOff>45974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91504"/>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19304</xdr:rowOff>
    </xdr:from>
    <xdr:to>
      <xdr:col>19</xdr:col>
      <xdr:colOff>177800</xdr:colOff>
      <xdr:row>36</xdr:row>
      <xdr:rowOff>43307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9150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23495</xdr:rowOff>
    </xdr:from>
    <xdr:to>
      <xdr:col>15</xdr:col>
      <xdr:colOff>50800</xdr:colOff>
      <xdr:row>36</xdr:row>
      <xdr:rowOff>43307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9569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23495</xdr:rowOff>
    </xdr:from>
    <xdr:to>
      <xdr:col>10</xdr:col>
      <xdr:colOff>114300</xdr:colOff>
      <xdr:row>36</xdr:row>
      <xdr:rowOff>42926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9569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166624</xdr:rowOff>
    </xdr:from>
    <xdr:to>
      <xdr:col>24</xdr:col>
      <xdr:colOff>114300</xdr:colOff>
      <xdr:row>36</xdr:row>
      <xdr:rowOff>96774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145051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139954</xdr:rowOff>
    </xdr:from>
    <xdr:to>
      <xdr:col>20</xdr:col>
      <xdr:colOff>38100</xdr:colOff>
      <xdr:row>36</xdr:row>
      <xdr:rowOff>70104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61231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163957</xdr:rowOff>
    </xdr:from>
    <xdr:to>
      <xdr:col>15</xdr:col>
      <xdr:colOff>101600</xdr:colOff>
      <xdr:row>36</xdr:row>
      <xdr:rowOff>94107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85234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144145</xdr:rowOff>
    </xdr:from>
    <xdr:to>
      <xdr:col>10</xdr:col>
      <xdr:colOff>165100</xdr:colOff>
      <xdr:row>36</xdr:row>
      <xdr:rowOff>74295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65422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163576</xdr:rowOff>
    </xdr:from>
    <xdr:to>
      <xdr:col>6</xdr:col>
      <xdr:colOff>38100</xdr:colOff>
      <xdr:row>36</xdr:row>
      <xdr:rowOff>93726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84853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165665</xdr:rowOff>
    </xdr:from>
    <xdr:to>
      <xdr:col>24</xdr:col>
      <xdr:colOff>63500</xdr:colOff>
      <xdr:row>57</xdr:row>
      <xdr:rowOff>81925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66865"/>
          <a:ext cx="838200" cy="8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10854</xdr:rowOff>
    </xdr:from>
    <xdr:to>
      <xdr:col>19</xdr:col>
      <xdr:colOff>177800</xdr:colOff>
      <xdr:row>56</xdr:row>
      <xdr:rowOff>165665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40604"/>
          <a:ext cx="889000" cy="3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10854</xdr:rowOff>
    </xdr:from>
    <xdr:to>
      <xdr:col>15</xdr:col>
      <xdr:colOff>50800</xdr:colOff>
      <xdr:row>57</xdr:row>
      <xdr:rowOff>127908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40604"/>
          <a:ext cx="889000" cy="45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127908</xdr:rowOff>
    </xdr:from>
    <xdr:to>
      <xdr:col>10</xdr:col>
      <xdr:colOff>114300</xdr:colOff>
      <xdr:row>58</xdr:row>
      <xdr:rowOff>35054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00558"/>
          <a:ext cx="889000" cy="7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31125</xdr:rowOff>
    </xdr:from>
    <xdr:to>
      <xdr:col>24</xdr:col>
      <xdr:colOff>114300</xdr:colOff>
      <xdr:row>57</xdr:row>
      <xdr:rowOff>132725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54002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5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114865</xdr:rowOff>
    </xdr:from>
    <xdr:to>
      <xdr:col>20</xdr:col>
      <xdr:colOff>38100</xdr:colOff>
      <xdr:row>57</xdr:row>
      <xdr:rowOff>45015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61542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9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131504</xdr:rowOff>
    </xdr:from>
    <xdr:to>
      <xdr:col>15</xdr:col>
      <xdr:colOff>101600</xdr:colOff>
      <xdr:row>55</xdr:row>
      <xdr:rowOff>61654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78181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16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77108</xdr:rowOff>
    </xdr:from>
    <xdr:to>
      <xdr:col>10</xdr:col>
      <xdr:colOff>165100</xdr:colOff>
      <xdr:row>58</xdr:row>
      <xdr:rowOff>7258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23785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2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155704</xdr:rowOff>
    </xdr:from>
    <xdr:to>
      <xdr:col>6</xdr:col>
      <xdr:colOff>38100</xdr:colOff>
      <xdr:row>58</xdr:row>
      <xdr:rowOff>85854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76981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141552</xdr:rowOff>
    </xdr:from>
    <xdr:to>
      <xdr:col>24</xdr:col>
      <xdr:colOff>63500</xdr:colOff>
      <xdr:row>76</xdr:row>
      <xdr:rowOff>34826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57402"/>
          <a:ext cx="838200" cy="40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141552</xdr:rowOff>
    </xdr:from>
    <xdr:to>
      <xdr:col>19</xdr:col>
      <xdr:colOff>177800</xdr:colOff>
      <xdr:row>75</xdr:row>
      <xdr:rowOff>118707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57402"/>
          <a:ext cx="889000" cy="32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118707</xdr:rowOff>
    </xdr:from>
    <xdr:to>
      <xdr:col>15</xdr:col>
      <xdr:colOff>50800</xdr:colOff>
      <xdr:row>76</xdr:row>
      <xdr:rowOff>78473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77457"/>
          <a:ext cx="889000" cy="1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27389</xdr:rowOff>
    </xdr:from>
    <xdr:to>
      <xdr:col>10</xdr:col>
      <xdr:colOff>114300</xdr:colOff>
      <xdr:row>76</xdr:row>
      <xdr:rowOff>78473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57589"/>
          <a:ext cx="889000" cy="5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155476</xdr:rowOff>
    </xdr:from>
    <xdr:to>
      <xdr:col>24</xdr:col>
      <xdr:colOff>114300</xdr:colOff>
      <xdr:row>76</xdr:row>
      <xdr:rowOff>85626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6903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6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90752</xdr:rowOff>
    </xdr:from>
    <xdr:to>
      <xdr:col>20</xdr:col>
      <xdr:colOff>38100</xdr:colOff>
      <xdr:row>74</xdr:row>
      <xdr:rowOff>20902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37429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8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67907</xdr:rowOff>
    </xdr:from>
    <xdr:to>
      <xdr:col>15</xdr:col>
      <xdr:colOff>101600</xdr:colOff>
      <xdr:row>75</xdr:row>
      <xdr:rowOff>169506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26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27673</xdr:rowOff>
    </xdr:from>
    <xdr:to>
      <xdr:col>10</xdr:col>
      <xdr:colOff>165100</xdr:colOff>
      <xdr:row>76</xdr:row>
      <xdr:rowOff>129273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145801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3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148039</xdr:rowOff>
    </xdr:from>
    <xdr:to>
      <xdr:col>6</xdr:col>
      <xdr:colOff>38100</xdr:colOff>
      <xdr:row>76</xdr:row>
      <xdr:rowOff>78189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94716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8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169597</xdr:rowOff>
    </xdr:from>
    <xdr:to>
      <xdr:col>24</xdr:col>
      <xdr:colOff>63500</xdr:colOff>
      <xdr:row>98</xdr:row>
      <xdr:rowOff>150313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00247"/>
          <a:ext cx="838200" cy="1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169597</xdr:rowOff>
    </xdr:from>
    <xdr:to>
      <xdr:col>19</xdr:col>
      <xdr:colOff>177800</xdr:colOff>
      <xdr:row>99</xdr:row>
      <xdr:rowOff>46741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00247"/>
          <a:ext cx="889000" cy="2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46741</xdr:rowOff>
    </xdr:from>
    <xdr:to>
      <xdr:col>15</xdr:col>
      <xdr:colOff>50800</xdr:colOff>
      <xdr:row>99</xdr:row>
      <xdr:rowOff>73357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20291"/>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90323</xdr:rowOff>
    </xdr:from>
    <xdr:to>
      <xdr:col>10</xdr:col>
      <xdr:colOff>114300</xdr:colOff>
      <xdr:row>99</xdr:row>
      <xdr:rowOff>73357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92423"/>
          <a:ext cx="889000" cy="15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99513</xdr:rowOff>
    </xdr:from>
    <xdr:to>
      <xdr:col>24</xdr:col>
      <xdr:colOff>114300</xdr:colOff>
      <xdr:row>99</xdr:row>
      <xdr:rowOff>29663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14440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1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118797</xdr:rowOff>
    </xdr:from>
    <xdr:to>
      <xdr:col>20</xdr:col>
      <xdr:colOff>38100</xdr:colOff>
      <xdr:row>98</xdr:row>
      <xdr:rowOff>48947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40074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167391</xdr:rowOff>
    </xdr:from>
    <xdr:to>
      <xdr:col>15</xdr:col>
      <xdr:colOff>101600</xdr:colOff>
      <xdr:row>99</xdr:row>
      <xdr:rowOff>97541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88668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6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22557</xdr:rowOff>
    </xdr:from>
    <xdr:to>
      <xdr:col>10</xdr:col>
      <xdr:colOff>165100</xdr:colOff>
      <xdr:row>99</xdr:row>
      <xdr:rowOff>124157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115284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8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39523</xdr:rowOff>
    </xdr:from>
    <xdr:to>
      <xdr:col>6</xdr:col>
      <xdr:colOff>38100</xdr:colOff>
      <xdr:row>98</xdr:row>
      <xdr:rowOff>141123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132250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85816</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723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85489</xdr:rowOff>
    </xdr:from>
    <xdr:to>
      <xdr:col>45</xdr:col>
      <xdr:colOff>177800</xdr:colOff>
      <xdr:row>39</xdr:row>
      <xdr:rowOff>85816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7203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85489</xdr:rowOff>
    </xdr:from>
    <xdr:to>
      <xdr:col>41</xdr:col>
      <xdr:colOff>50800</xdr:colOff>
      <xdr:row>39</xdr:row>
      <xdr:rowOff>85489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72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35016</xdr:rowOff>
    </xdr:from>
    <xdr:to>
      <xdr:col>46</xdr:col>
      <xdr:colOff>38100</xdr:colOff>
      <xdr:row>39</xdr:row>
      <xdr:rowOff>136616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127743</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34689</xdr:rowOff>
    </xdr:from>
    <xdr:to>
      <xdr:col>41</xdr:col>
      <xdr:colOff>101600</xdr:colOff>
      <xdr:row>39</xdr:row>
      <xdr:rowOff>136289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127416</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813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34689</xdr:rowOff>
    </xdr:from>
    <xdr:to>
      <xdr:col>36</xdr:col>
      <xdr:colOff>165100</xdr:colOff>
      <xdr:row>39</xdr:row>
      <xdr:rowOff>136289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127416</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813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76182</xdr:rowOff>
    </xdr:from>
    <xdr:to>
      <xdr:col>55</xdr:col>
      <xdr:colOff>0</xdr:colOff>
      <xdr:row>58</xdr:row>
      <xdr:rowOff>93669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20282"/>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37157</xdr:rowOff>
    </xdr:from>
    <xdr:to>
      <xdr:col>50</xdr:col>
      <xdr:colOff>114300</xdr:colOff>
      <xdr:row>58</xdr:row>
      <xdr:rowOff>93669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981257"/>
          <a:ext cx="889000" cy="5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37157</xdr:rowOff>
    </xdr:from>
    <xdr:to>
      <xdr:col>45</xdr:col>
      <xdr:colOff>177800</xdr:colOff>
      <xdr:row>58</xdr:row>
      <xdr:rowOff>54497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981257"/>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39736</xdr:rowOff>
    </xdr:from>
    <xdr:to>
      <xdr:col>41</xdr:col>
      <xdr:colOff>50800</xdr:colOff>
      <xdr:row>58</xdr:row>
      <xdr:rowOff>54497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640936"/>
          <a:ext cx="889000" cy="35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25382</xdr:rowOff>
    </xdr:from>
    <xdr:to>
      <xdr:col>55</xdr:col>
      <xdr:colOff>50800</xdr:colOff>
      <xdr:row>58</xdr:row>
      <xdr:rowOff>126982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48259</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42869</xdr:rowOff>
    </xdr:from>
    <xdr:to>
      <xdr:col>50</xdr:col>
      <xdr:colOff>165100</xdr:colOff>
      <xdr:row>58</xdr:row>
      <xdr:rowOff>144469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160996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7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157807</xdr:rowOff>
    </xdr:from>
    <xdr:to>
      <xdr:col>46</xdr:col>
      <xdr:colOff>38100</xdr:colOff>
      <xdr:row>58</xdr:row>
      <xdr:rowOff>87957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104484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3697</xdr:rowOff>
    </xdr:from>
    <xdr:to>
      <xdr:col>41</xdr:col>
      <xdr:colOff>101600</xdr:colOff>
      <xdr:row>58</xdr:row>
      <xdr:rowOff>105297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121824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72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160386</xdr:rowOff>
    </xdr:from>
    <xdr:to>
      <xdr:col>36</xdr:col>
      <xdr:colOff>165100</xdr:colOff>
      <xdr:row>56</xdr:row>
      <xdr:rowOff>90536</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5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107063</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3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77293</xdr:rowOff>
    </xdr:from>
    <xdr:to>
      <xdr:col>55</xdr:col>
      <xdr:colOff>0</xdr:colOff>
      <xdr:row>77</xdr:row>
      <xdr:rowOff>106211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107493"/>
          <a:ext cx="838200" cy="20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77293</xdr:rowOff>
    </xdr:from>
    <xdr:to>
      <xdr:col>50</xdr:col>
      <xdr:colOff>114300</xdr:colOff>
      <xdr:row>77</xdr:row>
      <xdr:rowOff>13094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107493"/>
          <a:ext cx="889000" cy="10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13094</xdr:rowOff>
    </xdr:from>
    <xdr:to>
      <xdr:col>45</xdr:col>
      <xdr:colOff>177800</xdr:colOff>
      <xdr:row>78</xdr:row>
      <xdr:rowOff>77406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214744"/>
          <a:ext cx="889000" cy="23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77406</xdr:rowOff>
    </xdr:from>
    <xdr:to>
      <xdr:col>41</xdr:col>
      <xdr:colOff>50800</xdr:colOff>
      <xdr:row>78</xdr:row>
      <xdr:rowOff>165264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50506"/>
          <a:ext cx="8890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55411</xdr:rowOff>
    </xdr:from>
    <xdr:to>
      <xdr:col>55</xdr:col>
      <xdr:colOff>50800</xdr:colOff>
      <xdr:row>77</xdr:row>
      <xdr:rowOff>157011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33838</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26493</xdr:rowOff>
    </xdr:from>
    <xdr:to>
      <xdr:col>50</xdr:col>
      <xdr:colOff>165100</xdr:colOff>
      <xdr:row>76</xdr:row>
      <xdr:rowOff>128093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0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144619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8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133744</xdr:rowOff>
    </xdr:from>
    <xdr:to>
      <xdr:col>46</xdr:col>
      <xdr:colOff>38100</xdr:colOff>
      <xdr:row>77</xdr:row>
      <xdr:rowOff>63894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1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55021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2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26606</xdr:rowOff>
    </xdr:from>
    <xdr:to>
      <xdr:col>41</xdr:col>
      <xdr:colOff>101600</xdr:colOff>
      <xdr:row>78</xdr:row>
      <xdr:rowOff>128206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119333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114464</xdr:rowOff>
    </xdr:from>
    <xdr:to>
      <xdr:col>36</xdr:col>
      <xdr:colOff>165100</xdr:colOff>
      <xdr:row>79</xdr:row>
      <xdr:rowOff>44614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35741</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8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97</xdr:row>
      <xdr:rowOff>12852</xdr:rowOff>
    </xdr:from>
    <xdr:to>
      <xdr:col>54</xdr:col>
      <xdr:colOff>189865</xdr:colOff>
      <xdr:row>98</xdr:row>
      <xdr:rowOff>102330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6643502"/>
          <a:ext cx="1270" cy="260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106157</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102330</xdr:rowOff>
    </xdr:from>
    <xdr:to>
      <xdr:col>55</xdr:col>
      <xdr:colOff>88900</xdr:colOff>
      <xdr:row>98</xdr:row>
      <xdr:rowOff>102330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0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130979</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641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97</xdr:row>
      <xdr:rowOff>12852</xdr:rowOff>
    </xdr:from>
    <xdr:to>
      <xdr:col>55</xdr:col>
      <xdr:colOff>88900</xdr:colOff>
      <xdr:row>97</xdr:row>
      <xdr:rowOff>12852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64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12852</xdr:rowOff>
    </xdr:from>
    <xdr:to>
      <xdr:col>55</xdr:col>
      <xdr:colOff>0</xdr:colOff>
      <xdr:row>97</xdr:row>
      <xdr:rowOff>72014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643502"/>
          <a:ext cx="838200" cy="5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141736</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772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163309</xdr:rowOff>
    </xdr:from>
    <xdr:to>
      <xdr:col>55</xdr:col>
      <xdr:colOff>50800</xdr:colOff>
      <xdr:row>98</xdr:row>
      <xdr:rowOff>93459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79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72014</xdr:rowOff>
    </xdr:from>
    <xdr:to>
      <xdr:col>50</xdr:col>
      <xdr:colOff>114300</xdr:colOff>
      <xdr:row>97</xdr:row>
      <xdr:rowOff>80280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702664"/>
          <a:ext cx="889000" cy="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167740</xdr:rowOff>
    </xdr:from>
    <xdr:to>
      <xdr:col>50</xdr:col>
      <xdr:colOff>165100</xdr:colOff>
      <xdr:row>98</xdr:row>
      <xdr:rowOff>97890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79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89017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89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75767</xdr:rowOff>
    </xdr:from>
    <xdr:to>
      <xdr:col>45</xdr:col>
      <xdr:colOff>177800</xdr:colOff>
      <xdr:row>97</xdr:row>
      <xdr:rowOff>80280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5506267"/>
          <a:ext cx="889000" cy="120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169077</xdr:rowOff>
    </xdr:from>
    <xdr:to>
      <xdr:col>46</xdr:col>
      <xdr:colOff>38100</xdr:colOff>
      <xdr:row>98</xdr:row>
      <xdr:rowOff>99227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90354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89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75767</xdr:rowOff>
    </xdr:from>
    <xdr:to>
      <xdr:col>41</xdr:col>
      <xdr:colOff>50800</xdr:colOff>
      <xdr:row>97</xdr:row>
      <xdr:rowOff>9451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5506267"/>
          <a:ext cx="889000" cy="11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171186</xdr:rowOff>
    </xdr:from>
    <xdr:to>
      <xdr:col>41</xdr:col>
      <xdr:colOff>101600</xdr:colOff>
      <xdr:row>98</xdr:row>
      <xdr:rowOff>101336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92463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8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169467</xdr:rowOff>
    </xdr:from>
    <xdr:to>
      <xdr:col>36</xdr:col>
      <xdr:colOff>165100</xdr:colOff>
      <xdr:row>98</xdr:row>
      <xdr:rowOff>99617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90744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133502</xdr:rowOff>
    </xdr:from>
    <xdr:to>
      <xdr:col>55</xdr:col>
      <xdr:colOff>50800</xdr:colOff>
      <xdr:row>97</xdr:row>
      <xdr:rowOff>63652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86529</xdr:rowOff>
    </xdr:from>
    <xdr:ext cx="599010"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4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21214</xdr:rowOff>
    </xdr:from>
    <xdr:to>
      <xdr:col>50</xdr:col>
      <xdr:colOff>165100</xdr:colOff>
      <xdr:row>97</xdr:row>
      <xdr:rowOff>122814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139341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39795" y="1642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29480</xdr:rowOff>
    </xdr:from>
    <xdr:to>
      <xdr:col>46</xdr:col>
      <xdr:colOff>38100</xdr:colOff>
      <xdr:row>97</xdr:row>
      <xdr:rowOff>131080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6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147607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50795" y="1643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24967</xdr:rowOff>
    </xdr:from>
    <xdr:to>
      <xdr:col>41</xdr:col>
      <xdr:colOff>101600</xdr:colOff>
      <xdr:row>90</xdr:row>
      <xdr:rowOff>126567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4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143094</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61795" y="1523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130101</xdr:rowOff>
    </xdr:from>
    <xdr:to>
      <xdr:col>36</xdr:col>
      <xdr:colOff>165100</xdr:colOff>
      <xdr:row>97</xdr:row>
      <xdr:rowOff>60251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76778</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672795" y="1636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170256</xdr:rowOff>
    </xdr:from>
    <xdr:to>
      <xdr:col>85</xdr:col>
      <xdr:colOff>127000</xdr:colOff>
      <xdr:row>38</xdr:row>
      <xdr:rowOff>75387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513906"/>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15113</xdr:rowOff>
    </xdr:from>
    <xdr:to>
      <xdr:col>81</xdr:col>
      <xdr:colOff>50800</xdr:colOff>
      <xdr:row>38</xdr:row>
      <xdr:rowOff>75387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530213"/>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100114</xdr:rowOff>
    </xdr:from>
    <xdr:to>
      <xdr:col>76</xdr:col>
      <xdr:colOff>114300</xdr:colOff>
      <xdr:row>38</xdr:row>
      <xdr:rowOff>15113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272314"/>
          <a:ext cx="889000" cy="25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100114</xdr:rowOff>
    </xdr:from>
    <xdr:to>
      <xdr:col>71</xdr:col>
      <xdr:colOff>177800</xdr:colOff>
      <xdr:row>38</xdr:row>
      <xdr:rowOff>34010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272314"/>
          <a:ext cx="889000" cy="27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119456</xdr:rowOff>
    </xdr:from>
    <xdr:to>
      <xdr:col>85</xdr:col>
      <xdr:colOff>177800</xdr:colOff>
      <xdr:row>38</xdr:row>
      <xdr:rowOff>49606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4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97883</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4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24587</xdr:rowOff>
    </xdr:from>
    <xdr:to>
      <xdr:col>81</xdr:col>
      <xdr:colOff>101600</xdr:colOff>
      <xdr:row>38</xdr:row>
      <xdr:rowOff>126187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117314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135763</xdr:rowOff>
    </xdr:from>
    <xdr:to>
      <xdr:col>76</xdr:col>
      <xdr:colOff>165100</xdr:colOff>
      <xdr:row>38</xdr:row>
      <xdr:rowOff>65913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57040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49314</xdr:rowOff>
    </xdr:from>
    <xdr:to>
      <xdr:col>72</xdr:col>
      <xdr:colOff>38100</xdr:colOff>
      <xdr:row>36</xdr:row>
      <xdr:rowOff>150914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2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167441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59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154661</xdr:rowOff>
    </xdr:from>
    <xdr:to>
      <xdr:col>67</xdr:col>
      <xdr:colOff>101600</xdr:colOff>
      <xdr:row>38</xdr:row>
      <xdr:rowOff>84810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498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75937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59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98830</xdr:rowOff>
    </xdr:from>
    <xdr:to>
      <xdr:col>85</xdr:col>
      <xdr:colOff>127000</xdr:colOff>
      <xdr:row>56</xdr:row>
      <xdr:rowOff>157890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700030"/>
          <a:ext cx="838200" cy="5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120775</xdr:rowOff>
    </xdr:from>
    <xdr:to>
      <xdr:col>81</xdr:col>
      <xdr:colOff>50800</xdr:colOff>
      <xdr:row>56</xdr:row>
      <xdr:rowOff>157890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721975"/>
          <a:ext cx="889000" cy="3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120775</xdr:rowOff>
    </xdr:from>
    <xdr:to>
      <xdr:col>76</xdr:col>
      <xdr:colOff>114300</xdr:colOff>
      <xdr:row>57</xdr:row>
      <xdr:rowOff>52946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721975"/>
          <a:ext cx="889000" cy="10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52946</xdr:rowOff>
    </xdr:from>
    <xdr:to>
      <xdr:col>71</xdr:col>
      <xdr:colOff>177800</xdr:colOff>
      <xdr:row>57</xdr:row>
      <xdr:rowOff>71871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25596"/>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48030</xdr:rowOff>
    </xdr:from>
    <xdr:to>
      <xdr:col>85</xdr:col>
      <xdr:colOff>177800</xdr:colOff>
      <xdr:row>56</xdr:row>
      <xdr:rowOff>149630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70907</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5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107090</xdr:rowOff>
    </xdr:from>
    <xdr:to>
      <xdr:col>81</xdr:col>
      <xdr:colOff>101600</xdr:colOff>
      <xdr:row>57</xdr:row>
      <xdr:rowOff>37240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0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28367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0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69975</xdr:rowOff>
    </xdr:from>
    <xdr:to>
      <xdr:col>76</xdr:col>
      <xdr:colOff>165100</xdr:colOff>
      <xdr:row>57</xdr:row>
      <xdr:rowOff>125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162702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2146</xdr:rowOff>
    </xdr:from>
    <xdr:to>
      <xdr:col>72</xdr:col>
      <xdr:colOff>38100</xdr:colOff>
      <xdr:row>57</xdr:row>
      <xdr:rowOff>103746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94873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21071</xdr:rowOff>
    </xdr:from>
    <xdr:to>
      <xdr:col>67</xdr:col>
      <xdr:colOff>101600</xdr:colOff>
      <xdr:row>57</xdr:row>
      <xdr:rowOff>122671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7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113798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88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46534</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3248184"/>
          <a:ext cx="1269" cy="34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92425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69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164661</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302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77</xdr:row>
      <xdr:rowOff>46534</xdr:rowOff>
    </xdr:from>
    <xdr:to>
      <xdr:col>86</xdr:col>
      <xdr:colOff>25400</xdr:colOff>
      <xdr:row>77</xdr:row>
      <xdr:rowOff>46534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24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5356</xdr:rowOff>
    </xdr:from>
    <xdr:to>
      <xdr:col>85</xdr:col>
      <xdr:colOff>127000</xdr:colOff>
      <xdr:row>77</xdr:row>
      <xdr:rowOff>46534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207006"/>
          <a:ext cx="838200" cy="4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136875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509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158448</xdr:rowOff>
    </xdr:from>
    <xdr:to>
      <xdr:col>85</xdr:col>
      <xdr:colOff>177800</xdr:colOff>
      <xdr:row>79</xdr:row>
      <xdr:rowOff>88598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94593</xdr:rowOff>
    </xdr:from>
    <xdr:to>
      <xdr:col>81</xdr:col>
      <xdr:colOff>50800</xdr:colOff>
      <xdr:row>77</xdr:row>
      <xdr:rowOff>5356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2267543"/>
          <a:ext cx="889000" cy="93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156639</xdr:rowOff>
    </xdr:from>
    <xdr:to>
      <xdr:col>81</xdr:col>
      <xdr:colOff>101600</xdr:colOff>
      <xdr:row>79</xdr:row>
      <xdr:rowOff>86789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77916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2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164702</xdr:rowOff>
    </xdr:from>
    <xdr:to>
      <xdr:col>76</xdr:col>
      <xdr:colOff>114300</xdr:colOff>
      <xdr:row>71</xdr:row>
      <xdr:rowOff>94593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1994752"/>
          <a:ext cx="889000" cy="27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158798</xdr:rowOff>
    </xdr:from>
    <xdr:to>
      <xdr:col>76</xdr:col>
      <xdr:colOff>165100</xdr:colOff>
      <xdr:row>79</xdr:row>
      <xdr:rowOff>88948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80075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62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164702</xdr:rowOff>
    </xdr:from>
    <xdr:to>
      <xdr:col>71</xdr:col>
      <xdr:colOff>177800</xdr:colOff>
      <xdr:row>70</xdr:row>
      <xdr:rowOff>15167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1994752"/>
          <a:ext cx="889000" cy="2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157384</xdr:rowOff>
    </xdr:from>
    <xdr:to>
      <xdr:col>72</xdr:col>
      <xdr:colOff>38100</xdr:colOff>
      <xdr:row>79</xdr:row>
      <xdr:rowOff>87534</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78661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159407</xdr:rowOff>
    </xdr:from>
    <xdr:to>
      <xdr:col>67</xdr:col>
      <xdr:colOff>101600</xdr:colOff>
      <xdr:row>79</xdr:row>
      <xdr:rowOff>89557</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80684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167184</xdr:rowOff>
    </xdr:from>
    <xdr:to>
      <xdr:col>85</xdr:col>
      <xdr:colOff>177800</xdr:colOff>
      <xdr:row>77</xdr:row>
      <xdr:rowOff>97334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1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120211</xdr:rowOff>
    </xdr:from>
    <xdr:ext cx="534377"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126006</xdr:rowOff>
    </xdr:from>
    <xdr:to>
      <xdr:col>81</xdr:col>
      <xdr:colOff>101600</xdr:colOff>
      <xdr:row>77</xdr:row>
      <xdr:rowOff>56156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15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72682</xdr:rowOff>
    </xdr:from>
    <xdr:ext cx="59901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181795" y="1293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43793</xdr:rowOff>
    </xdr:from>
    <xdr:to>
      <xdr:col>76</xdr:col>
      <xdr:colOff>165100</xdr:colOff>
      <xdr:row>71</xdr:row>
      <xdr:rowOff>145393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22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161920</xdr:rowOff>
    </xdr:from>
    <xdr:ext cx="59901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292795" y="1199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113902</xdr:rowOff>
    </xdr:from>
    <xdr:to>
      <xdr:col>72</xdr:col>
      <xdr:colOff>38100</xdr:colOff>
      <xdr:row>70</xdr:row>
      <xdr:rowOff>44052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194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60579</xdr:rowOff>
    </xdr:from>
    <xdr:ext cx="599010"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03795" y="1171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135817</xdr:rowOff>
    </xdr:from>
    <xdr:to>
      <xdr:col>67</xdr:col>
      <xdr:colOff>101600</xdr:colOff>
      <xdr:row>70</xdr:row>
      <xdr:rowOff>65967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19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82494</xdr:rowOff>
    </xdr:from>
    <xdr:ext cx="599010"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14795" y="1174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93131</xdr:rowOff>
    </xdr:from>
    <xdr:to>
      <xdr:col>85</xdr:col>
      <xdr:colOff>127000</xdr:colOff>
      <xdr:row>94</xdr:row>
      <xdr:rowOff>9920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037981"/>
          <a:ext cx="8382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9920</xdr:rowOff>
    </xdr:from>
    <xdr:to>
      <xdr:col>81</xdr:col>
      <xdr:colOff>50800</xdr:colOff>
      <xdr:row>95</xdr:row>
      <xdr:rowOff>237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126220"/>
          <a:ext cx="889000" cy="1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237</xdr:rowOff>
    </xdr:from>
    <xdr:to>
      <xdr:col>76</xdr:col>
      <xdr:colOff>114300</xdr:colOff>
      <xdr:row>96</xdr:row>
      <xdr:rowOff>149203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287987"/>
          <a:ext cx="889000" cy="32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149203</xdr:rowOff>
    </xdr:from>
    <xdr:to>
      <xdr:col>71</xdr:col>
      <xdr:colOff>177800</xdr:colOff>
      <xdr:row>96</xdr:row>
      <xdr:rowOff>152828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608403"/>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42331</xdr:rowOff>
    </xdr:from>
    <xdr:to>
      <xdr:col>85</xdr:col>
      <xdr:colOff>177800</xdr:colOff>
      <xdr:row>93</xdr:row>
      <xdr:rowOff>143931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598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65208</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583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130570</xdr:rowOff>
    </xdr:from>
    <xdr:to>
      <xdr:col>81</xdr:col>
      <xdr:colOff>101600</xdr:colOff>
      <xdr:row>94</xdr:row>
      <xdr:rowOff>60720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77247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58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120887</xdr:rowOff>
    </xdr:from>
    <xdr:to>
      <xdr:col>76</xdr:col>
      <xdr:colOff>165100</xdr:colOff>
      <xdr:row>95</xdr:row>
      <xdr:rowOff>51037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23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67564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01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98403</xdr:rowOff>
    </xdr:from>
    <xdr:to>
      <xdr:col>72</xdr:col>
      <xdr:colOff>38100</xdr:colOff>
      <xdr:row>97</xdr:row>
      <xdr:rowOff>28553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5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19680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65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102028</xdr:rowOff>
    </xdr:from>
    <xdr:to>
      <xdr:col>67</xdr:col>
      <xdr:colOff>101600</xdr:colOff>
      <xdr:row>97</xdr:row>
      <xdr:rowOff>32178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5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23305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65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年度の住民一人当たりのコスト（目的別）において、災害復旧事業費が類似団体内で最大、全国・県平均を突出して上回っている。これは、平成２８年熊本地震による災害復旧事業費（新庁舎</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等）によるものである。</a:t>
          </a:r>
          <a:endParaRPr lang="ja-JP" altLang="ja-JP" sz="1400">
            <a:effectLst/>
          </a:endParaRPr>
        </a:p>
        <a:p>
          <a:r>
            <a:rPr kumimoji="1" lang="ja-JP" altLang="ja-JP" sz="1100">
              <a:solidFill>
                <a:schemeClr val="dk1"/>
              </a:solidFill>
              <a:effectLst/>
              <a:latin typeface="+mn-lt"/>
              <a:ea typeface="+mn-ea"/>
              <a:cs typeface="+mn-cs"/>
            </a:rPr>
            <a:t>　また、財源として借り入れた町債の償還が令和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本格化しており、令和元年度まで類似団体平均、全国・県平均を下回っていた公債費の住民一人当たりのコストが大きく上昇している。今後も複合施設の造成・施設整備も控えており、公債費償還に交付税措置がある場合でも将来の財政運営に支障を来さないよう事業の峻別に努める。</a:t>
          </a:r>
          <a:endParaRPr lang="ja-JP" altLang="ja-JP" sz="1400">
            <a:effectLst/>
          </a:endParaRPr>
        </a:p>
        <a:p>
          <a:r>
            <a:rPr kumimoji="1" lang="ja-JP" altLang="ja-JP" sz="1100">
              <a:solidFill>
                <a:schemeClr val="dk1"/>
              </a:solidFill>
              <a:effectLst/>
              <a:latin typeface="+mn-lt"/>
              <a:ea typeface="+mn-ea"/>
              <a:cs typeface="+mn-cs"/>
            </a:rPr>
            <a:t>　また土木費も類似団体内で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なっており、復興事業として県道熊本高森線整備事業（県事業）、木山復興土地区画整理事業（県事業）、都市計画街路事業、都市防災総合推進事業、小規模住宅地区改良事業、都市再生計画整備事業を継続実施しているためである。事業完了までは高止まりすることが予想される。</a:t>
          </a:r>
          <a:endParaRPr lang="ja-JP" altLang="ja-JP" sz="1400">
            <a:effectLst/>
          </a:endParaRPr>
        </a:p>
        <a:p>
          <a:r>
            <a:rPr kumimoji="1" lang="ja-JP" altLang="ja-JP" sz="1100">
              <a:solidFill>
                <a:schemeClr val="dk1"/>
              </a:solidFill>
              <a:effectLst/>
              <a:latin typeface="+mn-lt"/>
              <a:ea typeface="+mn-ea"/>
              <a:cs typeface="+mn-cs"/>
            </a:rPr>
            <a:t>　民生費についても、類似団体平均を上回っており、平成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年熊本地震に関連する被災者への生活再建事業、応急仮設住宅運営業務及び同住宅用地の農地復旧事業の実施によるものであり、今後仮設住宅の提供終了等により減少が予想される。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衛生費については、新型コロナウイルス感染症防止対策事業及び環境衛生組合負担金の減により低下したものである。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財政調整基金残高は令和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年度末で約</a:t>
          </a:r>
          <a:r>
            <a:rPr kumimoji="1" lang="en-US" altLang="ja-JP" sz="1100">
              <a:solidFill>
                <a:schemeClr val="dk1"/>
              </a:solidFill>
              <a:effectLst/>
              <a:latin typeface="+mn-lt"/>
              <a:ea typeface="+mn-ea"/>
              <a:cs typeface="+mn-cs"/>
            </a:rPr>
            <a:t>1,121</a:t>
          </a:r>
          <a:r>
            <a:rPr kumimoji="1" lang="ja-JP" altLang="ja-JP" sz="1100">
              <a:solidFill>
                <a:schemeClr val="dk1"/>
              </a:solidFill>
              <a:effectLst/>
              <a:latin typeface="+mn-lt"/>
              <a:ea typeface="+mn-ea"/>
              <a:cs typeface="+mn-cs"/>
            </a:rPr>
            <a:t>百万円。平常時の予算規模（</a:t>
          </a:r>
          <a:r>
            <a:rPr kumimoji="1" lang="en-US" altLang="ja-JP" sz="1100">
              <a:solidFill>
                <a:schemeClr val="dk1"/>
              </a:solidFill>
              <a:effectLst/>
              <a:latin typeface="+mn-lt"/>
              <a:ea typeface="+mn-ea"/>
              <a:cs typeface="+mn-cs"/>
            </a:rPr>
            <a:t>10,000</a:t>
          </a:r>
          <a:r>
            <a:rPr kumimoji="1" lang="ja-JP" altLang="ja-JP" sz="1100">
              <a:solidFill>
                <a:schemeClr val="dk1"/>
              </a:solidFill>
              <a:effectLst/>
              <a:latin typeface="+mn-lt"/>
              <a:ea typeface="+mn-ea"/>
              <a:cs typeface="+mn-cs"/>
            </a:rPr>
            <a:t>百万円）の１割程度で適正規模と考えている。中期的な財政見通しでは今後も地方債償還が増加することが予想され令和６年度以降、財源不足による基金取崩しが必要になると思われる。令和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年度は歳入増が歳出増を上回ったため実質収支が</a:t>
          </a:r>
          <a:r>
            <a:rPr kumimoji="1" lang="en-US" altLang="ja-JP" sz="1100">
              <a:solidFill>
                <a:schemeClr val="dk1"/>
              </a:solidFill>
              <a:effectLst/>
              <a:latin typeface="+mn-lt"/>
              <a:ea typeface="+mn-ea"/>
              <a:cs typeface="+mn-cs"/>
            </a:rPr>
            <a:t>2,284</a:t>
          </a:r>
          <a:r>
            <a:rPr kumimoji="1" lang="ja-JP" altLang="ja-JP" sz="1100">
              <a:solidFill>
                <a:schemeClr val="dk1"/>
              </a:solidFill>
              <a:effectLst/>
              <a:latin typeface="+mn-lt"/>
              <a:ea typeface="+mn-ea"/>
              <a:cs typeface="+mn-cs"/>
            </a:rPr>
            <a:t>百万円となり実質単年度収支は</a:t>
          </a:r>
          <a:r>
            <a:rPr kumimoji="1" lang="en-US" altLang="ja-JP" sz="1100">
              <a:solidFill>
                <a:schemeClr val="dk1"/>
              </a:solidFill>
              <a:effectLst/>
              <a:latin typeface="+mn-lt"/>
              <a:ea typeface="+mn-ea"/>
              <a:cs typeface="+mn-cs"/>
            </a:rPr>
            <a:t>1,352</a:t>
          </a:r>
          <a:r>
            <a:rPr kumimoji="1" lang="ja-JP" altLang="ja-JP" sz="1100">
              <a:solidFill>
                <a:schemeClr val="dk1"/>
              </a:solidFill>
              <a:effectLst/>
              <a:latin typeface="+mn-lt"/>
              <a:ea typeface="+mn-ea"/>
              <a:cs typeface="+mn-cs"/>
            </a:rPr>
            <a:t>百万円となった。復旧・復興事業の完了までは税収等一般財源が増加しても公債費等一般財源充当経費の増加が上回り</a:t>
          </a:r>
          <a:r>
            <a:rPr kumimoji="1" lang="ja-JP" altLang="en-US" sz="1100">
              <a:solidFill>
                <a:schemeClr val="dk1"/>
              </a:solidFill>
              <a:effectLst/>
              <a:latin typeface="+mn-lt"/>
              <a:ea typeface="+mn-ea"/>
              <a:cs typeface="+mn-cs"/>
            </a:rPr>
            <a:t>実質単年度</a:t>
          </a:r>
          <a:r>
            <a:rPr kumimoji="1" lang="ja-JP" altLang="ja-JP" sz="1100">
              <a:solidFill>
                <a:schemeClr val="dk1"/>
              </a:solidFill>
              <a:effectLst/>
              <a:latin typeface="+mn-lt"/>
              <a:ea typeface="+mn-ea"/>
              <a:cs typeface="+mn-cs"/>
            </a:rPr>
            <a:t>収支</a:t>
          </a:r>
          <a:r>
            <a:rPr kumimoji="1" lang="ja-JP" altLang="en-US" sz="1100">
              <a:solidFill>
                <a:schemeClr val="dk1"/>
              </a:solidFill>
              <a:effectLst/>
              <a:latin typeface="+mn-lt"/>
              <a:ea typeface="+mn-ea"/>
              <a:cs typeface="+mn-cs"/>
            </a:rPr>
            <a:t>はマイナス傾向となる見込み</a:t>
          </a:r>
          <a:r>
            <a:rPr kumimoji="1" lang="ja-JP" altLang="ja-JP" sz="1100">
              <a:solidFill>
                <a:schemeClr val="dk1"/>
              </a:solidFill>
              <a:effectLst/>
              <a:latin typeface="+mn-lt"/>
              <a:ea typeface="+mn-ea"/>
              <a:cs typeface="+mn-cs"/>
            </a:rPr>
            <a:t>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一般会計及び特別会計</a:t>
          </a:r>
          <a:r>
            <a:rPr kumimoji="1" lang="ja-JP" altLang="en-US" sz="1100">
              <a:solidFill>
                <a:schemeClr val="dk1"/>
              </a:solidFill>
              <a:effectLst/>
              <a:latin typeface="+mn-lt"/>
              <a:ea typeface="+mn-ea"/>
              <a:cs typeface="+mn-cs"/>
            </a:rPr>
            <a:t>（国民健康保険特別会計除く）</a:t>
          </a:r>
          <a:r>
            <a:rPr kumimoji="1" lang="ja-JP" altLang="ja-JP" sz="1100">
              <a:solidFill>
                <a:schemeClr val="dk1"/>
              </a:solidFill>
              <a:effectLst/>
              <a:latin typeface="+mn-lt"/>
              <a:ea typeface="+mn-ea"/>
              <a:cs typeface="+mn-cs"/>
            </a:rPr>
            <a:t>において黒字となっている。</a:t>
          </a:r>
          <a:endParaRPr lang="ja-JP" altLang="ja-JP">
            <a:effectLst/>
          </a:endParaRPr>
        </a:p>
        <a:p>
          <a:r>
            <a:rPr kumimoji="1" lang="ja-JP" altLang="ja-JP" sz="1100">
              <a:solidFill>
                <a:schemeClr val="dk1"/>
              </a:solidFill>
              <a:effectLst/>
              <a:latin typeface="+mn-lt"/>
              <a:ea typeface="+mn-ea"/>
              <a:cs typeface="+mn-cs"/>
            </a:rPr>
            <a:t>　一般会計等では、歳入総額</a:t>
          </a:r>
          <a:r>
            <a:rPr kumimoji="1" lang="en-US" altLang="ja-JP" sz="1100">
              <a:solidFill>
                <a:schemeClr val="dk1"/>
              </a:solidFill>
              <a:effectLst/>
              <a:latin typeface="+mn-lt"/>
              <a:ea typeface="+mn-ea"/>
              <a:cs typeface="+mn-cs"/>
            </a:rPr>
            <a:t>24,415</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歳出総額</a:t>
          </a:r>
          <a:r>
            <a:rPr kumimoji="1" lang="en-US" altLang="ja-JP" sz="1100">
              <a:solidFill>
                <a:schemeClr val="dk1"/>
              </a:solidFill>
              <a:effectLst/>
              <a:latin typeface="+mn-lt"/>
              <a:ea typeface="+mn-ea"/>
              <a:cs typeface="+mn-cs"/>
            </a:rPr>
            <a:t>21,906</a:t>
          </a:r>
          <a:r>
            <a:rPr kumimoji="1" lang="ja-JP" altLang="ja-JP" sz="1100">
              <a:solidFill>
                <a:schemeClr val="dk1"/>
              </a:solidFill>
              <a:effectLst/>
              <a:latin typeface="+mn-lt"/>
              <a:ea typeface="+mn-ea"/>
              <a:cs typeface="+mn-cs"/>
            </a:rPr>
            <a:t>百万円から形式収支</a:t>
          </a:r>
          <a:r>
            <a:rPr kumimoji="1" lang="en-US" altLang="ja-JP" sz="1100">
              <a:solidFill>
                <a:schemeClr val="dk1"/>
              </a:solidFill>
              <a:effectLst/>
              <a:latin typeface="+mn-lt"/>
              <a:ea typeface="+mn-ea"/>
              <a:cs typeface="+mn-cs"/>
            </a:rPr>
            <a:t>2,509</a:t>
          </a:r>
          <a:r>
            <a:rPr kumimoji="1" lang="ja-JP" altLang="ja-JP" sz="1100">
              <a:solidFill>
                <a:schemeClr val="dk1"/>
              </a:solidFill>
              <a:effectLst/>
              <a:latin typeface="+mn-lt"/>
              <a:ea typeface="+mn-ea"/>
              <a:cs typeface="+mn-cs"/>
            </a:rPr>
            <a:t>百万円、翌年度に繰越すべき財源</a:t>
          </a:r>
          <a:r>
            <a:rPr kumimoji="1" lang="en-US" altLang="ja-JP" sz="1100">
              <a:solidFill>
                <a:schemeClr val="dk1"/>
              </a:solidFill>
              <a:effectLst/>
              <a:latin typeface="+mn-lt"/>
              <a:ea typeface="+mn-ea"/>
              <a:cs typeface="+mn-cs"/>
            </a:rPr>
            <a:t>235</a:t>
          </a:r>
          <a:r>
            <a:rPr kumimoji="1" lang="ja-JP" altLang="ja-JP" sz="1100">
              <a:solidFill>
                <a:schemeClr val="dk1"/>
              </a:solidFill>
              <a:effectLst/>
              <a:latin typeface="+mn-lt"/>
              <a:ea typeface="+mn-ea"/>
              <a:cs typeface="+mn-cs"/>
            </a:rPr>
            <a:t>百万円であるため実質収支</a:t>
          </a:r>
          <a:r>
            <a:rPr kumimoji="1" lang="en-US" altLang="ja-JP" sz="1100">
              <a:solidFill>
                <a:schemeClr val="dk1"/>
              </a:solidFill>
              <a:effectLst/>
              <a:latin typeface="+mn-lt"/>
              <a:ea typeface="+mn-ea"/>
              <a:cs typeface="+mn-cs"/>
            </a:rPr>
            <a:t>2,284</a:t>
          </a:r>
          <a:r>
            <a:rPr kumimoji="1" lang="ja-JP" altLang="ja-JP" sz="1100">
              <a:solidFill>
                <a:schemeClr val="dk1"/>
              </a:solidFill>
              <a:effectLst/>
              <a:latin typeface="+mn-lt"/>
              <a:ea typeface="+mn-ea"/>
              <a:cs typeface="+mn-cs"/>
            </a:rPr>
            <a:t>百万円となり標準財政規模比</a:t>
          </a:r>
          <a:r>
            <a:rPr kumimoji="1" lang="en-US" altLang="ja-JP" sz="1100">
              <a:solidFill>
                <a:schemeClr val="dk1"/>
              </a:solidFill>
              <a:effectLst/>
              <a:latin typeface="+mn-lt"/>
              <a:ea typeface="+mn-ea"/>
              <a:cs typeface="+mn-cs"/>
            </a:rPr>
            <a:t>25.61%</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国民健康保険特別会計の標準財政規模比が▲</a:t>
          </a:r>
          <a:r>
            <a:rPr kumimoji="1" lang="en-US" altLang="ja-JP" sz="1100">
              <a:solidFill>
                <a:schemeClr val="dk1"/>
              </a:solidFill>
              <a:effectLst/>
              <a:latin typeface="+mn-lt"/>
              <a:ea typeface="+mn-ea"/>
              <a:cs typeface="+mn-cs"/>
            </a:rPr>
            <a:t>3.67%</a:t>
          </a:r>
          <a:r>
            <a:rPr kumimoji="1" lang="ja-JP" altLang="ja-JP" sz="1100">
              <a:solidFill>
                <a:schemeClr val="dk1"/>
              </a:solidFill>
              <a:effectLst/>
              <a:latin typeface="+mn-lt"/>
              <a:ea typeface="+mn-ea"/>
              <a:cs typeface="+mn-cs"/>
            </a:rPr>
            <a:t>となっているのは、</a:t>
          </a:r>
          <a:r>
            <a:rPr kumimoji="1" lang="ja-JP" altLang="en-US" sz="1100">
              <a:solidFill>
                <a:schemeClr val="dk1"/>
              </a:solidFill>
              <a:effectLst/>
              <a:latin typeface="+mn-lt"/>
              <a:ea typeface="+mn-ea"/>
              <a:cs typeface="+mn-cs"/>
            </a:rPr>
            <a:t>歳入：</a:t>
          </a:r>
          <a:r>
            <a:rPr kumimoji="1" lang="ja-JP" altLang="ja-JP" sz="1100">
              <a:solidFill>
                <a:schemeClr val="dk1"/>
              </a:solidFill>
              <a:effectLst/>
              <a:latin typeface="+mn-lt"/>
              <a:ea typeface="+mn-ea"/>
              <a:cs typeface="+mn-cs"/>
            </a:rPr>
            <a:t>県支出金（普通調整交付金）の減及び</a:t>
          </a:r>
          <a:r>
            <a:rPr kumimoji="1" lang="ja-JP" altLang="en-US" sz="1100">
              <a:solidFill>
                <a:schemeClr val="dk1"/>
              </a:solidFill>
              <a:effectLst/>
              <a:latin typeface="+mn-lt"/>
              <a:ea typeface="+mn-ea"/>
              <a:cs typeface="+mn-cs"/>
            </a:rPr>
            <a:t>歳出：</a:t>
          </a:r>
          <a:r>
            <a:rPr kumimoji="1" lang="ja-JP" altLang="ja-JP" sz="1100">
              <a:solidFill>
                <a:schemeClr val="dk1"/>
              </a:solidFill>
              <a:effectLst/>
              <a:latin typeface="+mn-lt"/>
              <a:ea typeface="+mn-ea"/>
              <a:cs typeface="+mn-cs"/>
            </a:rPr>
            <a:t>諸支出金（療養給付費県交付金返還金）の増により実質収支が減ったためである。</a:t>
          </a:r>
          <a:endParaRPr lang="ja-JP" altLang="ja-JP">
            <a:effectLst/>
          </a:endParaRPr>
        </a:p>
        <a:p>
          <a:r>
            <a:rPr kumimoji="1" lang="ja-JP" altLang="ja-JP" sz="1100">
              <a:solidFill>
                <a:schemeClr val="dk1"/>
              </a:solidFill>
              <a:effectLst/>
              <a:latin typeface="+mn-lt"/>
              <a:ea typeface="+mn-ea"/>
              <a:cs typeface="+mn-cs"/>
            </a:rPr>
            <a:t>　今後も事務事業の見直しや未収金対策、使用料･手数料改定等の対策を図り、健全な財政運営を目指すとともに、平成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年熊本地震からの復旧・復興事業を着実に進めるための財源確保に努める。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 workbookViewId="0">
      <selection activeCell="BN9" sqref="BN9:BU9"/>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24415387</v>
      </c>
      <c r="BO4" s="371"/>
      <c r="BP4" s="371"/>
      <c r="BQ4" s="371"/>
      <c r="BR4" s="371"/>
      <c r="BS4" s="371"/>
      <c r="BT4" s="371"/>
      <c r="BU4" s="372"/>
      <c r="BV4" s="370">
        <v>25100320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25.7</v>
      </c>
      <c r="CU4" s="377"/>
      <c r="CV4" s="377"/>
      <c r="CW4" s="377"/>
      <c r="CX4" s="377"/>
      <c r="CY4" s="377"/>
      <c r="CZ4" s="377"/>
      <c r="DA4" s="378"/>
      <c r="DB4" s="376">
        <v>10.3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21896018</v>
      </c>
      <c r="BO5" s="408"/>
      <c r="BP5" s="408"/>
      <c r="BQ5" s="408"/>
      <c r="BR5" s="408"/>
      <c r="BS5" s="408"/>
      <c r="BT5" s="408"/>
      <c r="BU5" s="409"/>
      <c r="BV5" s="407">
        <v>23889497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87.7</v>
      </c>
      <c r="CU5" s="405"/>
      <c r="CV5" s="405"/>
      <c r="CW5" s="405"/>
      <c r="CX5" s="405"/>
      <c r="CY5" s="405"/>
      <c r="CZ5" s="405"/>
      <c r="DA5" s="406"/>
      <c r="DB5" s="404">
        <v>86.6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2519369</v>
      </c>
      <c r="BO6" s="408"/>
      <c r="BP6" s="408"/>
      <c r="BQ6" s="408"/>
      <c r="BR6" s="408"/>
      <c r="BS6" s="408"/>
      <c r="BT6" s="408"/>
      <c r="BU6" s="409"/>
      <c r="BV6" s="407">
        <v>1210823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89.3</v>
      </c>
      <c r="CU6" s="445"/>
      <c r="CV6" s="445"/>
      <c r="CW6" s="445"/>
      <c r="CX6" s="445"/>
      <c r="CY6" s="445"/>
      <c r="CZ6" s="445"/>
      <c r="DA6" s="446"/>
      <c r="DB6" s="444">
        <v>90.9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235269</v>
      </c>
      <c r="BO7" s="408"/>
      <c r="BP7" s="408"/>
      <c r="BQ7" s="408"/>
      <c r="BR7" s="408"/>
      <c r="BS7" s="408"/>
      <c r="BT7" s="408"/>
      <c r="BU7" s="409"/>
      <c r="BV7" s="407">
        <v>278617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8879241</v>
      </c>
      <c r="CU7" s="408"/>
      <c r="CV7" s="408"/>
      <c r="CW7" s="408"/>
      <c r="CX7" s="408"/>
      <c r="CY7" s="408"/>
      <c r="CZ7" s="408"/>
      <c r="DA7" s="409"/>
      <c r="DB7" s="407">
        <v>9059494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2284100</v>
      </c>
      <c r="BO8" s="408"/>
      <c r="BP8" s="408"/>
      <c r="BQ8" s="408"/>
      <c r="BR8" s="408"/>
      <c r="BS8" s="408"/>
      <c r="BT8" s="408"/>
      <c r="BU8" s="409"/>
      <c r="BV8" s="407">
        <v>932206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v>
      </c>
      <c r="CU8" s="448"/>
      <c r="CV8" s="448"/>
      <c r="CW8" s="448"/>
      <c r="CX8" s="448"/>
      <c r="CY8" s="448"/>
      <c r="CZ8" s="448"/>
      <c r="DA8" s="449"/>
      <c r="DB8" s="447">
        <v>0.53</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32510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107</v>
      </c>
      <c r="AV9" s="440"/>
      <c r="AW9" s="440"/>
      <c r="AX9" s="440"/>
      <c r="AY9" s="441" t="s">
        <v>118</v>
      </c>
      <c r="AZ9" s="442"/>
      <c r="BA9" s="442"/>
      <c r="BB9" s="442"/>
      <c r="BC9" s="442"/>
      <c r="BD9" s="442"/>
      <c r="BE9" s="442"/>
      <c r="BF9" s="442"/>
      <c r="BG9" s="442"/>
      <c r="BH9" s="442"/>
      <c r="BI9" s="442"/>
      <c r="BJ9" s="442"/>
      <c r="BK9" s="442"/>
      <c r="BL9" s="442"/>
      <c r="BM9" s="443"/>
      <c r="BN9" s="407">
        <v>1351894</v>
      </c>
      <c r="BO9" s="408"/>
      <c r="BP9" s="408"/>
      <c r="BQ9" s="408"/>
      <c r="BR9" s="408"/>
      <c r="BS9" s="408"/>
      <c r="BT9" s="408"/>
      <c r="BU9" s="409"/>
      <c r="BV9" s="407">
        <v>-280109</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15.3</v>
      </c>
      <c r="CU9" s="405"/>
      <c r="CV9" s="405"/>
      <c r="CW9" s="405"/>
      <c r="CX9" s="405"/>
      <c r="CY9" s="405"/>
      <c r="CZ9" s="405"/>
      <c r="DA9" s="406"/>
      <c r="DB9" s="404">
        <v>12.6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33611</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600</v>
      </c>
      <c r="BO10" s="408"/>
      <c r="BP10" s="408"/>
      <c r="BQ10" s="408"/>
      <c r="BR10" s="408"/>
      <c r="BS10" s="408"/>
      <c r="BT10" s="408"/>
      <c r="BU10" s="409"/>
      <c r="BV10" s="407">
        <v>601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33718</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128</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33570</v>
      </c>
      <c r="S13" s="492"/>
      <c r="T13" s="492"/>
      <c r="U13" s="492"/>
      <c r="V13" s="493"/>
      <c r="W13" s="423" t="s">
        <v>140</v>
      </c>
      <c r="X13" s="424"/>
      <c r="Y13" s="424"/>
      <c r="Z13" s="424"/>
      <c r="AA13" s="424"/>
      <c r="AB13" s="414"/>
      <c r="AC13" s="458">
        <v>1097</v>
      </c>
      <c r="AD13" s="459"/>
      <c r="AE13" s="459"/>
      <c r="AF13" s="459"/>
      <c r="AG13" s="501"/>
      <c r="AH13" s="458">
        <v>1354</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1352494</v>
      </c>
      <c r="BO13" s="408"/>
      <c r="BP13" s="408"/>
      <c r="BQ13" s="408"/>
      <c r="BR13" s="408"/>
      <c r="BS13" s="408"/>
      <c r="BT13" s="408"/>
      <c r="BU13" s="409"/>
      <c r="BV13" s="407">
        <v>-279508</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9.4</v>
      </c>
      <c r="CU13" s="405"/>
      <c r="CV13" s="405"/>
      <c r="CW13" s="405"/>
      <c r="CX13" s="405"/>
      <c r="CY13" s="405"/>
      <c r="CZ13" s="405"/>
      <c r="DA13" s="406"/>
      <c r="DB13" s="404">
        <v>8.8000000000000007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33488</v>
      </c>
      <c r="S14" s="492"/>
      <c r="T14" s="492"/>
      <c r="U14" s="492"/>
      <c r="V14" s="493"/>
      <c r="W14" s="397"/>
      <c r="X14" s="398"/>
      <c r="Y14" s="398"/>
      <c r="Z14" s="398"/>
      <c r="AA14" s="398"/>
      <c r="AB14" s="387"/>
      <c r="AC14" s="494">
        <v>7.3</v>
      </c>
      <c r="AD14" s="495"/>
      <c r="AE14" s="495"/>
      <c r="AF14" s="495"/>
      <c r="AG14" s="496"/>
      <c r="AH14" s="494">
        <v>8.6999999999999993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32.299999999999997</v>
      </c>
      <c r="CU14" s="506"/>
      <c r="CV14" s="506"/>
      <c r="CW14" s="506"/>
      <c r="CX14" s="506"/>
      <c r="CY14" s="506"/>
      <c r="CZ14" s="506"/>
      <c r="DA14" s="507"/>
      <c r="DB14" s="505">
        <v>38.1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33343</v>
      </c>
      <c r="S15" s="492"/>
      <c r="T15" s="492"/>
      <c r="U15" s="492"/>
      <c r="V15" s="493"/>
      <c r="W15" s="423" t="s">
        <v>148</v>
      </c>
      <c r="X15" s="424"/>
      <c r="Y15" s="424"/>
      <c r="Z15" s="424"/>
      <c r="AA15" s="424"/>
      <c r="AB15" s="414"/>
      <c r="AC15" s="458">
        <v>3518</v>
      </c>
      <c r="AD15" s="459"/>
      <c r="AE15" s="459"/>
      <c r="AF15" s="459"/>
      <c r="AG15" s="501"/>
      <c r="AH15" s="458">
        <v>3491</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3729078</v>
      </c>
      <c r="BO15" s="371"/>
      <c r="BP15" s="371"/>
      <c r="BQ15" s="371"/>
      <c r="BR15" s="371"/>
      <c r="BS15" s="371"/>
      <c r="BT15" s="371"/>
      <c r="BU15" s="372"/>
      <c r="BV15" s="370">
        <v>3574582</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23.3</v>
      </c>
      <c r="AD16" s="495"/>
      <c r="AE16" s="495"/>
      <c r="AF16" s="495"/>
      <c r="AG16" s="496"/>
      <c r="AH16" s="494">
        <v>22.3</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7748584</v>
      </c>
      <c r="BO16" s="408"/>
      <c r="BP16" s="408"/>
      <c r="BQ16" s="408"/>
      <c r="BR16" s="408"/>
      <c r="BS16" s="408"/>
      <c r="BT16" s="408"/>
      <c r="BU16" s="409"/>
      <c r="BV16" s="407">
        <v>7520590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152</v>
      </c>
      <c r="S17" s="514"/>
      <c r="T17" s="514"/>
      <c r="U17" s="514"/>
      <c r="V17" s="515"/>
      <c r="W17" s="423" t="s">
        <v>155</v>
      </c>
      <c r="X17" s="424"/>
      <c r="Y17" s="424"/>
      <c r="Z17" s="424"/>
      <c r="AA17" s="424"/>
      <c r="AB17" s="414"/>
      <c r="AC17" s="458">
        <v>10452</v>
      </c>
      <c r="AD17" s="459"/>
      <c r="AE17" s="459"/>
      <c r="AF17" s="459"/>
      <c r="AG17" s="501"/>
      <c r="AH17" s="458">
        <v>10807</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4700857</v>
      </c>
      <c r="BO17" s="408"/>
      <c r="BP17" s="408"/>
      <c r="BQ17" s="408"/>
      <c r="BR17" s="408"/>
      <c r="BS17" s="408"/>
      <c r="BT17" s="408"/>
      <c r="BU17" s="409"/>
      <c r="BV17" s="407">
        <v>4506350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65.680000000000007</v>
      </c>
      <c r="M18" s="531"/>
      <c r="N18" s="531"/>
      <c r="O18" s="531"/>
      <c r="P18" s="531"/>
      <c r="Q18" s="531"/>
      <c r="R18" s="532"/>
      <c r="S18" s="532"/>
      <c r="T18" s="532"/>
      <c r="U18" s="532"/>
      <c r="V18" s="533"/>
      <c r="W18" s="425"/>
      <c r="X18" s="426"/>
      <c r="Y18" s="426"/>
      <c r="Z18" s="426"/>
      <c r="AA18" s="426"/>
      <c r="AB18" s="417"/>
      <c r="AC18" s="534">
        <v>69.400000000000006</v>
      </c>
      <c r="AD18" s="535"/>
      <c r="AE18" s="535"/>
      <c r="AF18" s="535"/>
      <c r="AG18" s="536"/>
      <c r="AH18" s="534">
        <v>69</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7995902</v>
      </c>
      <c r="BO18" s="408"/>
      <c r="BP18" s="408"/>
      <c r="BQ18" s="408"/>
      <c r="BR18" s="408"/>
      <c r="BS18" s="408"/>
      <c r="BT18" s="408"/>
      <c r="BU18" s="409"/>
      <c r="BV18" s="407">
        <v>7889102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495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13625095</v>
      </c>
      <c r="BO19" s="408"/>
      <c r="BP19" s="408"/>
      <c r="BQ19" s="408"/>
      <c r="BR19" s="408"/>
      <c r="BS19" s="408"/>
      <c r="BT19" s="408"/>
      <c r="BU19" s="409"/>
      <c r="BV19" s="407">
        <v>14990861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11744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48842405</v>
      </c>
      <c r="BO22" s="371"/>
      <c r="BP22" s="371"/>
      <c r="BQ22" s="371"/>
      <c r="BR22" s="371"/>
      <c r="BS22" s="371"/>
      <c r="BT22" s="371"/>
      <c r="BU22" s="372"/>
      <c r="BV22" s="370">
        <v>45938060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37002987</v>
      </c>
      <c r="BO23" s="408"/>
      <c r="BP23" s="408"/>
      <c r="BQ23" s="408"/>
      <c r="BR23" s="408"/>
      <c r="BS23" s="408"/>
      <c r="BT23" s="408"/>
      <c r="BU23" s="409"/>
      <c r="BV23" s="407">
        <v>35412245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8304</v>
      </c>
      <c r="R24" s="459"/>
      <c r="S24" s="459"/>
      <c r="T24" s="459"/>
      <c r="U24" s="459"/>
      <c r="V24" s="501"/>
      <c r="W24" s="553"/>
      <c r="X24" s="554"/>
      <c r="Y24" s="555"/>
      <c r="Z24" s="457" t="s">
        <v>172</v>
      </c>
      <c r="AA24" s="437"/>
      <c r="AB24" s="437"/>
      <c r="AC24" s="437"/>
      <c r="AD24" s="437"/>
      <c r="AE24" s="437"/>
      <c r="AF24" s="437"/>
      <c r="AG24" s="438"/>
      <c r="AH24" s="458">
        <v>261</v>
      </c>
      <c r="AI24" s="459"/>
      <c r="AJ24" s="459"/>
      <c r="AK24" s="459"/>
      <c r="AL24" s="501"/>
      <c r="AM24" s="458">
        <v>766557</v>
      </c>
      <c r="AN24" s="459"/>
      <c r="AO24" s="459"/>
      <c r="AP24" s="459"/>
      <c r="AQ24" s="459"/>
      <c r="AR24" s="501"/>
      <c r="AS24" s="458">
        <v>2937</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43611852</v>
      </c>
      <c r="BO24" s="408"/>
      <c r="BP24" s="408"/>
      <c r="BQ24" s="408"/>
      <c r="BR24" s="408"/>
      <c r="BS24" s="408"/>
      <c r="BT24" s="408"/>
      <c r="BU24" s="409"/>
      <c r="BV24" s="407">
        <v>40395743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6235</v>
      </c>
      <c r="R25" s="459"/>
      <c r="S25" s="459"/>
      <c r="T25" s="459"/>
      <c r="U25" s="459"/>
      <c r="V25" s="501"/>
      <c r="W25" s="553"/>
      <c r="X25" s="554"/>
      <c r="Y25" s="555"/>
      <c r="Z25" s="457" t="s">
        <v>175</v>
      </c>
      <c r="AA25" s="437"/>
      <c r="AB25" s="437"/>
      <c r="AC25" s="437"/>
      <c r="AD25" s="437"/>
      <c r="AE25" s="437"/>
      <c r="AF25" s="437"/>
      <c r="AG25" s="438"/>
      <c r="AH25" s="458" t="s">
        <v>131</v>
      </c>
      <c r="AI25" s="459"/>
      <c r="AJ25" s="459"/>
      <c r="AK25" s="459"/>
      <c r="AL25" s="501"/>
      <c r="AM25" s="458" t="s">
        <v>176</v>
      </c>
      <c r="AN25" s="459"/>
      <c r="AO25" s="459"/>
      <c r="AP25" s="459"/>
      <c r="AQ25" s="459"/>
      <c r="AR25" s="501"/>
      <c r="AS25" s="458" t="s">
        <v>131</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1886271</v>
      </c>
      <c r="BO25" s="371"/>
      <c r="BP25" s="371"/>
      <c r="BQ25" s="371"/>
      <c r="BR25" s="371"/>
      <c r="BS25" s="371"/>
      <c r="BT25" s="371"/>
      <c r="BU25" s="372"/>
      <c r="BV25" s="370">
        <v>4939994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5699</v>
      </c>
      <c r="R26" s="459"/>
      <c r="S26" s="459"/>
      <c r="T26" s="459"/>
      <c r="U26" s="459"/>
      <c r="V26" s="501"/>
      <c r="W26" s="553"/>
      <c r="X26" s="554"/>
      <c r="Y26" s="555"/>
      <c r="Z26" s="457" t="s">
        <v>179</v>
      </c>
      <c r="AA26" s="559"/>
      <c r="AB26" s="559"/>
      <c r="AC26" s="559"/>
      <c r="AD26" s="559"/>
      <c r="AE26" s="559"/>
      <c r="AF26" s="559"/>
      <c r="AG26" s="560"/>
      <c r="AH26" s="458">
        <v>10</v>
      </c>
      <c r="AI26" s="459"/>
      <c r="AJ26" s="459"/>
      <c r="AK26" s="459"/>
      <c r="AL26" s="501"/>
      <c r="AM26" s="458">
        <v>26400</v>
      </c>
      <c r="AN26" s="459"/>
      <c r="AO26" s="459"/>
      <c r="AP26" s="459"/>
      <c r="AQ26" s="459"/>
      <c r="AR26" s="501"/>
      <c r="AS26" s="458">
        <v>2640</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3321</v>
      </c>
      <c r="R27" s="459"/>
      <c r="S27" s="459"/>
      <c r="T27" s="459"/>
      <c r="U27" s="459"/>
      <c r="V27" s="501"/>
      <c r="W27" s="553"/>
      <c r="X27" s="554"/>
      <c r="Y27" s="555"/>
      <c r="Z27" s="457" t="s">
        <v>182</v>
      </c>
      <c r="AA27" s="437"/>
      <c r="AB27" s="437"/>
      <c r="AC27" s="437"/>
      <c r="AD27" s="437"/>
      <c r="AE27" s="437"/>
      <c r="AF27" s="437"/>
      <c r="AG27" s="438"/>
      <c r="AH27" s="458">
        <v>8</v>
      </c>
      <c r="AI27" s="459"/>
      <c r="AJ27" s="459"/>
      <c r="AK27" s="459"/>
      <c r="AL27" s="501"/>
      <c r="AM27" s="458">
        <v>23536</v>
      </c>
      <c r="AN27" s="459"/>
      <c r="AO27" s="459"/>
      <c r="AP27" s="459"/>
      <c r="AQ27" s="459"/>
      <c r="AR27" s="501"/>
      <c r="AS27" s="458">
        <v>2942</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51878</v>
      </c>
      <c r="BO27" s="527"/>
      <c r="BP27" s="527"/>
      <c r="BQ27" s="527"/>
      <c r="BR27" s="527"/>
      <c r="BS27" s="527"/>
      <c r="BT27" s="527"/>
      <c r="BU27" s="528"/>
      <c r="BV27" s="526">
        <v>50876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2740</v>
      </c>
      <c r="R28" s="459"/>
      <c r="S28" s="459"/>
      <c r="T28" s="459"/>
      <c r="U28" s="459"/>
      <c r="V28" s="501"/>
      <c r="W28" s="553"/>
      <c r="X28" s="554"/>
      <c r="Y28" s="555"/>
      <c r="Z28" s="457" t="s">
        <v>185</v>
      </c>
      <c r="AA28" s="437"/>
      <c r="AB28" s="437"/>
      <c r="AC28" s="437"/>
      <c r="AD28" s="437"/>
      <c r="AE28" s="437"/>
      <c r="AF28" s="437"/>
      <c r="AG28" s="438"/>
      <c r="AH28" s="458" t="s">
        <v>131</v>
      </c>
      <c r="AI28" s="459"/>
      <c r="AJ28" s="459"/>
      <c r="AK28" s="459"/>
      <c r="AL28" s="501"/>
      <c r="AM28" s="458" t="s">
        <v>131</v>
      </c>
      <c r="AN28" s="459"/>
      <c r="AO28" s="459"/>
      <c r="AP28" s="459"/>
      <c r="AQ28" s="459"/>
      <c r="AR28" s="501"/>
      <c r="AS28" s="458" t="s">
        <v>176</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1121279</v>
      </c>
      <c r="BO28" s="371"/>
      <c r="BP28" s="371"/>
      <c r="BQ28" s="371"/>
      <c r="BR28" s="371"/>
      <c r="BS28" s="371"/>
      <c r="BT28" s="371"/>
      <c r="BU28" s="372"/>
      <c r="BV28" s="370">
        <v>1120679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16</v>
      </c>
      <c r="M29" s="459"/>
      <c r="N29" s="459"/>
      <c r="O29" s="459"/>
      <c r="P29" s="501"/>
      <c r="Q29" s="458">
        <v>2491</v>
      </c>
      <c r="R29" s="459"/>
      <c r="S29" s="459"/>
      <c r="T29" s="459"/>
      <c r="U29" s="459"/>
      <c r="V29" s="501"/>
      <c r="W29" s="556"/>
      <c r="X29" s="557"/>
      <c r="Y29" s="558"/>
      <c r="Z29" s="457" t="s">
        <v>188</v>
      </c>
      <c r="AA29" s="437"/>
      <c r="AB29" s="437"/>
      <c r="AC29" s="437"/>
      <c r="AD29" s="437"/>
      <c r="AE29" s="437"/>
      <c r="AF29" s="437"/>
      <c r="AG29" s="438"/>
      <c r="AH29" s="458">
        <v>269</v>
      </c>
      <c r="AI29" s="459"/>
      <c r="AJ29" s="459"/>
      <c r="AK29" s="459"/>
      <c r="AL29" s="501"/>
      <c r="AM29" s="458">
        <v>790093</v>
      </c>
      <c r="AN29" s="459"/>
      <c r="AO29" s="459"/>
      <c r="AP29" s="459"/>
      <c r="AQ29" s="459"/>
      <c r="AR29" s="501"/>
      <c r="AS29" s="458">
        <v>2937</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1836194</v>
      </c>
      <c r="BO29" s="408"/>
      <c r="BP29" s="408"/>
      <c r="BQ29" s="408"/>
      <c r="BR29" s="408"/>
      <c r="BS29" s="408"/>
      <c r="BT29" s="408"/>
      <c r="BU29" s="409"/>
      <c r="BV29" s="407">
        <v>1601459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92.4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4821190</v>
      </c>
      <c r="BO30" s="527"/>
      <c r="BP30" s="527"/>
      <c r="BQ30" s="527"/>
      <c r="BR30" s="527"/>
      <c r="BS30" s="527"/>
      <c r="BT30" s="527"/>
      <c r="BU30" s="528"/>
      <c r="BV30" s="526">
        <v>4952615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197</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益城町国民健康保険特別会計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益城町水道事業会計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益城町土地開発公社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益城町産業団地特別会計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益城町介護保険特別会計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益城町下水道事業会計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熊本県後期高齢者医療広域連合
（一般会計）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益城町後期高齢者医療特別会計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熊本県後期高齢者医療広域連合
（後期高齢者医療特別会計）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益城、嘉島、西原環境衛生組合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御船地区衛生施設組合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上益城広域連合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m4HA4ZJdQ6wQSCgMm3uynJwhIR10Cbth4X5GXYic/pBskfD3ZBmLFMZ+zD7RW4N9CrRx7BbqCe4Bd6gbtX5g==" saltValue="Ckn0yfs4VpuRvqfSc4Lqn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SheetLayoutView="100" workbookViewId="0">
      <selection activeCell="I34" sqref="I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561</v>
      </c>
      <c r="D34" s="1151"/>
      <c r="E34" s="1152"/>
      <c r="F34" s="32">
        <v>2.5499999999999998</v>
      </c>
      <c r="G34" s="33">
        <v>3.9</v>
      </c>
      <c r="H34" s="33">
        <v>6.21</v>
      </c>
      <c r="I34" s="33">
        <v>14.57</v>
      </c>
      <c r="J34" s="34" t="s">
        <v>562</v>
      </c>
      <c r="K34" s="22"/>
      <c r="L34" s="22"/>
      <c r="M34" s="22"/>
      <c r="N34" s="22"/>
      <c r="O34" s="22"/>
      <c r="P34" s="22"/>
    </row>
    <row r="35" spans="1:16" ht="39" customHeight="1" x14ac:dyDescent="0.15">
      <c r="A35" s="22"/>
      <c r="B35" s="35"/>
      <c r="C35" s="1145" t="s">
        <v>563</v>
      </c>
      <c r="D35" s="1146"/>
      <c r="E35" s="1147"/>
      <c r="F35" s="36">
        <v>3.52</v>
      </c>
      <c r="G35" s="37">
        <v>15.82</v>
      </c>
      <c r="H35" s="37">
        <v>14.66</v>
      </c>
      <c r="I35" s="37">
        <v>10.28</v>
      </c>
      <c r="J35" s="38">
        <v>25.61</v>
      </c>
      <c r="K35" s="22"/>
      <c r="L35" s="22"/>
      <c r="M35" s="22"/>
      <c r="N35" s="22"/>
      <c r="O35" s="22"/>
      <c r="P35" s="22"/>
    </row>
    <row r="36" spans="1:16" ht="39" customHeight="1" x14ac:dyDescent="0.15">
      <c r="A36" s="22"/>
      <c r="B36" s="35"/>
      <c r="C36" s="1145" t="s">
        <v>564</v>
      </c>
      <c r="D36" s="1146"/>
      <c r="E36" s="1147"/>
      <c r="F36" s="36">
        <v>8.86</v>
      </c>
      <c r="G36" s="37">
        <v>13.33</v>
      </c>
      <c r="H36" s="37">
        <v>11.4</v>
      </c>
      <c r="I36" s="37">
        <v>9.3000000000000007</v>
      </c>
      <c r="J36" s="38">
        <v>8.0500000000000007</v>
      </c>
      <c r="K36" s="22"/>
      <c r="L36" s="22"/>
      <c r="M36" s="22"/>
      <c r="N36" s="22"/>
      <c r="O36" s="22"/>
      <c r="P36" s="22"/>
    </row>
    <row r="37" spans="1:16" ht="39" customHeight="1" x14ac:dyDescent="0.15">
      <c r="A37" s="22"/>
      <c r="B37" s="35"/>
      <c r="C37" s="1145" t="s">
        <v>565</v>
      </c>
      <c r="D37" s="1146"/>
      <c r="E37" s="1147"/>
      <c r="F37" s="36">
        <v>0.21</v>
      </c>
      <c r="G37" s="37">
        <v>0.18</v>
      </c>
      <c r="H37" s="37">
        <v>0.2</v>
      </c>
      <c r="I37" s="37">
        <v>4.83</v>
      </c>
      <c r="J37" s="38">
        <v>5.32</v>
      </c>
      <c r="K37" s="22"/>
      <c r="L37" s="22"/>
      <c r="M37" s="22"/>
      <c r="N37" s="22"/>
      <c r="O37" s="22"/>
      <c r="P37" s="22"/>
    </row>
    <row r="38" spans="1:16" ht="39" customHeight="1" x14ac:dyDescent="0.15">
      <c r="A38" s="22"/>
      <c r="B38" s="35"/>
      <c r="C38" s="1145" t="s">
        <v>566</v>
      </c>
      <c r="D38" s="1146"/>
      <c r="E38" s="1147"/>
      <c r="F38" s="36">
        <v>5.66</v>
      </c>
      <c r="G38" s="37">
        <v>5.29</v>
      </c>
      <c r="H38" s="37">
        <v>5.39</v>
      </c>
      <c r="I38" s="37">
        <v>2.7</v>
      </c>
      <c r="J38" s="38">
        <v>1.73</v>
      </c>
      <c r="K38" s="22"/>
      <c r="L38" s="22"/>
      <c r="M38" s="22"/>
      <c r="N38" s="22"/>
      <c r="O38" s="22"/>
      <c r="P38" s="22"/>
    </row>
    <row r="39" spans="1:16" ht="39" customHeight="1" x14ac:dyDescent="0.15">
      <c r="A39" s="22"/>
      <c r="B39" s="35"/>
      <c r="C39" s="1145" t="s">
        <v>567</v>
      </c>
      <c r="D39" s="1146"/>
      <c r="E39" s="1147"/>
      <c r="F39" s="36" t="s">
        <v>513</v>
      </c>
      <c r="G39" s="37" t="s">
        <v>513</v>
      </c>
      <c r="H39" s="37" t="s">
        <v>513</v>
      </c>
      <c r="I39" s="37" t="s">
        <v>513</v>
      </c>
      <c r="J39" s="38">
        <v>0.1</v>
      </c>
      <c r="K39" s="22"/>
      <c r="L39" s="22"/>
      <c r="M39" s="22"/>
      <c r="N39" s="22"/>
      <c r="O39" s="22"/>
      <c r="P39" s="22"/>
    </row>
    <row r="40" spans="1:16" ht="39" customHeight="1" x14ac:dyDescent="0.15">
      <c r="A40" s="22"/>
      <c r="B40" s="35"/>
      <c r="C40" s="1145" t="s">
        <v>568</v>
      </c>
      <c r="D40" s="1146"/>
      <c r="E40" s="1147"/>
      <c r="F40" s="36" t="s">
        <v>513</v>
      </c>
      <c r="G40" s="37" t="s">
        <v>513</v>
      </c>
      <c r="H40" s="37">
        <v>2.83</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513</v>
      </c>
      <c r="G42" s="37" t="s">
        <v>570</v>
      </c>
      <c r="H42" s="37" t="s">
        <v>513</v>
      </c>
      <c r="I42" s="37" t="s">
        <v>513</v>
      </c>
      <c r="J42" s="38" t="s">
        <v>513</v>
      </c>
      <c r="K42" s="22"/>
      <c r="L42" s="22"/>
      <c r="M42" s="22"/>
      <c r="N42" s="22"/>
      <c r="O42" s="22"/>
      <c r="P42" s="22"/>
    </row>
    <row r="43" spans="1:16" ht="39" customHeight="1" thickBot="1" x14ac:dyDescent="0.2">
      <c r="A43" s="22"/>
      <c r="B43" s="40"/>
      <c r="C43" s="1148" t="s">
        <v>571</v>
      </c>
      <c r="D43" s="1149"/>
      <c r="E43" s="1150"/>
      <c r="F43" s="41">
        <v>0.1</v>
      </c>
      <c r="G43" s="42">
        <v>0.18</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hCvMzaUvPLI1cYNSwwYN9hTwQTqXDV4MkkUlsRtD1q6C0GYAs/GwqtZk2CNwxNIxJGZJRXoiYjMGuLS8kkJww==" saltValue="Gu25Ob5qhsgPX1kEc+ws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B40" zoomScaleSheetLayoutView="55" workbookViewId="0">
      <selection activeCell="N43" sqref="N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930</v>
      </c>
      <c r="L45" s="60">
        <v>938</v>
      </c>
      <c r="M45" s="60">
        <v>1602</v>
      </c>
      <c r="N45" s="60">
        <v>1941</v>
      </c>
      <c r="O45" s="61">
        <v>2136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x14ac:dyDescent="0.15">
      <c r="A48" s="48"/>
      <c r="B48" s="1155"/>
      <c r="C48" s="1156"/>
      <c r="D48" s="62"/>
      <c r="E48" s="1161" t="s">
        <v>15</v>
      </c>
      <c r="F48" s="1161"/>
      <c r="G48" s="1161"/>
      <c r="H48" s="1161"/>
      <c r="I48" s="1161"/>
      <c r="J48" s="1162"/>
      <c r="K48" s="63">
        <v>504</v>
      </c>
      <c r="L48" s="64">
        <v>627</v>
      </c>
      <c r="M48" s="64">
        <v>546</v>
      </c>
      <c r="N48" s="64">
        <v>497</v>
      </c>
      <c r="O48" s="65">
        <v>536</v>
      </c>
      <c r="P48" s="48"/>
      <c r="Q48" s="48"/>
      <c r="R48" s="48"/>
      <c r="S48" s="48"/>
      <c r="T48" s="48"/>
      <c r="U48" s="48"/>
    </row>
    <row r="49" spans="1:21" ht="30.75" customHeight="1" x14ac:dyDescent="0.15">
      <c r="A49" s="48"/>
      <c r="B49" s="1155"/>
      <c r="C49" s="1156"/>
      <c r="D49" s="62"/>
      <c r="E49" s="1161" t="s">
        <v>16</v>
      </c>
      <c r="F49" s="1161"/>
      <c r="G49" s="1161"/>
      <c r="H49" s="1161"/>
      <c r="I49" s="1161"/>
      <c r="J49" s="1162"/>
      <c r="K49" s="63">
        <v>4</v>
      </c>
      <c r="L49" s="64">
        <v>4</v>
      </c>
      <c r="M49" s="64">
        <v>4</v>
      </c>
      <c r="N49" s="64">
        <v>8</v>
      </c>
      <c r="O49" s="65">
        <v>9</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513</v>
      </c>
      <c r="L50" s="64" t="s">
        <v>513</v>
      </c>
      <c r="M50" s="64" t="s">
        <v>513</v>
      </c>
      <c r="N50" s="64" t="s">
        <v>513</v>
      </c>
      <c r="O50" s="65" t="s">
        <v>513</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513</v>
      </c>
      <c r="L51" s="64">
        <v>2</v>
      </c>
      <c r="M51" s="64" t="s">
        <v>513</v>
      </c>
      <c r="N51" s="64" t="s">
        <v>513</v>
      </c>
      <c r="O51" s="65" t="s">
        <v>513</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976</v>
      </c>
      <c r="L52" s="64">
        <v>956</v>
      </c>
      <c r="M52" s="64">
        <v>1520</v>
      </c>
      <c r="N52" s="64">
        <v>1896</v>
      </c>
      <c r="O52" s="65">
        <v>1866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462</v>
      </c>
      <c r="L53" s="69">
        <v>615</v>
      </c>
      <c r="M53" s="69">
        <v>632</v>
      </c>
      <c r="N53" s="69">
        <v>550</v>
      </c>
      <c r="O53" s="70">
        <v>815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584</v>
      </c>
      <c r="L58" s="84" t="s">
        <v>584</v>
      </c>
      <c r="M58" s="84" t="s">
        <v>584</v>
      </c>
      <c r="N58" s="84" t="s">
        <v>584</v>
      </c>
      <c r="O58" s="85" t="s">
        <v>584</v>
      </c>
    </row>
    <row r="59" spans="1:21" ht="31.5" customHeight="1" x14ac:dyDescent="0.15">
      <c r="B59" s="1171"/>
      <c r="C59" s="1172"/>
      <c r="D59" s="1178" t="s">
        <v>28</v>
      </c>
      <c r="E59" s="1179"/>
      <c r="F59" s="1179"/>
      <c r="G59" s="1179"/>
      <c r="H59" s="1179"/>
      <c r="I59" s="1179"/>
      <c r="J59" s="1180"/>
      <c r="K59" s="86" t="s">
        <v>584</v>
      </c>
      <c r="L59" s="87" t="s">
        <v>584</v>
      </c>
      <c r="M59" s="87" t="s">
        <v>584</v>
      </c>
      <c r="N59" s="87" t="s">
        <v>584</v>
      </c>
      <c r="O59" s="88" t="s">
        <v>584</v>
      </c>
    </row>
    <row r="60" spans="1:21" ht="31.5" customHeight="1" thickBot="1" x14ac:dyDescent="0.2">
      <c r="B60" s="1173"/>
      <c r="C60" s="1174"/>
      <c r="D60" s="1181" t="s">
        <v>29</v>
      </c>
      <c r="E60" s="1182"/>
      <c r="F60" s="1182"/>
      <c r="G60" s="1182"/>
      <c r="H60" s="1182"/>
      <c r="I60" s="1182"/>
      <c r="J60" s="1183"/>
      <c r="K60" s="89" t="s">
        <v>584</v>
      </c>
      <c r="L60" s="90" t="s">
        <v>584</v>
      </c>
      <c r="M60" s="90" t="s">
        <v>584</v>
      </c>
      <c r="N60" s="90" t="s">
        <v>584</v>
      </c>
      <c r="O60" s="91" t="s">
        <v>584</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nemXYY0SHYYUgA5p0fbcr8XeBORqtXgNNCZAe2ixAGtFhpfbsFY8brXFi2R6bDMRGu+LxHxqf4vwVS6urs68Q==" saltValue="qFUi2kxloRw6+w6BrX5ZX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abSelected="1" topLeftCell="A34" zoomScaleSheetLayoutView="100" workbookViewId="0">
      <selection activeCell="I43" sqref="I4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84" t="s">
        <v>32</v>
      </c>
      <c r="C41" s="1185"/>
      <c r="D41" s="105"/>
      <c r="E41" s="1190" t="s">
        <v>33</v>
      </c>
      <c r="F41" s="1190"/>
      <c r="G41" s="1190"/>
      <c r="H41" s="1191"/>
      <c r="I41" s="355">
        <v>27926</v>
      </c>
      <c r="J41" s="356">
        <v>38847</v>
      </c>
      <c r="K41" s="356">
        <v>44075</v>
      </c>
      <c r="L41" s="356">
        <v>45938</v>
      </c>
      <c r="M41" s="357">
        <v>48842</v>
      </c>
    </row>
    <row r="42" spans="2:13" ht="27.75" customHeight="1" x14ac:dyDescent="0.15">
      <c r="B42" s="1186"/>
      <c r="C42" s="1187"/>
      <c r="D42" s="106"/>
      <c r="E42" s="1192" t="s">
        <v>34</v>
      </c>
      <c r="F42" s="1192"/>
      <c r="G42" s="1192"/>
      <c r="H42" s="1193"/>
      <c r="I42" s="358" t="s">
        <v>513</v>
      </c>
      <c r="J42" s="359" t="s">
        <v>513</v>
      </c>
      <c r="K42" s="359" t="s">
        <v>513</v>
      </c>
      <c r="L42" s="359" t="s">
        <v>513</v>
      </c>
      <c r="M42" s="360" t="s">
        <v>513</v>
      </c>
    </row>
    <row r="43" spans="2:13" ht="27.75" customHeight="1" x14ac:dyDescent="0.15">
      <c r="B43" s="1186"/>
      <c r="C43" s="1187"/>
      <c r="D43" s="106"/>
      <c r="E43" s="1192" t="s">
        <v>35</v>
      </c>
      <c r="F43" s="1192"/>
      <c r="G43" s="1192"/>
      <c r="H43" s="1193"/>
      <c r="I43" s="358">
        <v>5687</v>
      </c>
      <c r="J43" s="359">
        <v>5140</v>
      </c>
      <c r="K43" s="359">
        <v>6234</v>
      </c>
      <c r="L43" s="359">
        <v>6330</v>
      </c>
      <c r="M43" s="360">
        <v>6319</v>
      </c>
    </row>
    <row r="44" spans="2:13" ht="27.75" customHeight="1" x14ac:dyDescent="0.15">
      <c r="B44" s="1186"/>
      <c r="C44" s="1187"/>
      <c r="D44" s="106"/>
      <c r="E44" s="1192" t="s">
        <v>36</v>
      </c>
      <c r="F44" s="1192"/>
      <c r="G44" s="1192"/>
      <c r="H44" s="1193"/>
      <c r="I44" s="358">
        <v>35</v>
      </c>
      <c r="J44" s="359">
        <v>30</v>
      </c>
      <c r="K44" s="359">
        <v>83</v>
      </c>
      <c r="L44" s="359">
        <v>72</v>
      </c>
      <c r="M44" s="360">
        <v>55</v>
      </c>
    </row>
    <row r="45" spans="2:13" ht="27.75" customHeight="1" x14ac:dyDescent="0.15">
      <c r="B45" s="1186"/>
      <c r="C45" s="1187"/>
      <c r="D45" s="106"/>
      <c r="E45" s="1192" t="s">
        <v>37</v>
      </c>
      <c r="F45" s="1192"/>
      <c r="G45" s="1192"/>
      <c r="H45" s="1193"/>
      <c r="I45" s="358">
        <v>134</v>
      </c>
      <c r="J45" s="359">
        <v>48</v>
      </c>
      <c r="K45" s="359" t="s">
        <v>513</v>
      </c>
      <c r="L45" s="359" t="s">
        <v>513</v>
      </c>
      <c r="M45" s="360" t="s">
        <v>513</v>
      </c>
    </row>
    <row r="46" spans="2:13" ht="27.75" customHeight="1" x14ac:dyDescent="0.15">
      <c r="B46" s="1186"/>
      <c r="C46" s="1187"/>
      <c r="D46" s="107"/>
      <c r="E46" s="1192" t="s">
        <v>38</v>
      </c>
      <c r="F46" s="1192"/>
      <c r="G46" s="1192"/>
      <c r="H46" s="1193"/>
      <c r="I46" s="358">
        <v>48</v>
      </c>
      <c r="J46" s="359">
        <v>65</v>
      </c>
      <c r="K46" s="359" t="s">
        <v>513</v>
      </c>
      <c r="L46" s="359" t="s">
        <v>513</v>
      </c>
      <c r="M46" s="360" t="s">
        <v>513</v>
      </c>
    </row>
    <row r="47" spans="2:13" ht="27.75" customHeight="1" x14ac:dyDescent="0.15">
      <c r="B47" s="1186"/>
      <c r="C47" s="1187"/>
      <c r="D47" s="108"/>
      <c r="E47" s="1194" t="s">
        <v>39</v>
      </c>
      <c r="F47" s="1195"/>
      <c r="G47" s="1195"/>
      <c r="H47" s="1196"/>
      <c r="I47" s="358" t="s">
        <v>513</v>
      </c>
      <c r="J47" s="359" t="s">
        <v>513</v>
      </c>
      <c r="K47" s="359" t="s">
        <v>513</v>
      </c>
      <c r="L47" s="359" t="s">
        <v>513</v>
      </c>
      <c r="M47" s="360" t="s">
        <v>513</v>
      </c>
    </row>
    <row r="48" spans="2:13" ht="27.75" customHeight="1" x14ac:dyDescent="0.15">
      <c r="B48" s="1186"/>
      <c r="C48" s="1187"/>
      <c r="D48" s="106"/>
      <c r="E48" s="1192" t="s">
        <v>40</v>
      </c>
      <c r="F48" s="1192"/>
      <c r="G48" s="1192"/>
      <c r="H48" s="1193"/>
      <c r="I48" s="358" t="s">
        <v>513</v>
      </c>
      <c r="J48" s="359" t="s">
        <v>513</v>
      </c>
      <c r="K48" s="359" t="s">
        <v>513</v>
      </c>
      <c r="L48" s="359" t="s">
        <v>513</v>
      </c>
      <c r="M48" s="360" t="s">
        <v>513</v>
      </c>
    </row>
    <row r="49" spans="2:13" ht="27.75" customHeight="1" x14ac:dyDescent="0.15">
      <c r="B49" s="1188"/>
      <c r="C49" s="1189"/>
      <c r="D49" s="106"/>
      <c r="E49" s="1192" t="s">
        <v>41</v>
      </c>
      <c r="F49" s="1192"/>
      <c r="G49" s="1192"/>
      <c r="H49" s="1193"/>
      <c r="I49" s="358" t="s">
        <v>513</v>
      </c>
      <c r="J49" s="359" t="s">
        <v>513</v>
      </c>
      <c r="K49" s="359" t="s">
        <v>513</v>
      </c>
      <c r="L49" s="359" t="s">
        <v>513</v>
      </c>
      <c r="M49" s="360" t="s">
        <v>513</v>
      </c>
    </row>
    <row r="50" spans="2:13" ht="27.75" customHeight="1" x14ac:dyDescent="0.15">
      <c r="B50" s="1197" t="s">
        <v>42</v>
      </c>
      <c r="C50" s="1198"/>
      <c r="D50" s="109"/>
      <c r="E50" s="1192" t="s">
        <v>43</v>
      </c>
      <c r="F50" s="1192"/>
      <c r="G50" s="1192"/>
      <c r="H50" s="1193"/>
      <c r="I50" s="358">
        <v>5498</v>
      </c>
      <c r="J50" s="359">
        <v>5798</v>
      </c>
      <c r="K50" s="359">
        <v>6528</v>
      </c>
      <c r="L50" s="359">
        <v>8212</v>
      </c>
      <c r="M50" s="360">
        <v>8317</v>
      </c>
    </row>
    <row r="51" spans="2:13" ht="27.75" customHeight="1" x14ac:dyDescent="0.15">
      <c r="B51" s="1186"/>
      <c r="C51" s="1187"/>
      <c r="D51" s="106"/>
      <c r="E51" s="1192" t="s">
        <v>44</v>
      </c>
      <c r="F51" s="1192"/>
      <c r="G51" s="1192"/>
      <c r="H51" s="1193"/>
      <c r="I51" s="358">
        <v>1456</v>
      </c>
      <c r="J51" s="359">
        <v>6783</v>
      </c>
      <c r="K51" s="359">
        <v>6723</v>
      </c>
      <c r="L51" s="359">
        <v>6694</v>
      </c>
      <c r="M51" s="360">
        <v>6869</v>
      </c>
    </row>
    <row r="52" spans="2:13" ht="27.75" customHeight="1" x14ac:dyDescent="0.15">
      <c r="B52" s="1188"/>
      <c r="C52" s="1189"/>
      <c r="D52" s="106"/>
      <c r="E52" s="1192" t="s">
        <v>45</v>
      </c>
      <c r="F52" s="1192"/>
      <c r="G52" s="1192"/>
      <c r="H52" s="1193"/>
      <c r="I52" s="358">
        <v>25549</v>
      </c>
      <c r="J52" s="359">
        <v>29494</v>
      </c>
      <c r="K52" s="359">
        <v>34896</v>
      </c>
      <c r="L52" s="359">
        <v>34683</v>
      </c>
      <c r="M52" s="360">
        <v>37744</v>
      </c>
    </row>
    <row r="53" spans="2:13" ht="27.75" customHeight="1" thickBot="1" x14ac:dyDescent="0.2">
      <c r="B53" s="1199" t="s">
        <v>46</v>
      </c>
      <c r="C53" s="1200"/>
      <c r="D53" s="110"/>
      <c r="E53" s="1201" t="s">
        <v>47</v>
      </c>
      <c r="F53" s="1201"/>
      <c r="G53" s="1201"/>
      <c r="H53" s="1202"/>
      <c r="I53" s="361">
        <v>1326</v>
      </c>
      <c r="J53" s="362">
        <v>2054</v>
      </c>
      <c r="K53" s="362">
        <v>2244</v>
      </c>
      <c r="L53" s="362">
        <v>2751</v>
      </c>
      <c r="M53" s="363">
        <v>2287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PrDArxWgNLTmj0J5hcMSuAPW4TYQyITqLPQ4NDoWpB5RXiRHOZKb8o2RO4QfPkpnvcnu75Z7upjVQ9pMIAi1A==" saltValue="gJLc7/KqQahxR064V/Pv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election activeCell="H62" sqref="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50</v>
      </c>
      <c r="D55" s="1211"/>
      <c r="E55" s="1212"/>
      <c r="F55" s="122">
        <v>1120</v>
      </c>
      <c r="G55" s="122">
        <v>1121</v>
      </c>
      <c r="H55" s="123">
        <v>1121</v>
      </c>
    </row>
    <row r="56" spans="2:8" ht="52.5" customHeight="1" x14ac:dyDescent="0.15">
      <c r="B56" s="124"/>
      <c r="C56" s="1213" t="s">
        <v>51</v>
      </c>
      <c r="D56" s="1213"/>
      <c r="E56" s="1214"/>
      <c r="F56" s="125">
        <v>1257</v>
      </c>
      <c r="G56" s="125">
        <v>1601</v>
      </c>
      <c r="H56" s="126">
        <v>1836</v>
      </c>
    </row>
    <row r="57" spans="2:8" ht="53.25" customHeight="1" x14ac:dyDescent="0.15">
      <c r="B57" s="124"/>
      <c r="C57" s="1215" t="s">
        <v>52</v>
      </c>
      <c r="D57" s="1215"/>
      <c r="E57" s="1216"/>
      <c r="F57" s="127">
        <v>3865</v>
      </c>
      <c r="G57" s="127">
        <v>4953</v>
      </c>
      <c r="H57" s="128">
        <v>4821</v>
      </c>
    </row>
    <row r="58" spans="2:8" ht="45.75" customHeight="1" x14ac:dyDescent="0.15">
      <c r="B58" s="129"/>
      <c r="C58" s="1203" t="s">
        <v>587</v>
      </c>
      <c r="D58" s="1204"/>
      <c r="E58" s="1205"/>
      <c r="F58" s="130">
        <v>524</v>
      </c>
      <c r="G58" s="130">
        <v>1524</v>
      </c>
      <c r="H58" s="131">
        <v>1524</v>
      </c>
    </row>
    <row r="59" spans="2:8" ht="45.75" customHeight="1" x14ac:dyDescent="0.15">
      <c r="B59" s="129"/>
      <c r="C59" s="1203" t="s">
        <v>588</v>
      </c>
      <c r="D59" s="1204"/>
      <c r="E59" s="1205"/>
      <c r="F59" s="130">
        <v>1132</v>
      </c>
      <c r="G59" s="130">
        <v>1133</v>
      </c>
      <c r="H59" s="131">
        <v>1134</v>
      </c>
    </row>
    <row r="60" spans="2:8" ht="45.75" customHeight="1" x14ac:dyDescent="0.15">
      <c r="B60" s="129"/>
      <c r="C60" s="1203" t="s">
        <v>589</v>
      </c>
      <c r="D60" s="1204"/>
      <c r="E60" s="1205"/>
      <c r="F60" s="130">
        <v>649</v>
      </c>
      <c r="G60" s="130">
        <v>659</v>
      </c>
      <c r="H60" s="131">
        <v>669</v>
      </c>
    </row>
    <row r="61" spans="2:8" ht="45.75" customHeight="1" x14ac:dyDescent="0.15">
      <c r="B61" s="129"/>
      <c r="C61" s="1203" t="s">
        <v>590</v>
      </c>
      <c r="D61" s="1204"/>
      <c r="E61" s="1205"/>
      <c r="F61" s="130">
        <v>84</v>
      </c>
      <c r="G61" s="130">
        <v>584</v>
      </c>
      <c r="H61" s="131">
        <v>584</v>
      </c>
    </row>
    <row r="62" spans="2:8" ht="45.75" customHeight="1" thickBot="1" x14ac:dyDescent="0.2">
      <c r="B62" s="132"/>
      <c r="C62" s="1206" t="s">
        <v>591</v>
      </c>
      <c r="D62" s="1207"/>
      <c r="E62" s="1208"/>
      <c r="F62" s="133">
        <v>1074</v>
      </c>
      <c r="G62" s="133">
        <v>639</v>
      </c>
      <c r="H62" s="134">
        <v>504</v>
      </c>
    </row>
    <row r="63" spans="2:8" ht="52.5" customHeight="1" thickBot="1" x14ac:dyDescent="0.2">
      <c r="B63" s="135"/>
      <c r="C63" s="1209" t="s">
        <v>53</v>
      </c>
      <c r="D63" s="1209"/>
      <c r="E63" s="1210"/>
      <c r="F63" s="136">
        <v>6242</v>
      </c>
      <c r="G63" s="136">
        <v>7675</v>
      </c>
      <c r="H63" s="137">
        <v>7779</v>
      </c>
    </row>
    <row r="64" spans="2:8" x14ac:dyDescent="0.15"/>
  </sheetData>
  <sheetProtection algorithmName="SHA-512" hashValue="8rtgMA/oxESRMumE6dhilsrf+d46WKHHwqJelp64DUF/0XkyxM0AwXo5c2GD3hWWDqXd0OIkBItym0TBLYzzIg==" saltValue="F8zG68iJdYXYIwN2siez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123101</v>
      </c>
      <c r="E3" s="156"/>
      <c r="F3" s="157">
        <v>47387</v>
      </c>
      <c r="G3" s="158"/>
      <c r="H3" s="159"/>
    </row>
    <row r="4" spans="1:8" x14ac:dyDescent="0.15">
      <c r="A4" s="160"/>
      <c r="B4" s="161"/>
      <c r="C4" s="162"/>
      <c r="D4" s="163">
        <v>27763</v>
      </c>
      <c r="E4" s="164"/>
      <c r="F4" s="165">
        <v>24928</v>
      </c>
      <c r="G4" s="166"/>
      <c r="H4" s="167"/>
    </row>
    <row r="5" spans="1:8" x14ac:dyDescent="0.15">
      <c r="A5" s="148" t="s">
        <v>547</v>
      </c>
      <c r="B5" s="153"/>
      <c r="C5" s="154"/>
      <c r="D5" s="155">
        <v>623768</v>
      </c>
      <c r="E5" s="156"/>
      <c r="F5" s="157">
        <v>51264</v>
      </c>
      <c r="G5" s="158"/>
      <c r="H5" s="159"/>
    </row>
    <row r="6" spans="1:8" x14ac:dyDescent="0.15">
      <c r="A6" s="160"/>
      <c r="B6" s="161"/>
      <c r="C6" s="162"/>
      <c r="D6" s="163">
        <v>46941</v>
      </c>
      <c r="E6" s="164"/>
      <c r="F6" s="165">
        <v>26040</v>
      </c>
      <c r="G6" s="166"/>
      <c r="H6" s="167"/>
    </row>
    <row r="7" spans="1:8" x14ac:dyDescent="0.15">
      <c r="A7" s="148" t="s">
        <v>548</v>
      </c>
      <c r="B7" s="153"/>
      <c r="C7" s="154"/>
      <c r="D7" s="155">
        <v>92509</v>
      </c>
      <c r="E7" s="156"/>
      <c r="F7" s="157">
        <v>52068</v>
      </c>
      <c r="G7" s="158"/>
      <c r="H7" s="159"/>
    </row>
    <row r="8" spans="1:8" x14ac:dyDescent="0.15">
      <c r="A8" s="160"/>
      <c r="B8" s="161"/>
      <c r="C8" s="162"/>
      <c r="D8" s="163">
        <v>21428</v>
      </c>
      <c r="E8" s="164"/>
      <c r="F8" s="165">
        <v>26936</v>
      </c>
      <c r="G8" s="166"/>
      <c r="H8" s="167"/>
    </row>
    <row r="9" spans="1:8" x14ac:dyDescent="0.15">
      <c r="A9" s="148" t="s">
        <v>549</v>
      </c>
      <c r="B9" s="153"/>
      <c r="C9" s="154"/>
      <c r="D9" s="155">
        <v>99772</v>
      </c>
      <c r="E9" s="156"/>
      <c r="F9" s="157">
        <v>47161</v>
      </c>
      <c r="G9" s="158"/>
      <c r="H9" s="159"/>
    </row>
    <row r="10" spans="1:8" x14ac:dyDescent="0.15">
      <c r="A10" s="160"/>
      <c r="B10" s="161"/>
      <c r="C10" s="162"/>
      <c r="D10" s="163">
        <v>40947</v>
      </c>
      <c r="E10" s="164"/>
      <c r="F10" s="165">
        <v>24595</v>
      </c>
      <c r="G10" s="166"/>
      <c r="H10" s="167"/>
    </row>
    <row r="11" spans="1:8" x14ac:dyDescent="0.15">
      <c r="A11" s="148" t="s">
        <v>550</v>
      </c>
      <c r="B11" s="153"/>
      <c r="C11" s="154"/>
      <c r="D11" s="155">
        <v>142746</v>
      </c>
      <c r="E11" s="156"/>
      <c r="F11" s="157">
        <v>43423</v>
      </c>
      <c r="G11" s="158"/>
      <c r="H11" s="159"/>
    </row>
    <row r="12" spans="1:8" x14ac:dyDescent="0.15">
      <c r="A12" s="160"/>
      <c r="B12" s="161"/>
      <c r="C12" s="168"/>
      <c r="D12" s="163">
        <v>35301</v>
      </c>
      <c r="E12" s="164"/>
      <c r="F12" s="165">
        <v>22207</v>
      </c>
      <c r="G12" s="166"/>
      <c r="H12" s="167"/>
    </row>
    <row r="13" spans="1:8" x14ac:dyDescent="0.15">
      <c r="A13" s="148"/>
      <c r="B13" s="153"/>
      <c r="C13" s="169"/>
      <c r="D13" s="170">
        <v>216379</v>
      </c>
      <c r="E13" s="171"/>
      <c r="F13" s="172">
        <v>48261</v>
      </c>
      <c r="G13" s="173"/>
      <c r="H13" s="159"/>
    </row>
    <row r="14" spans="1:8" x14ac:dyDescent="0.15">
      <c r="A14" s="160"/>
      <c r="B14" s="161"/>
      <c r="C14" s="162"/>
      <c r="D14" s="163">
        <v>34476</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3.53</v>
      </c>
      <c r="C19" s="174">
        <f>ROUND(VALUE(SUBSTITUTE(実質収支比率等に係る経年分析!G$48,"▲","-")),2)</f>
        <v>15.83</v>
      </c>
      <c r="D19" s="174">
        <f>ROUND(VALUE(SUBSTITUTE(実質収支比率等に係る経年分析!H$48,"▲","-")),2)</f>
        <v>14.67</v>
      </c>
      <c r="E19" s="174">
        <f>ROUND(VALUE(SUBSTITUTE(実質収支比率等に係る経年分析!I$48,"▲","-")),2)</f>
        <v>10.29</v>
      </c>
      <c r="F19" s="174">
        <f>ROUND(VALUE(SUBSTITUTE(実質収支比率等に係る経年分析!J$48,"▲","-")),2)</f>
        <v>25.72</v>
      </c>
    </row>
    <row r="20" spans="1:11" x14ac:dyDescent="0.15">
      <c r="A20" s="174" t="s">
        <v>57</v>
      </c>
      <c r="B20" s="174">
        <f>ROUND(VALUE(SUBSTITUTE(実質収支比率等に係る経年分析!F$47,"▲","-")),2)</f>
        <v>15.68</v>
      </c>
      <c r="C20" s="174">
        <f>ROUND(VALUE(SUBSTITUTE(実質収支比率等に係る経年分析!G$47,"▲","-")),2)</f>
        <v>15.28</v>
      </c>
      <c r="D20" s="174">
        <f>ROUND(VALUE(SUBSTITUTE(実質収支比率等に係る経年分析!H$47,"▲","-")),2)</f>
        <v>13.55</v>
      </c>
      <c r="E20" s="174">
        <f>ROUND(VALUE(SUBSTITUTE(実質収支比率等に係る経年分析!I$47,"▲","-")),2)</f>
        <v>12.37</v>
      </c>
      <c r="F20" s="174">
        <f>ROUND(VALUE(SUBSTITUTE(実質収支比率等に係る経年分析!J$47,"▲","-")),2)</f>
        <v>12.63</v>
      </c>
    </row>
    <row r="21" spans="1:11" x14ac:dyDescent="0.15">
      <c r="A21" s="174" t="s">
        <v>58</v>
      </c>
      <c r="B21" s="174">
        <f>IF(ISNUMBER(VALUE(SUBSTITUTE(実質収支比率等に係る経年分析!F$49,"▲","-"))),ROUND(VALUE(SUBSTITUTE(実質収支比率等に係る経年分析!F$49,"▲","-")),2),NA())</f>
        <v>3.54</v>
      </c>
      <c r="C21" s="174">
        <f>IF(ISNUMBER(VALUE(SUBSTITUTE(実質収支比率等に係る経年分析!G$49,"▲","-"))),ROUND(VALUE(SUBSTITUTE(実質収支比率等に係る経年分析!G$49,"▲","-")),2),NA())</f>
        <v>12.39</v>
      </c>
      <c r="D21" s="174">
        <f>IF(ISNUMBER(VALUE(SUBSTITUTE(実質収支比率等に係る経年分析!H$49,"▲","-"))),ROUND(VALUE(SUBSTITUTE(実質収支比率等に係る経年分析!H$49,"▲","-")),2),NA())</f>
        <v>0.65</v>
      </c>
      <c r="E21" s="174">
        <f>IF(ISNUMBER(VALUE(SUBSTITUTE(実質収支比率等に係る経年分析!I$49,"▲","-"))),ROUND(VALUE(SUBSTITUTE(実質収支比率等に係る経年分析!I$49,"▲","-")),2),NA())</f>
        <v>-3.09</v>
      </c>
      <c r="F21" s="174">
        <f>IF(ISNUMBER(VALUE(SUBSTITUTE(実質収支比率等に係る経年分析!J$49,"▲","-"))),ROUND(VALUE(SUBSTITUTE(実質収支比率等に係る経年分析!J$49,"▲","-")),2),NA())</f>
        <v>15.23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0.18</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f>IF(ROUND(VALUE(SUBSTITUTE(連結実質赤字比率に係る赤字・黒字の構成分析!G$42,"▲", "-")), 2) &lt; 0, ABS(ROUND(VALUE(SUBSTITUTE(連結実質赤字比率に係る赤字・黒字の構成分析!G$42,"▲", "-")), 2)), NA())</f>
        <v>7.24</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益城町下水道事業会計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2.83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益城町産業団地特別会計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15">
      <c r="A32" s="175" t="str">
        <f>IF(連結実質赤字比率に係る赤字・黒字の構成分析!C$38="",NA(),連結実質赤字比率に係る赤字・黒字の構成分析!C$38)</f>
        <v>益城町介護保険特別会計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5.66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5.29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5.39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1.73</v>
      </c>
    </row>
    <row r="33" spans="1:16" x14ac:dyDescent="0.15">
      <c r="A33" s="175" t="str">
        <f>IF(連結実質赤字比率に係る赤字・黒字の構成分析!C$37="",NA(),連結実質赤字比率に係る赤字・黒字の構成分析!C$37)</f>
        <v>益城町後期高齢者医療特別会計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4.83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5.32</v>
      </c>
    </row>
    <row r="34" spans="1:16" x14ac:dyDescent="0.15">
      <c r="A34" s="175" t="str">
        <f>IF(連結実質赤字比率に係る赤字・黒字の構成分析!C$36="",NA(),連結実質赤字比率に係る赤字・黒字の構成分析!C$36)</f>
        <v>益城町水道事業会計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8.86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13.33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9.3000000000000007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8.0500000000000007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3.52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15.82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14.66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10.28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25.61</v>
      </c>
    </row>
    <row r="36" spans="1:16" x14ac:dyDescent="0.15">
      <c r="A36" s="175" t="str">
        <f>IF(連結実質赤字比率に係る赤字・黒字の構成分析!C$34="",NA(),連結実質赤字比率に係る赤字・黒字の構成分析!C$34)</f>
        <v>益城町国民健康保険特別会計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2.5499999999999998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6.21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14.57</v>
      </c>
      <c r="J36" s="175">
        <f>IF(ROUND(VALUE(SUBSTITUTE(連結実質赤字比率に係る赤字・黒字の構成分析!J$34,"▲", "-")), 2) &lt; 0, ABS(ROUND(VALUE(SUBSTITUTE(連結実質赤字比率に係る赤字・黒字の構成分析!J$34,"▲", "-")), 2)), NA())</f>
        <v>3.67</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976</v>
      </c>
      <c r="E42" s="176"/>
      <c r="F42" s="176"/>
      <c r="G42" s="176">
        <f>'実質公債費比率（分子）の構造'!L$52</f>
        <v>956</v>
      </c>
      <c r="H42" s="176"/>
      <c r="I42" s="176"/>
      <c r="J42" s="176">
        <f>'実質公債費比率（分子）の構造'!M$52</f>
        <v>1520</v>
      </c>
      <c r="K42" s="176"/>
      <c r="L42" s="176"/>
      <c r="M42" s="176">
        <f>'実質公債費比率（分子）の構造'!N$52</f>
        <v>1896</v>
      </c>
      <c r="N42" s="176"/>
      <c r="O42" s="176"/>
      <c r="P42" s="176">
        <f>'実質公債費比率（分子）の構造'!O$52</f>
        <v>1866</v>
      </c>
    </row>
    <row r="43" spans="1:16" x14ac:dyDescent="0.15">
      <c r="A43" s="176" t="s">
        <v>66</v>
      </c>
      <c r="B43" s="176" t="str">
        <f>'実質公債費比率（分子）の構造'!K$51</f>
        <v>-</v>
      </c>
      <c r="C43" s="176"/>
      <c r="D43" s="176"/>
      <c r="E43" s="176">
        <f>'実質公債費比率（分子）の構造'!L$51</f>
        <v>2</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v>
      </c>
      <c r="C45" s="176"/>
      <c r="D45" s="176"/>
      <c r="E45" s="176">
        <f>'実質公債費比率（分子）の構造'!L$49</f>
        <v>4</v>
      </c>
      <c r="F45" s="176"/>
      <c r="G45" s="176"/>
      <c r="H45" s="176">
        <f>'実質公債費比率（分子）の構造'!M$49</f>
        <v>4</v>
      </c>
      <c r="I45" s="176"/>
      <c r="J45" s="176"/>
      <c r="K45" s="176">
        <f>'実質公債費比率（分子）の構造'!N$49</f>
        <v>8</v>
      </c>
      <c r="L45" s="176"/>
      <c r="M45" s="176"/>
      <c r="N45" s="176">
        <f>'実質公債費比率（分子）の構造'!O$49</f>
        <v>9</v>
      </c>
      <c r="O45" s="176"/>
      <c r="P45" s="176"/>
    </row>
    <row r="46" spans="1:16" x14ac:dyDescent="0.15">
      <c r="A46" s="176" t="s">
        <v>69</v>
      </c>
      <c r="B46" s="176">
        <f>'実質公債費比率（分子）の構造'!K$48</f>
        <v>504</v>
      </c>
      <c r="C46" s="176"/>
      <c r="D46" s="176"/>
      <c r="E46" s="176">
        <f>'実質公債費比率（分子）の構造'!L$48</f>
        <v>627</v>
      </c>
      <c r="F46" s="176"/>
      <c r="G46" s="176"/>
      <c r="H46" s="176">
        <f>'実質公債費比率（分子）の構造'!M$48</f>
        <v>546</v>
      </c>
      <c r="I46" s="176"/>
      <c r="J46" s="176"/>
      <c r="K46" s="176">
        <f>'実質公債費比率（分子）の構造'!N$48</f>
        <v>497</v>
      </c>
      <c r="L46" s="176"/>
      <c r="M46" s="176"/>
      <c r="N46" s="176">
        <f>'実質公債費比率（分子）の構造'!O$48</f>
        <v>536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930</v>
      </c>
      <c r="C49" s="176"/>
      <c r="D49" s="176"/>
      <c r="E49" s="176">
        <f>'実質公債費比率（分子）の構造'!L$45</f>
        <v>938</v>
      </c>
      <c r="F49" s="176"/>
      <c r="G49" s="176"/>
      <c r="H49" s="176">
        <f>'実質公債費比率（分子）の構造'!M$45</f>
        <v>1602</v>
      </c>
      <c r="I49" s="176"/>
      <c r="J49" s="176"/>
      <c r="K49" s="176">
        <f>'実質公債費比率（分子）の構造'!N$45</f>
        <v>1941</v>
      </c>
      <c r="L49" s="176"/>
      <c r="M49" s="176"/>
      <c r="N49" s="176">
        <f>'実質公債費比率（分子）の構造'!O$45</f>
        <v>2136</v>
      </c>
      <c r="O49" s="176"/>
      <c r="P49" s="176"/>
    </row>
    <row r="50" spans="1:16" x14ac:dyDescent="0.15">
      <c r="A50" s="176" t="s">
        <v>73</v>
      </c>
      <c r="B50" s="176" t="e">
        <f>NA()</f>
        <v>#N/A</v>
      </c>
      <c r="C50" s="176">
        <f>IF(ISNUMBER('実質公債費比率（分子）の構造'!K$53),'実質公債費比率（分子）の構造'!K$53,NA())</f>
        <v>462</v>
      </c>
      <c r="D50" s="176" t="e">
        <f>NA()</f>
        <v>#N/A</v>
      </c>
      <c r="E50" s="176" t="e">
        <f>NA()</f>
        <v>#N/A</v>
      </c>
      <c r="F50" s="176">
        <f>IF(ISNUMBER('実質公債費比率（分子）の構造'!L$53),'実質公債費比率（分子）の構造'!L$53,NA())</f>
        <v>615</v>
      </c>
      <c r="G50" s="176" t="e">
        <f>NA()</f>
        <v>#N/A</v>
      </c>
      <c r="H50" s="176" t="e">
        <f>NA()</f>
        <v>#N/A</v>
      </c>
      <c r="I50" s="176">
        <f>IF(ISNUMBER('実質公債費比率（分子）の構造'!M$53),'実質公債費比率（分子）の構造'!M$53,NA())</f>
        <v>632</v>
      </c>
      <c r="J50" s="176" t="e">
        <f>NA()</f>
        <v>#N/A</v>
      </c>
      <c r="K50" s="176" t="e">
        <f>NA()</f>
        <v>#N/A</v>
      </c>
      <c r="L50" s="176">
        <f>IF(ISNUMBER('実質公債費比率（分子）の構造'!N$53),'実質公債費比率（分子）の構造'!N$53,NA())</f>
        <v>550</v>
      </c>
      <c r="M50" s="176" t="e">
        <f>NA()</f>
        <v>#N/A</v>
      </c>
      <c r="N50" s="176" t="e">
        <f>NA()</f>
        <v>#N/A</v>
      </c>
      <c r="O50" s="176">
        <f>IF(ISNUMBER('実質公債費比率（分子）の構造'!O$53),'実質公債費比率（分子）の構造'!O$53,NA())</f>
        <v>815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25549</v>
      </c>
      <c r="E56" s="175"/>
      <c r="F56" s="175"/>
      <c r="G56" s="175">
        <f>'将来負担比率（分子）の構造'!J$52</f>
        <v>29494</v>
      </c>
      <c r="H56" s="175"/>
      <c r="I56" s="175"/>
      <c r="J56" s="175">
        <f>'将来負担比率（分子）の構造'!K$52</f>
        <v>34896</v>
      </c>
      <c r="K56" s="175"/>
      <c r="L56" s="175"/>
      <c r="M56" s="175">
        <f>'将来負担比率（分子）の構造'!L$52</f>
        <v>34683</v>
      </c>
      <c r="N56" s="175"/>
      <c r="O56" s="175"/>
      <c r="P56" s="175">
        <f>'将来負担比率（分子）の構造'!M$52</f>
        <v>37744</v>
      </c>
    </row>
    <row r="57" spans="1:16" x14ac:dyDescent="0.15">
      <c r="A57" s="175" t="s">
        <v>44</v>
      </c>
      <c r="B57" s="175"/>
      <c r="C57" s="175"/>
      <c r="D57" s="175">
        <f>'将来負担比率（分子）の構造'!I$51</f>
        <v>1456</v>
      </c>
      <c r="E57" s="175"/>
      <c r="F57" s="175"/>
      <c r="G57" s="175">
        <f>'将来負担比率（分子）の構造'!J$51</f>
        <v>6783</v>
      </c>
      <c r="H57" s="175"/>
      <c r="I57" s="175"/>
      <c r="J57" s="175">
        <f>'将来負担比率（分子）の構造'!K$51</f>
        <v>6723</v>
      </c>
      <c r="K57" s="175"/>
      <c r="L57" s="175"/>
      <c r="M57" s="175">
        <f>'将来負担比率（分子）の構造'!L$51</f>
        <v>6694</v>
      </c>
      <c r="N57" s="175"/>
      <c r="O57" s="175"/>
      <c r="P57" s="175">
        <f>'将来負担比率（分子）の構造'!M$51</f>
        <v>6869</v>
      </c>
    </row>
    <row r="58" spans="1:16" x14ac:dyDescent="0.15">
      <c r="A58" s="175" t="s">
        <v>43</v>
      </c>
      <c r="B58" s="175"/>
      <c r="C58" s="175"/>
      <c r="D58" s="175">
        <f>'将来負担比率（分子）の構造'!I$50</f>
        <v>5498</v>
      </c>
      <c r="E58" s="175"/>
      <c r="F58" s="175"/>
      <c r="G58" s="175">
        <f>'将来負担比率（分子）の構造'!J$50</f>
        <v>5798</v>
      </c>
      <c r="H58" s="175"/>
      <c r="I58" s="175"/>
      <c r="J58" s="175">
        <f>'将来負担比率（分子）の構造'!K$50</f>
        <v>6528</v>
      </c>
      <c r="K58" s="175"/>
      <c r="L58" s="175"/>
      <c r="M58" s="175">
        <f>'将来負担比率（分子）の構造'!L$50</f>
        <v>8212</v>
      </c>
      <c r="N58" s="175"/>
      <c r="O58" s="175"/>
      <c r="P58" s="175">
        <f>'将来負担比率（分子）の構造'!M$50</f>
        <v>8317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48</v>
      </c>
      <c r="C61" s="175"/>
      <c r="D61" s="175"/>
      <c r="E61" s="175">
        <f>'将来負担比率（分子）の構造'!J$46</f>
        <v>65</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134</v>
      </c>
      <c r="C62" s="175"/>
      <c r="D62" s="175"/>
      <c r="E62" s="175">
        <f>'将来負担比率（分子）の構造'!J$45</f>
        <v>48</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35</v>
      </c>
      <c r="C63" s="175"/>
      <c r="D63" s="175"/>
      <c r="E63" s="175">
        <f>'将来負担比率（分子）の構造'!J$44</f>
        <v>30</v>
      </c>
      <c r="F63" s="175"/>
      <c r="G63" s="175"/>
      <c r="H63" s="175">
        <f>'将来負担比率（分子）の構造'!K$44</f>
        <v>83</v>
      </c>
      <c r="I63" s="175"/>
      <c r="J63" s="175"/>
      <c r="K63" s="175">
        <f>'将来負担比率（分子）の構造'!L$44</f>
        <v>72</v>
      </c>
      <c r="L63" s="175"/>
      <c r="M63" s="175"/>
      <c r="N63" s="175">
        <f>'将来負担比率（分子）の構造'!M$44</f>
        <v>55</v>
      </c>
      <c r="O63" s="175"/>
      <c r="P63" s="175"/>
    </row>
    <row r="64" spans="1:16" x14ac:dyDescent="0.15">
      <c r="A64" s="175" t="s">
        <v>35</v>
      </c>
      <c r="B64" s="175">
        <f>'将来負担比率（分子）の構造'!I$43</f>
        <v>5687</v>
      </c>
      <c r="C64" s="175"/>
      <c r="D64" s="175"/>
      <c r="E64" s="175">
        <f>'将来負担比率（分子）の構造'!J$43</f>
        <v>5140</v>
      </c>
      <c r="F64" s="175"/>
      <c r="G64" s="175"/>
      <c r="H64" s="175">
        <f>'将来負担比率（分子）の構造'!K$43</f>
        <v>6234</v>
      </c>
      <c r="I64" s="175"/>
      <c r="J64" s="175"/>
      <c r="K64" s="175">
        <f>'将来負担比率（分子）の構造'!L$43</f>
        <v>6330</v>
      </c>
      <c r="L64" s="175"/>
      <c r="M64" s="175"/>
      <c r="N64" s="175">
        <f>'将来負担比率（分子）の構造'!M$43</f>
        <v>6319</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27926</v>
      </c>
      <c r="C66" s="175"/>
      <c r="D66" s="175"/>
      <c r="E66" s="175">
        <f>'将来負担比率（分子）の構造'!J$41</f>
        <v>38847</v>
      </c>
      <c r="F66" s="175"/>
      <c r="G66" s="175"/>
      <c r="H66" s="175">
        <f>'将来負担比率（分子）の構造'!K$41</f>
        <v>44075</v>
      </c>
      <c r="I66" s="175"/>
      <c r="J66" s="175"/>
      <c r="K66" s="175">
        <f>'将来負担比率（分子）の構造'!L$41</f>
        <v>45938</v>
      </c>
      <c r="L66" s="175"/>
      <c r="M66" s="175"/>
      <c r="N66" s="175">
        <f>'将来負担比率（分子）の構造'!M$41</f>
        <v>48842</v>
      </c>
      <c r="O66" s="175"/>
      <c r="P66" s="175"/>
    </row>
    <row r="67" spans="1:16" x14ac:dyDescent="0.15">
      <c r="A67" s="175" t="s">
        <v>77</v>
      </c>
      <c r="B67" s="175" t="e">
        <f>NA()</f>
        <v>#N/A</v>
      </c>
      <c r="C67" s="175">
        <f>IF(ISNUMBER('将来負担比率（分子）の構造'!I$53), IF('将来負担比率（分子）の構造'!I$53 &lt; 0, 0, '将来負担比率（分子）の構造'!I$53), NA())</f>
        <v>1326</v>
      </c>
      <c r="D67" s="175" t="e">
        <f>NA()</f>
        <v>#N/A</v>
      </c>
      <c r="E67" s="175" t="e">
        <f>NA()</f>
        <v>#N/A</v>
      </c>
      <c r="F67" s="175">
        <f>IF(ISNUMBER('将来負担比率（分子）の構造'!J$53), IF('将来負担比率（分子）の構造'!J$53 &lt; 0, 0, '将来負担比率（分子）の構造'!J$53), NA())</f>
        <v>2054</v>
      </c>
      <c r="G67" s="175" t="e">
        <f>NA()</f>
        <v>#N/A</v>
      </c>
      <c r="H67" s="175" t="e">
        <f>NA()</f>
        <v>#N/A</v>
      </c>
      <c r="I67" s="175">
        <f>IF(ISNUMBER('将来負担比率（分子）の構造'!K$53), IF('将来負担比率（分子）の構造'!K$53 &lt; 0, 0, '将来負担比率（分子）の構造'!K$53), NA())</f>
        <v>2244</v>
      </c>
      <c r="J67" s="175" t="e">
        <f>NA()</f>
        <v>#N/A</v>
      </c>
      <c r="K67" s="175" t="e">
        <f>NA()</f>
        <v>#N/A</v>
      </c>
      <c r="L67" s="175">
        <f>IF(ISNUMBER('将来負担比率（分子）の構造'!L$53), IF('将来負担比率（分子）の構造'!L$53 &lt; 0, 0, '将来負担比率（分子）の構造'!L$53), NA())</f>
        <v>2751</v>
      </c>
      <c r="M67" s="175" t="e">
        <f>NA()</f>
        <v>#N/A</v>
      </c>
      <c r="N67" s="175" t="e">
        <f>NA()</f>
        <v>#N/A</v>
      </c>
      <c r="O67" s="175">
        <f>IF(ISNUMBER('将来負担比率（分子）の構造'!M$53), IF('将来負担比率（分子）の構造'!M$53 &lt; 0, 0, '将来負担比率（分子）の構造'!M$53), NA())</f>
        <v>2287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1120</v>
      </c>
      <c r="C72" s="179">
        <f>基金残高に係る経年分析!G55</f>
        <v>1121</v>
      </c>
      <c r="D72" s="179">
        <f>基金残高に係る経年分析!H55</f>
        <v>1121</v>
      </c>
    </row>
    <row r="73" spans="1:16" x14ac:dyDescent="0.15">
      <c r="A73" s="178" t="s">
        <v>80</v>
      </c>
      <c r="B73" s="179">
        <f>基金残高に係る経年分析!F56</f>
        <v>1257</v>
      </c>
      <c r="C73" s="179">
        <f>基金残高に係る経年分析!G56</f>
        <v>1601</v>
      </c>
      <c r="D73" s="179">
        <f>基金残高に係る経年分析!H56</f>
        <v>1836</v>
      </c>
    </row>
    <row r="74" spans="1:16" x14ac:dyDescent="0.15">
      <c r="A74" s="178" t="s">
        <v>81</v>
      </c>
      <c r="B74" s="179">
        <f>基金残高に係る経年分析!F57</f>
        <v>3865</v>
      </c>
      <c r="C74" s="179">
        <f>基金残高に係る経年分析!G57</f>
        <v>4953</v>
      </c>
      <c r="D74" s="179">
        <f>基金残高に係る経年分析!H57</f>
        <v>4821</v>
      </c>
    </row>
  </sheetData>
  <sheetProtection algorithmName="SHA-512" hashValue="Jri+5qksDuvVkMelEAQeIt571EtBERXpMBIjztRgjZXSqUONqkBPhfPzzpgxj241N6eazvC2m3UN5819mk8adw==" saltValue="JKTsGbUpUPV2t4+mYgjT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D40" sqref="AD40:AK40"/>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3806216</v>
      </c>
      <c r="S5" s="613"/>
      <c r="T5" s="613"/>
      <c r="U5" s="613"/>
      <c r="V5" s="613"/>
      <c r="W5" s="613"/>
      <c r="X5" s="613"/>
      <c r="Y5" s="614"/>
      <c r="Z5" s="615">
        <v>15.6</v>
      </c>
      <c r="AA5" s="615"/>
      <c r="AB5" s="615"/>
      <c r="AC5" s="615"/>
      <c r="AD5" s="616">
        <v>3806216</v>
      </c>
      <c r="AE5" s="616"/>
      <c r="AF5" s="616"/>
      <c r="AG5" s="616"/>
      <c r="AH5" s="616"/>
      <c r="AI5" s="616"/>
      <c r="AJ5" s="616"/>
      <c r="AK5" s="616"/>
      <c r="AL5" s="617">
        <v>42.5</v>
      </c>
      <c r="AM5" s="618"/>
      <c r="AN5" s="618"/>
      <c r="AO5" s="619"/>
      <c r="AP5" s="609" t="s">
        <v>229</v>
      </c>
      <c r="AQ5" s="610"/>
      <c r="AR5" s="610"/>
      <c r="AS5" s="610"/>
      <c r="AT5" s="610"/>
      <c r="AU5" s="610"/>
      <c r="AV5" s="610"/>
      <c r="AW5" s="610"/>
      <c r="AX5" s="610"/>
      <c r="AY5" s="610"/>
      <c r="AZ5" s="610"/>
      <c r="BA5" s="610"/>
      <c r="BB5" s="610"/>
      <c r="BC5" s="610"/>
      <c r="BD5" s="610"/>
      <c r="BE5" s="610"/>
      <c r="BF5" s="611"/>
      <c r="BG5" s="623">
        <v>3801808</v>
      </c>
      <c r="BH5" s="624"/>
      <c r="BI5" s="624"/>
      <c r="BJ5" s="624"/>
      <c r="BK5" s="624"/>
      <c r="BL5" s="624"/>
      <c r="BM5" s="624"/>
      <c r="BN5" s="625"/>
      <c r="BO5" s="626">
        <v>99.9</v>
      </c>
      <c r="BP5" s="626"/>
      <c r="BQ5" s="626"/>
      <c r="BR5" s="626"/>
      <c r="BS5" s="627" t="s">
        <v>230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222</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106477</v>
      </c>
      <c r="S6" s="624"/>
      <c r="T6" s="624"/>
      <c r="U6" s="624"/>
      <c r="V6" s="624"/>
      <c r="W6" s="624"/>
      <c r="X6" s="624"/>
      <c r="Y6" s="625"/>
      <c r="Z6" s="626">
        <v>0.4</v>
      </c>
      <c r="AA6" s="626"/>
      <c r="AB6" s="626"/>
      <c r="AC6" s="626"/>
      <c r="AD6" s="627">
        <v>106477</v>
      </c>
      <c r="AE6" s="627"/>
      <c r="AF6" s="627"/>
      <c r="AG6" s="627"/>
      <c r="AH6" s="627"/>
      <c r="AI6" s="627"/>
      <c r="AJ6" s="627"/>
      <c r="AK6" s="627"/>
      <c r="AL6" s="628">
        <v>1.2</v>
      </c>
      <c r="AM6" s="629"/>
      <c r="AN6" s="629"/>
      <c r="AO6" s="630"/>
      <c r="AP6" s="620" t="s">
        <v>235</v>
      </c>
      <c r="AQ6" s="621"/>
      <c r="AR6" s="621"/>
      <c r="AS6" s="621"/>
      <c r="AT6" s="621"/>
      <c r="AU6" s="621"/>
      <c r="AV6" s="621"/>
      <c r="AW6" s="621"/>
      <c r="AX6" s="621"/>
      <c r="AY6" s="621"/>
      <c r="AZ6" s="621"/>
      <c r="BA6" s="621"/>
      <c r="BB6" s="621"/>
      <c r="BC6" s="621"/>
      <c r="BD6" s="621"/>
      <c r="BE6" s="621"/>
      <c r="BF6" s="622"/>
      <c r="BG6" s="623">
        <v>3801808</v>
      </c>
      <c r="BH6" s="624"/>
      <c r="BI6" s="624"/>
      <c r="BJ6" s="624"/>
      <c r="BK6" s="624"/>
      <c r="BL6" s="624"/>
      <c r="BM6" s="624"/>
      <c r="BN6" s="625"/>
      <c r="BO6" s="626">
        <v>99.9</v>
      </c>
      <c r="BP6" s="626"/>
      <c r="BQ6" s="626"/>
      <c r="BR6" s="626"/>
      <c r="BS6" s="627" t="s">
        <v>236</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112825</v>
      </c>
      <c r="CS6" s="624"/>
      <c r="CT6" s="624"/>
      <c r="CU6" s="624"/>
      <c r="CV6" s="624"/>
      <c r="CW6" s="624"/>
      <c r="CX6" s="624"/>
      <c r="CY6" s="625"/>
      <c r="CZ6" s="617">
        <v>0.5</v>
      </c>
      <c r="DA6" s="618"/>
      <c r="DB6" s="618"/>
      <c r="DC6" s="634"/>
      <c r="DD6" s="632" t="s">
        <v>238</v>
      </c>
      <c r="DE6" s="624"/>
      <c r="DF6" s="624"/>
      <c r="DG6" s="624"/>
      <c r="DH6" s="624"/>
      <c r="DI6" s="624"/>
      <c r="DJ6" s="624"/>
      <c r="DK6" s="624"/>
      <c r="DL6" s="624"/>
      <c r="DM6" s="624"/>
      <c r="DN6" s="624"/>
      <c r="DO6" s="624"/>
      <c r="DP6" s="625"/>
      <c r="DQ6" s="632">
        <v>112825</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734</v>
      </c>
      <c r="S7" s="624"/>
      <c r="T7" s="624"/>
      <c r="U7" s="624"/>
      <c r="V7" s="624"/>
      <c r="W7" s="624"/>
      <c r="X7" s="624"/>
      <c r="Y7" s="625"/>
      <c r="Z7" s="626">
        <v>0</v>
      </c>
      <c r="AA7" s="626"/>
      <c r="AB7" s="626"/>
      <c r="AC7" s="626"/>
      <c r="AD7" s="627">
        <v>734</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1588973</v>
      </c>
      <c r="BH7" s="624"/>
      <c r="BI7" s="624"/>
      <c r="BJ7" s="624"/>
      <c r="BK7" s="624"/>
      <c r="BL7" s="624"/>
      <c r="BM7" s="624"/>
      <c r="BN7" s="625"/>
      <c r="BO7" s="626">
        <v>41.7</v>
      </c>
      <c r="BP7" s="626"/>
      <c r="BQ7" s="626"/>
      <c r="BR7" s="626"/>
      <c r="BS7" s="627" t="s">
        <v>236</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2702984</v>
      </c>
      <c r="CS7" s="624"/>
      <c r="CT7" s="624"/>
      <c r="CU7" s="624"/>
      <c r="CV7" s="624"/>
      <c r="CW7" s="624"/>
      <c r="CX7" s="624"/>
      <c r="CY7" s="625"/>
      <c r="CZ7" s="626">
        <v>12.3</v>
      </c>
      <c r="DA7" s="626"/>
      <c r="DB7" s="626"/>
      <c r="DC7" s="626"/>
      <c r="DD7" s="632">
        <v>172528</v>
      </c>
      <c r="DE7" s="624"/>
      <c r="DF7" s="624"/>
      <c r="DG7" s="624"/>
      <c r="DH7" s="624"/>
      <c r="DI7" s="624"/>
      <c r="DJ7" s="624"/>
      <c r="DK7" s="624"/>
      <c r="DL7" s="624"/>
      <c r="DM7" s="624"/>
      <c r="DN7" s="624"/>
      <c r="DO7" s="624"/>
      <c r="DP7" s="625"/>
      <c r="DQ7" s="632">
        <v>2085513</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14189</v>
      </c>
      <c r="S8" s="624"/>
      <c r="T8" s="624"/>
      <c r="U8" s="624"/>
      <c r="V8" s="624"/>
      <c r="W8" s="624"/>
      <c r="X8" s="624"/>
      <c r="Y8" s="625"/>
      <c r="Z8" s="626">
        <v>0.1</v>
      </c>
      <c r="AA8" s="626"/>
      <c r="AB8" s="626"/>
      <c r="AC8" s="626"/>
      <c r="AD8" s="627">
        <v>14189</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57400</v>
      </c>
      <c r="BH8" s="624"/>
      <c r="BI8" s="624"/>
      <c r="BJ8" s="624"/>
      <c r="BK8" s="624"/>
      <c r="BL8" s="624"/>
      <c r="BM8" s="624"/>
      <c r="BN8" s="625"/>
      <c r="BO8" s="626">
        <v>1.5</v>
      </c>
      <c r="BP8" s="626"/>
      <c r="BQ8" s="626"/>
      <c r="BR8" s="626"/>
      <c r="BS8" s="627" t="s">
        <v>236</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5690340</v>
      </c>
      <c r="CS8" s="624"/>
      <c r="CT8" s="624"/>
      <c r="CU8" s="624"/>
      <c r="CV8" s="624"/>
      <c r="CW8" s="624"/>
      <c r="CX8" s="624"/>
      <c r="CY8" s="625"/>
      <c r="CZ8" s="626">
        <v>26</v>
      </c>
      <c r="DA8" s="626"/>
      <c r="DB8" s="626"/>
      <c r="DC8" s="626"/>
      <c r="DD8" s="632">
        <v>209687</v>
      </c>
      <c r="DE8" s="624"/>
      <c r="DF8" s="624"/>
      <c r="DG8" s="624"/>
      <c r="DH8" s="624"/>
      <c r="DI8" s="624"/>
      <c r="DJ8" s="624"/>
      <c r="DK8" s="624"/>
      <c r="DL8" s="624"/>
      <c r="DM8" s="624"/>
      <c r="DN8" s="624"/>
      <c r="DO8" s="624"/>
      <c r="DP8" s="625"/>
      <c r="DQ8" s="632">
        <v>2671577</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9950</v>
      </c>
      <c r="S9" s="624"/>
      <c r="T9" s="624"/>
      <c r="U9" s="624"/>
      <c r="V9" s="624"/>
      <c r="W9" s="624"/>
      <c r="X9" s="624"/>
      <c r="Y9" s="625"/>
      <c r="Z9" s="626">
        <v>0</v>
      </c>
      <c r="AA9" s="626"/>
      <c r="AB9" s="626"/>
      <c r="AC9" s="626"/>
      <c r="AD9" s="627">
        <v>9950</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1255211</v>
      </c>
      <c r="BH9" s="624"/>
      <c r="BI9" s="624"/>
      <c r="BJ9" s="624"/>
      <c r="BK9" s="624"/>
      <c r="BL9" s="624"/>
      <c r="BM9" s="624"/>
      <c r="BN9" s="625"/>
      <c r="BO9" s="626">
        <v>33</v>
      </c>
      <c r="BP9" s="626"/>
      <c r="BQ9" s="626"/>
      <c r="BR9" s="626"/>
      <c r="BS9" s="627" t="s">
        <v>230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922190</v>
      </c>
      <c r="CS9" s="624"/>
      <c r="CT9" s="624"/>
      <c r="CU9" s="624"/>
      <c r="CV9" s="624"/>
      <c r="CW9" s="624"/>
      <c r="CX9" s="624"/>
      <c r="CY9" s="625"/>
      <c r="CZ9" s="626">
        <v>4.2</v>
      </c>
      <c r="DA9" s="626"/>
      <c r="DB9" s="626"/>
      <c r="DC9" s="626"/>
      <c r="DD9" s="632">
        <v>1317</v>
      </c>
      <c r="DE9" s="624"/>
      <c r="DF9" s="624"/>
      <c r="DG9" s="624"/>
      <c r="DH9" s="624"/>
      <c r="DI9" s="624"/>
      <c r="DJ9" s="624"/>
      <c r="DK9" s="624"/>
      <c r="DL9" s="624"/>
      <c r="DM9" s="624"/>
      <c r="DN9" s="624"/>
      <c r="DO9" s="624"/>
      <c r="DP9" s="625"/>
      <c r="DQ9" s="632">
        <v>672411</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230</v>
      </c>
      <c r="S10" s="624"/>
      <c r="T10" s="624"/>
      <c r="U10" s="624"/>
      <c r="V10" s="624"/>
      <c r="W10" s="624"/>
      <c r="X10" s="624"/>
      <c r="Y10" s="625"/>
      <c r="Z10" s="626" t="s">
        <v>236</v>
      </c>
      <c r="AA10" s="626"/>
      <c r="AB10" s="626"/>
      <c r="AC10" s="626"/>
      <c r="AD10" s="627" t="s">
        <v>236</v>
      </c>
      <c r="AE10" s="627"/>
      <c r="AF10" s="627"/>
      <c r="AG10" s="627"/>
      <c r="AH10" s="627"/>
      <c r="AI10" s="627"/>
      <c r="AJ10" s="627"/>
      <c r="AK10" s="627"/>
      <c r="AL10" s="628" t="s">
        <v>230</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106376</v>
      </c>
      <c r="BH10" s="624"/>
      <c r="BI10" s="624"/>
      <c r="BJ10" s="624"/>
      <c r="BK10" s="624"/>
      <c r="BL10" s="624"/>
      <c r="BM10" s="624"/>
      <c r="BN10" s="625"/>
      <c r="BO10" s="626">
        <v>2.8</v>
      </c>
      <c r="BP10" s="626"/>
      <c r="BQ10" s="626"/>
      <c r="BR10" s="626"/>
      <c r="BS10" s="627" t="s">
        <v>236</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230</v>
      </c>
      <c r="CS10" s="624"/>
      <c r="CT10" s="624"/>
      <c r="CU10" s="624"/>
      <c r="CV10" s="624"/>
      <c r="CW10" s="624"/>
      <c r="CX10" s="624"/>
      <c r="CY10" s="625"/>
      <c r="CZ10" s="626" t="s">
        <v>230</v>
      </c>
      <c r="DA10" s="626"/>
      <c r="DB10" s="626"/>
      <c r="DC10" s="626"/>
      <c r="DD10" s="632" t="s">
        <v>230</v>
      </c>
      <c r="DE10" s="624"/>
      <c r="DF10" s="624"/>
      <c r="DG10" s="624"/>
      <c r="DH10" s="624"/>
      <c r="DI10" s="624"/>
      <c r="DJ10" s="624"/>
      <c r="DK10" s="624"/>
      <c r="DL10" s="624"/>
      <c r="DM10" s="624"/>
      <c r="DN10" s="624"/>
      <c r="DO10" s="624"/>
      <c r="DP10" s="625"/>
      <c r="DQ10" s="632" t="s">
        <v>236</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820059</v>
      </c>
      <c r="S11" s="624"/>
      <c r="T11" s="624"/>
      <c r="U11" s="624"/>
      <c r="V11" s="624"/>
      <c r="W11" s="624"/>
      <c r="X11" s="624"/>
      <c r="Y11" s="625"/>
      <c r="Z11" s="628">
        <v>3.4</v>
      </c>
      <c r="AA11" s="629"/>
      <c r="AB11" s="629"/>
      <c r="AC11" s="635"/>
      <c r="AD11" s="632">
        <v>820059</v>
      </c>
      <c r="AE11" s="624"/>
      <c r="AF11" s="624"/>
      <c r="AG11" s="624"/>
      <c r="AH11" s="624"/>
      <c r="AI11" s="624"/>
      <c r="AJ11" s="624"/>
      <c r="AK11" s="625"/>
      <c r="AL11" s="628">
        <v>9.1999999999999993</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169986</v>
      </c>
      <c r="BH11" s="624"/>
      <c r="BI11" s="624"/>
      <c r="BJ11" s="624"/>
      <c r="BK11" s="624"/>
      <c r="BL11" s="624"/>
      <c r="BM11" s="624"/>
      <c r="BN11" s="625"/>
      <c r="BO11" s="626">
        <v>4.5</v>
      </c>
      <c r="BP11" s="626"/>
      <c r="BQ11" s="626"/>
      <c r="BR11" s="626"/>
      <c r="BS11" s="627" t="s">
        <v>236</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400919</v>
      </c>
      <c r="CS11" s="624"/>
      <c r="CT11" s="624"/>
      <c r="CU11" s="624"/>
      <c r="CV11" s="624"/>
      <c r="CW11" s="624"/>
      <c r="CX11" s="624"/>
      <c r="CY11" s="625"/>
      <c r="CZ11" s="626">
        <v>1.8</v>
      </c>
      <c r="DA11" s="626"/>
      <c r="DB11" s="626"/>
      <c r="DC11" s="626"/>
      <c r="DD11" s="632">
        <v>135865</v>
      </c>
      <c r="DE11" s="624"/>
      <c r="DF11" s="624"/>
      <c r="DG11" s="624"/>
      <c r="DH11" s="624"/>
      <c r="DI11" s="624"/>
      <c r="DJ11" s="624"/>
      <c r="DK11" s="624"/>
      <c r="DL11" s="624"/>
      <c r="DM11" s="624"/>
      <c r="DN11" s="624"/>
      <c r="DO11" s="624"/>
      <c r="DP11" s="625"/>
      <c r="DQ11" s="632">
        <v>182142</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15753</v>
      </c>
      <c r="S12" s="624"/>
      <c r="T12" s="624"/>
      <c r="U12" s="624"/>
      <c r="V12" s="624"/>
      <c r="W12" s="624"/>
      <c r="X12" s="624"/>
      <c r="Y12" s="625"/>
      <c r="Z12" s="626">
        <v>0.1</v>
      </c>
      <c r="AA12" s="626"/>
      <c r="AB12" s="626"/>
      <c r="AC12" s="626"/>
      <c r="AD12" s="627">
        <v>15753</v>
      </c>
      <c r="AE12" s="627"/>
      <c r="AF12" s="627"/>
      <c r="AG12" s="627"/>
      <c r="AH12" s="627"/>
      <c r="AI12" s="627"/>
      <c r="AJ12" s="627"/>
      <c r="AK12" s="627"/>
      <c r="AL12" s="628">
        <v>0.2</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1876546</v>
      </c>
      <c r="BH12" s="624"/>
      <c r="BI12" s="624"/>
      <c r="BJ12" s="624"/>
      <c r="BK12" s="624"/>
      <c r="BL12" s="624"/>
      <c r="BM12" s="624"/>
      <c r="BN12" s="625"/>
      <c r="BO12" s="626">
        <v>49.3</v>
      </c>
      <c r="BP12" s="626"/>
      <c r="BQ12" s="626"/>
      <c r="BR12" s="626"/>
      <c r="BS12" s="627" t="s">
        <v>236</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248789</v>
      </c>
      <c r="CS12" s="624"/>
      <c r="CT12" s="624"/>
      <c r="CU12" s="624"/>
      <c r="CV12" s="624"/>
      <c r="CW12" s="624"/>
      <c r="CX12" s="624"/>
      <c r="CY12" s="625"/>
      <c r="CZ12" s="626">
        <v>1.1000000000000001</v>
      </c>
      <c r="DA12" s="626"/>
      <c r="DB12" s="626"/>
      <c r="DC12" s="626"/>
      <c r="DD12" s="632">
        <v>64083</v>
      </c>
      <c r="DE12" s="624"/>
      <c r="DF12" s="624"/>
      <c r="DG12" s="624"/>
      <c r="DH12" s="624"/>
      <c r="DI12" s="624"/>
      <c r="DJ12" s="624"/>
      <c r="DK12" s="624"/>
      <c r="DL12" s="624"/>
      <c r="DM12" s="624"/>
      <c r="DN12" s="624"/>
      <c r="DO12" s="624"/>
      <c r="DP12" s="625"/>
      <c r="DQ12" s="632">
        <v>191731</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236</v>
      </c>
      <c r="S13" s="624"/>
      <c r="T13" s="624"/>
      <c r="U13" s="624"/>
      <c r="V13" s="624"/>
      <c r="W13" s="624"/>
      <c r="X13" s="624"/>
      <c r="Y13" s="625"/>
      <c r="Z13" s="626" t="s">
        <v>230</v>
      </c>
      <c r="AA13" s="626"/>
      <c r="AB13" s="626"/>
      <c r="AC13" s="626"/>
      <c r="AD13" s="627" t="s">
        <v>230</v>
      </c>
      <c r="AE13" s="627"/>
      <c r="AF13" s="627"/>
      <c r="AG13" s="627"/>
      <c r="AH13" s="627"/>
      <c r="AI13" s="627"/>
      <c r="AJ13" s="627"/>
      <c r="AK13" s="627"/>
      <c r="AL13" s="628" t="s">
        <v>230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1870926</v>
      </c>
      <c r="BH13" s="624"/>
      <c r="BI13" s="624"/>
      <c r="BJ13" s="624"/>
      <c r="BK13" s="624"/>
      <c r="BL13" s="624"/>
      <c r="BM13" s="624"/>
      <c r="BN13" s="625"/>
      <c r="BO13" s="626">
        <v>49.2</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4399817</v>
      </c>
      <c r="CS13" s="624"/>
      <c r="CT13" s="624"/>
      <c r="CU13" s="624"/>
      <c r="CV13" s="624"/>
      <c r="CW13" s="624"/>
      <c r="CX13" s="624"/>
      <c r="CY13" s="625"/>
      <c r="CZ13" s="626">
        <v>20.100000000000001</v>
      </c>
      <c r="DA13" s="626"/>
      <c r="DB13" s="626"/>
      <c r="DC13" s="626"/>
      <c r="DD13" s="632">
        <v>3547455</v>
      </c>
      <c r="DE13" s="624"/>
      <c r="DF13" s="624"/>
      <c r="DG13" s="624"/>
      <c r="DH13" s="624"/>
      <c r="DI13" s="624"/>
      <c r="DJ13" s="624"/>
      <c r="DK13" s="624"/>
      <c r="DL13" s="624"/>
      <c r="DM13" s="624"/>
      <c r="DN13" s="624"/>
      <c r="DO13" s="624"/>
      <c r="DP13" s="625"/>
      <c r="DQ13" s="632">
        <v>1246718</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236</v>
      </c>
      <c r="S14" s="624"/>
      <c r="T14" s="624"/>
      <c r="U14" s="624"/>
      <c r="V14" s="624"/>
      <c r="W14" s="624"/>
      <c r="X14" s="624"/>
      <c r="Y14" s="625"/>
      <c r="Z14" s="626" t="s">
        <v>230</v>
      </c>
      <c r="AA14" s="626"/>
      <c r="AB14" s="626"/>
      <c r="AC14" s="626"/>
      <c r="AD14" s="627" t="s">
        <v>230</v>
      </c>
      <c r="AE14" s="627"/>
      <c r="AF14" s="627"/>
      <c r="AG14" s="627"/>
      <c r="AH14" s="627"/>
      <c r="AI14" s="627"/>
      <c r="AJ14" s="627"/>
      <c r="AK14" s="627"/>
      <c r="AL14" s="628" t="s">
        <v>236</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128052</v>
      </c>
      <c r="BH14" s="624"/>
      <c r="BI14" s="624"/>
      <c r="BJ14" s="624"/>
      <c r="BK14" s="624"/>
      <c r="BL14" s="624"/>
      <c r="BM14" s="624"/>
      <c r="BN14" s="625"/>
      <c r="BO14" s="626">
        <v>3.4</v>
      </c>
      <c r="BP14" s="626"/>
      <c r="BQ14" s="626"/>
      <c r="BR14" s="626"/>
      <c r="BS14" s="627" t="s">
        <v>236</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529290</v>
      </c>
      <c r="CS14" s="624"/>
      <c r="CT14" s="624"/>
      <c r="CU14" s="624"/>
      <c r="CV14" s="624"/>
      <c r="CW14" s="624"/>
      <c r="CX14" s="624"/>
      <c r="CY14" s="625"/>
      <c r="CZ14" s="626">
        <v>2.4</v>
      </c>
      <c r="DA14" s="626"/>
      <c r="DB14" s="626"/>
      <c r="DC14" s="626"/>
      <c r="DD14" s="632">
        <v>98635</v>
      </c>
      <c r="DE14" s="624"/>
      <c r="DF14" s="624"/>
      <c r="DG14" s="624"/>
      <c r="DH14" s="624"/>
      <c r="DI14" s="624"/>
      <c r="DJ14" s="624"/>
      <c r="DK14" s="624"/>
      <c r="DL14" s="624"/>
      <c r="DM14" s="624"/>
      <c r="DN14" s="624"/>
      <c r="DO14" s="624"/>
      <c r="DP14" s="625"/>
      <c r="DQ14" s="632">
        <v>430934</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230</v>
      </c>
      <c r="S15" s="624"/>
      <c r="T15" s="624"/>
      <c r="U15" s="624"/>
      <c r="V15" s="624"/>
      <c r="W15" s="624"/>
      <c r="X15" s="624"/>
      <c r="Y15" s="625"/>
      <c r="Z15" s="626" t="s">
        <v>236</v>
      </c>
      <c r="AA15" s="626"/>
      <c r="AB15" s="626"/>
      <c r="AC15" s="626"/>
      <c r="AD15" s="627" t="s">
        <v>236</v>
      </c>
      <c r="AE15" s="627"/>
      <c r="AF15" s="627"/>
      <c r="AG15" s="627"/>
      <c r="AH15" s="627"/>
      <c r="AI15" s="627"/>
      <c r="AJ15" s="627"/>
      <c r="AK15" s="627"/>
      <c r="AL15" s="628" t="s">
        <v>230</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208237</v>
      </c>
      <c r="BH15" s="624"/>
      <c r="BI15" s="624"/>
      <c r="BJ15" s="624"/>
      <c r="BK15" s="624"/>
      <c r="BL15" s="624"/>
      <c r="BM15" s="624"/>
      <c r="BN15" s="625"/>
      <c r="BO15" s="626">
        <v>5.5</v>
      </c>
      <c r="BP15" s="626"/>
      <c r="BQ15" s="626"/>
      <c r="BR15" s="626"/>
      <c r="BS15" s="627" t="s">
        <v>236</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1736585</v>
      </c>
      <c r="CS15" s="624"/>
      <c r="CT15" s="624"/>
      <c r="CU15" s="624"/>
      <c r="CV15" s="624"/>
      <c r="CW15" s="624"/>
      <c r="CX15" s="624"/>
      <c r="CY15" s="625"/>
      <c r="CZ15" s="626">
        <v>7.9</v>
      </c>
      <c r="DA15" s="626"/>
      <c r="DB15" s="626"/>
      <c r="DC15" s="626"/>
      <c r="DD15" s="632">
        <v>583549</v>
      </c>
      <c r="DE15" s="624"/>
      <c r="DF15" s="624"/>
      <c r="DG15" s="624"/>
      <c r="DH15" s="624"/>
      <c r="DI15" s="624"/>
      <c r="DJ15" s="624"/>
      <c r="DK15" s="624"/>
      <c r="DL15" s="624"/>
      <c r="DM15" s="624"/>
      <c r="DN15" s="624"/>
      <c r="DO15" s="624"/>
      <c r="DP15" s="625"/>
      <c r="DQ15" s="632">
        <v>1261604</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8196</v>
      </c>
      <c r="S16" s="624"/>
      <c r="T16" s="624"/>
      <c r="U16" s="624"/>
      <c r="V16" s="624"/>
      <c r="W16" s="624"/>
      <c r="X16" s="624"/>
      <c r="Y16" s="625"/>
      <c r="Z16" s="626">
        <v>0</v>
      </c>
      <c r="AA16" s="626"/>
      <c r="AB16" s="626"/>
      <c r="AC16" s="626"/>
      <c r="AD16" s="627">
        <v>8196</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230</v>
      </c>
      <c r="BH16" s="624"/>
      <c r="BI16" s="624"/>
      <c r="BJ16" s="624"/>
      <c r="BK16" s="624"/>
      <c r="BL16" s="624"/>
      <c r="BM16" s="624"/>
      <c r="BN16" s="625"/>
      <c r="BO16" s="626" t="s">
        <v>236</v>
      </c>
      <c r="BP16" s="626"/>
      <c r="BQ16" s="626"/>
      <c r="BR16" s="626"/>
      <c r="BS16" s="627" t="s">
        <v>230</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3016172</v>
      </c>
      <c r="CS16" s="624"/>
      <c r="CT16" s="624"/>
      <c r="CU16" s="624"/>
      <c r="CV16" s="624"/>
      <c r="CW16" s="624"/>
      <c r="CX16" s="624"/>
      <c r="CY16" s="625"/>
      <c r="CZ16" s="626">
        <v>13.8</v>
      </c>
      <c r="DA16" s="626"/>
      <c r="DB16" s="626"/>
      <c r="DC16" s="626"/>
      <c r="DD16" s="632" t="s">
        <v>230</v>
      </c>
      <c r="DE16" s="624"/>
      <c r="DF16" s="624"/>
      <c r="DG16" s="624"/>
      <c r="DH16" s="624"/>
      <c r="DI16" s="624"/>
      <c r="DJ16" s="624"/>
      <c r="DK16" s="624"/>
      <c r="DL16" s="624"/>
      <c r="DM16" s="624"/>
      <c r="DN16" s="624"/>
      <c r="DO16" s="624"/>
      <c r="DP16" s="625"/>
      <c r="DQ16" s="632">
        <v>170594</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61735</v>
      </c>
      <c r="S17" s="624"/>
      <c r="T17" s="624"/>
      <c r="U17" s="624"/>
      <c r="V17" s="624"/>
      <c r="W17" s="624"/>
      <c r="X17" s="624"/>
      <c r="Y17" s="625"/>
      <c r="Z17" s="626">
        <v>0.3</v>
      </c>
      <c r="AA17" s="626"/>
      <c r="AB17" s="626"/>
      <c r="AC17" s="626"/>
      <c r="AD17" s="627">
        <v>61735</v>
      </c>
      <c r="AE17" s="627"/>
      <c r="AF17" s="627"/>
      <c r="AG17" s="627"/>
      <c r="AH17" s="627"/>
      <c r="AI17" s="627"/>
      <c r="AJ17" s="627"/>
      <c r="AK17" s="627"/>
      <c r="AL17" s="628">
        <v>0.7</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236</v>
      </c>
      <c r="BH17" s="624"/>
      <c r="BI17" s="624"/>
      <c r="BJ17" s="624"/>
      <c r="BK17" s="624"/>
      <c r="BL17" s="624"/>
      <c r="BM17" s="624"/>
      <c r="BN17" s="625"/>
      <c r="BO17" s="626" t="s">
        <v>236</v>
      </c>
      <c r="BP17" s="626"/>
      <c r="BQ17" s="626"/>
      <c r="BR17" s="626"/>
      <c r="BS17" s="627" t="s">
        <v>236</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2136107</v>
      </c>
      <c r="CS17" s="624"/>
      <c r="CT17" s="624"/>
      <c r="CU17" s="624"/>
      <c r="CV17" s="624"/>
      <c r="CW17" s="624"/>
      <c r="CX17" s="624"/>
      <c r="CY17" s="625"/>
      <c r="CZ17" s="626">
        <v>9.8000000000000007</v>
      </c>
      <c r="DA17" s="626"/>
      <c r="DB17" s="626"/>
      <c r="DC17" s="626"/>
      <c r="DD17" s="632" t="s">
        <v>230</v>
      </c>
      <c r="DE17" s="624"/>
      <c r="DF17" s="624"/>
      <c r="DG17" s="624"/>
      <c r="DH17" s="624"/>
      <c r="DI17" s="624"/>
      <c r="DJ17" s="624"/>
      <c r="DK17" s="624"/>
      <c r="DL17" s="624"/>
      <c r="DM17" s="624"/>
      <c r="DN17" s="624"/>
      <c r="DO17" s="624"/>
      <c r="DP17" s="625"/>
      <c r="DQ17" s="632">
        <v>2079677</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65269</v>
      </c>
      <c r="S18" s="624"/>
      <c r="T18" s="624"/>
      <c r="U18" s="624"/>
      <c r="V18" s="624"/>
      <c r="W18" s="624"/>
      <c r="X18" s="624"/>
      <c r="Y18" s="625"/>
      <c r="Z18" s="626">
        <v>0.3</v>
      </c>
      <c r="AA18" s="626"/>
      <c r="AB18" s="626"/>
      <c r="AC18" s="626"/>
      <c r="AD18" s="627">
        <v>65269</v>
      </c>
      <c r="AE18" s="627"/>
      <c r="AF18" s="627"/>
      <c r="AG18" s="627"/>
      <c r="AH18" s="627"/>
      <c r="AI18" s="627"/>
      <c r="AJ18" s="627"/>
      <c r="AK18" s="627"/>
      <c r="AL18" s="628">
        <v>0.7</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230</v>
      </c>
      <c r="BH18" s="624"/>
      <c r="BI18" s="624"/>
      <c r="BJ18" s="624"/>
      <c r="BK18" s="624"/>
      <c r="BL18" s="624"/>
      <c r="BM18" s="624"/>
      <c r="BN18" s="625"/>
      <c r="BO18" s="626" t="s">
        <v>236</v>
      </c>
      <c r="BP18" s="626"/>
      <c r="BQ18" s="626"/>
      <c r="BR18" s="626"/>
      <c r="BS18" s="627" t="s">
        <v>236</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236</v>
      </c>
      <c r="CS18" s="624"/>
      <c r="CT18" s="624"/>
      <c r="CU18" s="624"/>
      <c r="CV18" s="624"/>
      <c r="CW18" s="624"/>
      <c r="CX18" s="624"/>
      <c r="CY18" s="625"/>
      <c r="CZ18" s="626" t="s">
        <v>230</v>
      </c>
      <c r="DA18" s="626"/>
      <c r="DB18" s="626"/>
      <c r="DC18" s="626"/>
      <c r="DD18" s="632" t="s">
        <v>236</v>
      </c>
      <c r="DE18" s="624"/>
      <c r="DF18" s="624"/>
      <c r="DG18" s="624"/>
      <c r="DH18" s="624"/>
      <c r="DI18" s="624"/>
      <c r="DJ18" s="624"/>
      <c r="DK18" s="624"/>
      <c r="DL18" s="624"/>
      <c r="DM18" s="624"/>
      <c r="DN18" s="624"/>
      <c r="DO18" s="624"/>
      <c r="DP18" s="625"/>
      <c r="DQ18" s="632" t="s">
        <v>236</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65269</v>
      </c>
      <c r="S19" s="624"/>
      <c r="T19" s="624"/>
      <c r="U19" s="624"/>
      <c r="V19" s="624"/>
      <c r="W19" s="624"/>
      <c r="X19" s="624"/>
      <c r="Y19" s="625"/>
      <c r="Z19" s="626">
        <v>0.3</v>
      </c>
      <c r="AA19" s="626"/>
      <c r="AB19" s="626"/>
      <c r="AC19" s="626"/>
      <c r="AD19" s="627">
        <v>65269</v>
      </c>
      <c r="AE19" s="627"/>
      <c r="AF19" s="627"/>
      <c r="AG19" s="627"/>
      <c r="AH19" s="627"/>
      <c r="AI19" s="627"/>
      <c r="AJ19" s="627"/>
      <c r="AK19" s="627"/>
      <c r="AL19" s="628">
        <v>0.7</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4408</v>
      </c>
      <c r="BH19" s="624"/>
      <c r="BI19" s="624"/>
      <c r="BJ19" s="624"/>
      <c r="BK19" s="624"/>
      <c r="BL19" s="624"/>
      <c r="BM19" s="624"/>
      <c r="BN19" s="625"/>
      <c r="BO19" s="626">
        <v>0.1</v>
      </c>
      <c r="BP19" s="626"/>
      <c r="BQ19" s="626"/>
      <c r="BR19" s="626"/>
      <c r="BS19" s="627" t="s">
        <v>230</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230</v>
      </c>
      <c r="CS19" s="624"/>
      <c r="CT19" s="624"/>
      <c r="CU19" s="624"/>
      <c r="CV19" s="624"/>
      <c r="CW19" s="624"/>
      <c r="CX19" s="624"/>
      <c r="CY19" s="625"/>
      <c r="CZ19" s="626" t="s">
        <v>236</v>
      </c>
      <c r="DA19" s="626"/>
      <c r="DB19" s="626"/>
      <c r="DC19" s="626"/>
      <c r="DD19" s="632" t="s">
        <v>236</v>
      </c>
      <c r="DE19" s="624"/>
      <c r="DF19" s="624"/>
      <c r="DG19" s="624"/>
      <c r="DH19" s="624"/>
      <c r="DI19" s="624"/>
      <c r="DJ19" s="624"/>
      <c r="DK19" s="624"/>
      <c r="DL19" s="624"/>
      <c r="DM19" s="624"/>
      <c r="DN19" s="624"/>
      <c r="DO19" s="624"/>
      <c r="DP19" s="625"/>
      <c r="DQ19" s="632" t="s">
        <v>236</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236</v>
      </c>
      <c r="S20" s="624"/>
      <c r="T20" s="624"/>
      <c r="U20" s="624"/>
      <c r="V20" s="624"/>
      <c r="W20" s="624"/>
      <c r="X20" s="624"/>
      <c r="Y20" s="625"/>
      <c r="Z20" s="626" t="s">
        <v>230</v>
      </c>
      <c r="AA20" s="626"/>
      <c r="AB20" s="626"/>
      <c r="AC20" s="626"/>
      <c r="AD20" s="627" t="s">
        <v>230</v>
      </c>
      <c r="AE20" s="627"/>
      <c r="AF20" s="627"/>
      <c r="AG20" s="627"/>
      <c r="AH20" s="627"/>
      <c r="AI20" s="627"/>
      <c r="AJ20" s="627"/>
      <c r="AK20" s="627"/>
      <c r="AL20" s="628" t="s">
        <v>236</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4408</v>
      </c>
      <c r="BH20" s="624"/>
      <c r="BI20" s="624"/>
      <c r="BJ20" s="624"/>
      <c r="BK20" s="624"/>
      <c r="BL20" s="624"/>
      <c r="BM20" s="624"/>
      <c r="BN20" s="625"/>
      <c r="BO20" s="626">
        <v>0.1</v>
      </c>
      <c r="BP20" s="626"/>
      <c r="BQ20" s="626"/>
      <c r="BR20" s="626"/>
      <c r="BS20" s="627" t="s">
        <v>238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21896018</v>
      </c>
      <c r="CS20" s="624"/>
      <c r="CT20" s="624"/>
      <c r="CU20" s="624"/>
      <c r="CV20" s="624"/>
      <c r="CW20" s="624"/>
      <c r="CX20" s="624"/>
      <c r="CY20" s="625"/>
      <c r="CZ20" s="626">
        <v>100</v>
      </c>
      <c r="DA20" s="626"/>
      <c r="DB20" s="626"/>
      <c r="DC20" s="626"/>
      <c r="DD20" s="632">
        <v>4813119</v>
      </c>
      <c r="DE20" s="624"/>
      <c r="DF20" s="624"/>
      <c r="DG20" s="624"/>
      <c r="DH20" s="624"/>
      <c r="DI20" s="624"/>
      <c r="DJ20" s="624"/>
      <c r="DK20" s="624"/>
      <c r="DL20" s="624"/>
      <c r="DM20" s="624"/>
      <c r="DN20" s="624"/>
      <c r="DO20" s="624"/>
      <c r="DP20" s="625"/>
      <c r="DQ20" s="632">
        <v>11105726</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4837724</v>
      </c>
      <c r="S21" s="624"/>
      <c r="T21" s="624"/>
      <c r="U21" s="624"/>
      <c r="V21" s="624"/>
      <c r="W21" s="624"/>
      <c r="X21" s="624"/>
      <c r="Y21" s="625"/>
      <c r="Z21" s="626">
        <v>19.8</v>
      </c>
      <c r="AA21" s="626"/>
      <c r="AB21" s="626"/>
      <c r="AC21" s="626"/>
      <c r="AD21" s="627">
        <v>4019506</v>
      </c>
      <c r="AE21" s="627"/>
      <c r="AF21" s="627"/>
      <c r="AG21" s="627"/>
      <c r="AH21" s="627"/>
      <c r="AI21" s="627"/>
      <c r="AJ21" s="627"/>
      <c r="AK21" s="627"/>
      <c r="AL21" s="628">
        <v>44.9</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4408</v>
      </c>
      <c r="BH21" s="624"/>
      <c r="BI21" s="624"/>
      <c r="BJ21" s="624"/>
      <c r="BK21" s="624"/>
      <c r="BL21" s="624"/>
      <c r="BM21" s="624"/>
      <c r="BN21" s="625"/>
      <c r="BO21" s="626">
        <v>0.1</v>
      </c>
      <c r="BP21" s="626"/>
      <c r="BQ21" s="626"/>
      <c r="BR21" s="626"/>
      <c r="BS21" s="627" t="s">
        <v>236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4019506</v>
      </c>
      <c r="S22" s="624"/>
      <c r="T22" s="624"/>
      <c r="U22" s="624"/>
      <c r="V22" s="624"/>
      <c r="W22" s="624"/>
      <c r="X22" s="624"/>
      <c r="Y22" s="625"/>
      <c r="Z22" s="626">
        <v>16.5</v>
      </c>
      <c r="AA22" s="626"/>
      <c r="AB22" s="626"/>
      <c r="AC22" s="626"/>
      <c r="AD22" s="627">
        <v>4019506</v>
      </c>
      <c r="AE22" s="627"/>
      <c r="AF22" s="627"/>
      <c r="AG22" s="627"/>
      <c r="AH22" s="627"/>
      <c r="AI22" s="627"/>
      <c r="AJ22" s="627"/>
      <c r="AK22" s="627"/>
      <c r="AL22" s="628">
        <v>44.9</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230</v>
      </c>
      <c r="BH22" s="624"/>
      <c r="BI22" s="624"/>
      <c r="BJ22" s="624"/>
      <c r="BK22" s="624"/>
      <c r="BL22" s="624"/>
      <c r="BM22" s="624"/>
      <c r="BN22" s="625"/>
      <c r="BO22" s="626" t="s">
        <v>230</v>
      </c>
      <c r="BP22" s="626"/>
      <c r="BQ22" s="626"/>
      <c r="BR22" s="626"/>
      <c r="BS22" s="627" t="s">
        <v>230</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818218</v>
      </c>
      <c r="S23" s="624"/>
      <c r="T23" s="624"/>
      <c r="U23" s="624"/>
      <c r="V23" s="624"/>
      <c r="W23" s="624"/>
      <c r="X23" s="624"/>
      <c r="Y23" s="625"/>
      <c r="Z23" s="626">
        <v>3.4</v>
      </c>
      <c r="AA23" s="626"/>
      <c r="AB23" s="626"/>
      <c r="AC23" s="626"/>
      <c r="AD23" s="627" t="s">
        <v>238</v>
      </c>
      <c r="AE23" s="627"/>
      <c r="AF23" s="627"/>
      <c r="AG23" s="627"/>
      <c r="AH23" s="627"/>
      <c r="AI23" s="627"/>
      <c r="AJ23" s="627"/>
      <c r="AK23" s="627"/>
      <c r="AL23" s="628" t="s">
        <v>236</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236</v>
      </c>
      <c r="BH23" s="624"/>
      <c r="BI23" s="624"/>
      <c r="BJ23" s="624"/>
      <c r="BK23" s="624"/>
      <c r="BL23" s="624"/>
      <c r="BM23" s="624"/>
      <c r="BN23" s="625"/>
      <c r="BO23" s="626" t="s">
        <v>230</v>
      </c>
      <c r="BP23" s="626"/>
      <c r="BQ23" s="626"/>
      <c r="BR23" s="626"/>
      <c r="BS23" s="627" t="s">
        <v>230</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236</v>
      </c>
      <c r="S24" s="624"/>
      <c r="T24" s="624"/>
      <c r="U24" s="624"/>
      <c r="V24" s="624"/>
      <c r="W24" s="624"/>
      <c r="X24" s="624"/>
      <c r="Y24" s="625"/>
      <c r="Z24" s="626" t="s">
        <v>230</v>
      </c>
      <c r="AA24" s="626"/>
      <c r="AB24" s="626"/>
      <c r="AC24" s="626"/>
      <c r="AD24" s="627" t="s">
        <v>230</v>
      </c>
      <c r="AE24" s="627"/>
      <c r="AF24" s="627"/>
      <c r="AG24" s="627"/>
      <c r="AH24" s="627"/>
      <c r="AI24" s="627"/>
      <c r="AJ24" s="627"/>
      <c r="AK24" s="627"/>
      <c r="AL24" s="628" t="s">
        <v>236</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236</v>
      </c>
      <c r="BH24" s="624"/>
      <c r="BI24" s="624"/>
      <c r="BJ24" s="624"/>
      <c r="BK24" s="624"/>
      <c r="BL24" s="624"/>
      <c r="BM24" s="624"/>
      <c r="BN24" s="625"/>
      <c r="BO24" s="626" t="s">
        <v>236</v>
      </c>
      <c r="BP24" s="626"/>
      <c r="BQ24" s="626"/>
      <c r="BR24" s="626"/>
      <c r="BS24" s="627" t="s">
        <v>236</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6407199</v>
      </c>
      <c r="CS24" s="613"/>
      <c r="CT24" s="613"/>
      <c r="CU24" s="613"/>
      <c r="CV24" s="613"/>
      <c r="CW24" s="613"/>
      <c r="CX24" s="613"/>
      <c r="CY24" s="614"/>
      <c r="CZ24" s="617">
        <v>29.3</v>
      </c>
      <c r="DA24" s="618"/>
      <c r="DB24" s="618"/>
      <c r="DC24" s="634"/>
      <c r="DD24" s="655">
        <v>4756850</v>
      </c>
      <c r="DE24" s="613"/>
      <c r="DF24" s="613"/>
      <c r="DG24" s="613"/>
      <c r="DH24" s="613"/>
      <c r="DI24" s="613"/>
      <c r="DJ24" s="613"/>
      <c r="DK24" s="614"/>
      <c r="DL24" s="655">
        <v>4700009</v>
      </c>
      <c r="DM24" s="613"/>
      <c r="DN24" s="613"/>
      <c r="DO24" s="613"/>
      <c r="DP24" s="613"/>
      <c r="DQ24" s="613"/>
      <c r="DR24" s="613"/>
      <c r="DS24" s="613"/>
      <c r="DT24" s="613"/>
      <c r="DU24" s="613"/>
      <c r="DV24" s="614"/>
      <c r="DW24" s="617">
        <v>51.6</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9746302</v>
      </c>
      <c r="S25" s="624"/>
      <c r="T25" s="624"/>
      <c r="U25" s="624"/>
      <c r="V25" s="624"/>
      <c r="W25" s="624"/>
      <c r="X25" s="624"/>
      <c r="Y25" s="625"/>
      <c r="Z25" s="626">
        <v>39.9</v>
      </c>
      <c r="AA25" s="626"/>
      <c r="AB25" s="626"/>
      <c r="AC25" s="626"/>
      <c r="AD25" s="627">
        <v>8928084</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230</v>
      </c>
      <c r="BH25" s="624"/>
      <c r="BI25" s="624"/>
      <c r="BJ25" s="624"/>
      <c r="BK25" s="624"/>
      <c r="BL25" s="624"/>
      <c r="BM25" s="624"/>
      <c r="BN25" s="625"/>
      <c r="BO25" s="626" t="s">
        <v>230</v>
      </c>
      <c r="BP25" s="626"/>
      <c r="BQ25" s="626"/>
      <c r="BR25" s="626"/>
      <c r="BS25" s="627" t="s">
        <v>230</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2188815</v>
      </c>
      <c r="CS25" s="656"/>
      <c r="CT25" s="656"/>
      <c r="CU25" s="656"/>
      <c r="CV25" s="656"/>
      <c r="CW25" s="656"/>
      <c r="CX25" s="656"/>
      <c r="CY25" s="657"/>
      <c r="CZ25" s="628">
        <v>10</v>
      </c>
      <c r="DA25" s="653"/>
      <c r="DB25" s="653"/>
      <c r="DC25" s="658"/>
      <c r="DD25" s="632">
        <v>2061137</v>
      </c>
      <c r="DE25" s="656"/>
      <c r="DF25" s="656"/>
      <c r="DG25" s="656"/>
      <c r="DH25" s="656"/>
      <c r="DI25" s="656"/>
      <c r="DJ25" s="656"/>
      <c r="DK25" s="657"/>
      <c r="DL25" s="632">
        <v>2030245</v>
      </c>
      <c r="DM25" s="656"/>
      <c r="DN25" s="656"/>
      <c r="DO25" s="656"/>
      <c r="DP25" s="656"/>
      <c r="DQ25" s="656"/>
      <c r="DR25" s="656"/>
      <c r="DS25" s="656"/>
      <c r="DT25" s="656"/>
      <c r="DU25" s="656"/>
      <c r="DV25" s="657"/>
      <c r="DW25" s="628">
        <v>22.3</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v>4339</v>
      </c>
      <c r="S26" s="624"/>
      <c r="T26" s="624"/>
      <c r="U26" s="624"/>
      <c r="V26" s="624"/>
      <c r="W26" s="624"/>
      <c r="X26" s="624"/>
      <c r="Y26" s="625"/>
      <c r="Z26" s="626">
        <v>0</v>
      </c>
      <c r="AA26" s="626"/>
      <c r="AB26" s="626"/>
      <c r="AC26" s="626"/>
      <c r="AD26" s="627">
        <v>4339</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230</v>
      </c>
      <c r="BH26" s="624"/>
      <c r="BI26" s="624"/>
      <c r="BJ26" s="624"/>
      <c r="BK26" s="624"/>
      <c r="BL26" s="624"/>
      <c r="BM26" s="624"/>
      <c r="BN26" s="625"/>
      <c r="BO26" s="626" t="s">
        <v>236</v>
      </c>
      <c r="BP26" s="626"/>
      <c r="BQ26" s="626"/>
      <c r="BR26" s="626"/>
      <c r="BS26" s="627" t="s">
        <v>236</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1261928</v>
      </c>
      <c r="CS26" s="624"/>
      <c r="CT26" s="624"/>
      <c r="CU26" s="624"/>
      <c r="CV26" s="624"/>
      <c r="CW26" s="624"/>
      <c r="CX26" s="624"/>
      <c r="CY26" s="625"/>
      <c r="CZ26" s="628">
        <v>5.8</v>
      </c>
      <c r="DA26" s="653"/>
      <c r="DB26" s="653"/>
      <c r="DC26" s="658"/>
      <c r="DD26" s="632">
        <v>1161273</v>
      </c>
      <c r="DE26" s="624"/>
      <c r="DF26" s="624"/>
      <c r="DG26" s="624"/>
      <c r="DH26" s="624"/>
      <c r="DI26" s="624"/>
      <c r="DJ26" s="624"/>
      <c r="DK26" s="625"/>
      <c r="DL26" s="632" t="s">
        <v>230</v>
      </c>
      <c r="DM26" s="624"/>
      <c r="DN26" s="624"/>
      <c r="DO26" s="624"/>
      <c r="DP26" s="624"/>
      <c r="DQ26" s="624"/>
      <c r="DR26" s="624"/>
      <c r="DS26" s="624"/>
      <c r="DT26" s="624"/>
      <c r="DU26" s="624"/>
      <c r="DV26" s="625"/>
      <c r="DW26" s="628" t="s">
        <v>230</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79629</v>
      </c>
      <c r="S27" s="624"/>
      <c r="T27" s="624"/>
      <c r="U27" s="624"/>
      <c r="V27" s="624"/>
      <c r="W27" s="624"/>
      <c r="X27" s="624"/>
      <c r="Y27" s="625"/>
      <c r="Z27" s="626">
        <v>0.3</v>
      </c>
      <c r="AA27" s="626"/>
      <c r="AB27" s="626"/>
      <c r="AC27" s="626"/>
      <c r="AD27" s="627" t="s">
        <v>236</v>
      </c>
      <c r="AE27" s="627"/>
      <c r="AF27" s="627"/>
      <c r="AG27" s="627"/>
      <c r="AH27" s="627"/>
      <c r="AI27" s="627"/>
      <c r="AJ27" s="627"/>
      <c r="AK27" s="627"/>
      <c r="AL27" s="628" t="s">
        <v>236</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3806216</v>
      </c>
      <c r="BH27" s="624"/>
      <c r="BI27" s="624"/>
      <c r="BJ27" s="624"/>
      <c r="BK27" s="624"/>
      <c r="BL27" s="624"/>
      <c r="BM27" s="624"/>
      <c r="BN27" s="625"/>
      <c r="BO27" s="626">
        <v>100</v>
      </c>
      <c r="BP27" s="626"/>
      <c r="BQ27" s="626"/>
      <c r="BR27" s="626"/>
      <c r="BS27" s="627" t="s">
        <v>230</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2082277</v>
      </c>
      <c r="CS27" s="656"/>
      <c r="CT27" s="656"/>
      <c r="CU27" s="656"/>
      <c r="CV27" s="656"/>
      <c r="CW27" s="656"/>
      <c r="CX27" s="656"/>
      <c r="CY27" s="657"/>
      <c r="CZ27" s="628">
        <v>9.5</v>
      </c>
      <c r="DA27" s="653"/>
      <c r="DB27" s="653"/>
      <c r="DC27" s="658"/>
      <c r="DD27" s="632">
        <v>616036</v>
      </c>
      <c r="DE27" s="656"/>
      <c r="DF27" s="656"/>
      <c r="DG27" s="656"/>
      <c r="DH27" s="656"/>
      <c r="DI27" s="656"/>
      <c r="DJ27" s="656"/>
      <c r="DK27" s="657"/>
      <c r="DL27" s="632">
        <v>590087</v>
      </c>
      <c r="DM27" s="656"/>
      <c r="DN27" s="656"/>
      <c r="DO27" s="656"/>
      <c r="DP27" s="656"/>
      <c r="DQ27" s="656"/>
      <c r="DR27" s="656"/>
      <c r="DS27" s="656"/>
      <c r="DT27" s="656"/>
      <c r="DU27" s="656"/>
      <c r="DV27" s="657"/>
      <c r="DW27" s="628">
        <v>6.5</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326098</v>
      </c>
      <c r="S28" s="624"/>
      <c r="T28" s="624"/>
      <c r="U28" s="624"/>
      <c r="V28" s="624"/>
      <c r="W28" s="624"/>
      <c r="X28" s="624"/>
      <c r="Y28" s="625"/>
      <c r="Z28" s="626">
        <v>1.3</v>
      </c>
      <c r="AA28" s="626"/>
      <c r="AB28" s="626"/>
      <c r="AC28" s="626"/>
      <c r="AD28" s="627">
        <v>3050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2136107</v>
      </c>
      <c r="CS28" s="624"/>
      <c r="CT28" s="624"/>
      <c r="CU28" s="624"/>
      <c r="CV28" s="624"/>
      <c r="CW28" s="624"/>
      <c r="CX28" s="624"/>
      <c r="CY28" s="625"/>
      <c r="CZ28" s="628">
        <v>9.8000000000000007</v>
      </c>
      <c r="DA28" s="653"/>
      <c r="DB28" s="653"/>
      <c r="DC28" s="658"/>
      <c r="DD28" s="632">
        <v>2079677</v>
      </c>
      <c r="DE28" s="624"/>
      <c r="DF28" s="624"/>
      <c r="DG28" s="624"/>
      <c r="DH28" s="624"/>
      <c r="DI28" s="624"/>
      <c r="DJ28" s="624"/>
      <c r="DK28" s="625"/>
      <c r="DL28" s="632">
        <v>2079677</v>
      </c>
      <c r="DM28" s="624"/>
      <c r="DN28" s="624"/>
      <c r="DO28" s="624"/>
      <c r="DP28" s="624"/>
      <c r="DQ28" s="624"/>
      <c r="DR28" s="624"/>
      <c r="DS28" s="624"/>
      <c r="DT28" s="624"/>
      <c r="DU28" s="624"/>
      <c r="DV28" s="625"/>
      <c r="DW28" s="628">
        <v>22.8</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16458</v>
      </c>
      <c r="S29" s="624"/>
      <c r="T29" s="624"/>
      <c r="U29" s="624"/>
      <c r="V29" s="624"/>
      <c r="W29" s="624"/>
      <c r="X29" s="624"/>
      <c r="Y29" s="625"/>
      <c r="Z29" s="626">
        <v>0.1</v>
      </c>
      <c r="AA29" s="626"/>
      <c r="AB29" s="626"/>
      <c r="AC29" s="626"/>
      <c r="AD29" s="627">
        <v>189</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2136107</v>
      </c>
      <c r="CS29" s="656"/>
      <c r="CT29" s="656"/>
      <c r="CU29" s="656"/>
      <c r="CV29" s="656"/>
      <c r="CW29" s="656"/>
      <c r="CX29" s="656"/>
      <c r="CY29" s="657"/>
      <c r="CZ29" s="628">
        <v>9.8000000000000007</v>
      </c>
      <c r="DA29" s="653"/>
      <c r="DB29" s="653"/>
      <c r="DC29" s="658"/>
      <c r="DD29" s="632">
        <v>2079677</v>
      </c>
      <c r="DE29" s="656"/>
      <c r="DF29" s="656"/>
      <c r="DG29" s="656"/>
      <c r="DH29" s="656"/>
      <c r="DI29" s="656"/>
      <c r="DJ29" s="656"/>
      <c r="DK29" s="657"/>
      <c r="DL29" s="632">
        <v>2079677</v>
      </c>
      <c r="DM29" s="656"/>
      <c r="DN29" s="656"/>
      <c r="DO29" s="656"/>
      <c r="DP29" s="656"/>
      <c r="DQ29" s="656"/>
      <c r="DR29" s="656"/>
      <c r="DS29" s="656"/>
      <c r="DT29" s="656"/>
      <c r="DU29" s="656"/>
      <c r="DV29" s="657"/>
      <c r="DW29" s="628">
        <v>22.8</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4699374</v>
      </c>
      <c r="S30" s="624"/>
      <c r="T30" s="624"/>
      <c r="U30" s="624"/>
      <c r="V30" s="624"/>
      <c r="W30" s="624"/>
      <c r="X30" s="624"/>
      <c r="Y30" s="625"/>
      <c r="Z30" s="626">
        <v>19.2</v>
      </c>
      <c r="AA30" s="626"/>
      <c r="AB30" s="626"/>
      <c r="AC30" s="626"/>
      <c r="AD30" s="627" t="s">
        <v>230</v>
      </c>
      <c r="AE30" s="627"/>
      <c r="AF30" s="627"/>
      <c r="AG30" s="627"/>
      <c r="AH30" s="627"/>
      <c r="AI30" s="627"/>
      <c r="AJ30" s="627"/>
      <c r="AK30" s="627"/>
      <c r="AL30" s="628" t="s">
        <v>230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1986755</v>
      </c>
      <c r="CS30" s="624"/>
      <c r="CT30" s="624"/>
      <c r="CU30" s="624"/>
      <c r="CV30" s="624"/>
      <c r="CW30" s="624"/>
      <c r="CX30" s="624"/>
      <c r="CY30" s="625"/>
      <c r="CZ30" s="628">
        <v>9.1</v>
      </c>
      <c r="DA30" s="653"/>
      <c r="DB30" s="653"/>
      <c r="DC30" s="658"/>
      <c r="DD30" s="632">
        <v>1930325</v>
      </c>
      <c r="DE30" s="624"/>
      <c r="DF30" s="624"/>
      <c r="DG30" s="624"/>
      <c r="DH30" s="624"/>
      <c r="DI30" s="624"/>
      <c r="DJ30" s="624"/>
      <c r="DK30" s="625"/>
      <c r="DL30" s="632">
        <v>1930325</v>
      </c>
      <c r="DM30" s="624"/>
      <c r="DN30" s="624"/>
      <c r="DO30" s="624"/>
      <c r="DP30" s="624"/>
      <c r="DQ30" s="624"/>
      <c r="DR30" s="624"/>
      <c r="DS30" s="624"/>
      <c r="DT30" s="624"/>
      <c r="DU30" s="624"/>
      <c r="DV30" s="625"/>
      <c r="DW30" s="628">
        <v>21.2</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v>17236</v>
      </c>
      <c r="S31" s="624"/>
      <c r="T31" s="624"/>
      <c r="U31" s="624"/>
      <c r="V31" s="624"/>
      <c r="W31" s="624"/>
      <c r="X31" s="624"/>
      <c r="Y31" s="625"/>
      <c r="Z31" s="626">
        <v>0.1</v>
      </c>
      <c r="AA31" s="626"/>
      <c r="AB31" s="626"/>
      <c r="AC31" s="626"/>
      <c r="AD31" s="627">
        <v>17236</v>
      </c>
      <c r="AE31" s="627"/>
      <c r="AF31" s="627"/>
      <c r="AG31" s="627"/>
      <c r="AH31" s="627"/>
      <c r="AI31" s="627"/>
      <c r="AJ31" s="627"/>
      <c r="AK31" s="627"/>
      <c r="AL31" s="628">
        <v>0.2</v>
      </c>
      <c r="AM31" s="629"/>
      <c r="AN31" s="629"/>
      <c r="AO31" s="630"/>
      <c r="AP31" s="671" t="s">
        <v>315</v>
      </c>
      <c r="AQ31" s="672"/>
      <c r="AR31" s="672"/>
      <c r="AS31" s="672"/>
      <c r="AT31" s="677" t="s">
        <v>316</v>
      </c>
      <c r="AU31" s="218"/>
      <c r="AV31" s="218"/>
      <c r="AW31" s="218"/>
      <c r="AX31" s="609" t="s">
        <v>188</v>
      </c>
      <c r="AY31" s="610"/>
      <c r="AZ31" s="610"/>
      <c r="BA31" s="610"/>
      <c r="BB31" s="610"/>
      <c r="BC31" s="610"/>
      <c r="BD31" s="610"/>
      <c r="BE31" s="610"/>
      <c r="BF31" s="611"/>
      <c r="BG31" s="670">
        <v>99.4</v>
      </c>
      <c r="BH31" s="667"/>
      <c r="BI31" s="667"/>
      <c r="BJ31" s="667"/>
      <c r="BK31" s="667"/>
      <c r="BL31" s="667"/>
      <c r="BM31" s="618">
        <v>97.3</v>
      </c>
      <c r="BN31" s="667"/>
      <c r="BO31" s="667"/>
      <c r="BP31" s="667"/>
      <c r="BQ31" s="668"/>
      <c r="BR31" s="670">
        <v>99.1</v>
      </c>
      <c r="BS31" s="667"/>
      <c r="BT31" s="667"/>
      <c r="BU31" s="667"/>
      <c r="BV31" s="667"/>
      <c r="BW31" s="667"/>
      <c r="BX31" s="618">
        <v>96.4</v>
      </c>
      <c r="BY31" s="667"/>
      <c r="BZ31" s="667"/>
      <c r="CA31" s="667"/>
      <c r="CB31" s="668"/>
      <c r="CD31" s="663"/>
      <c r="CE31" s="664"/>
      <c r="CF31" s="620" t="s">
        <v>317</v>
      </c>
      <c r="CG31" s="621"/>
      <c r="CH31" s="621"/>
      <c r="CI31" s="621"/>
      <c r="CJ31" s="621"/>
      <c r="CK31" s="621"/>
      <c r="CL31" s="621"/>
      <c r="CM31" s="621"/>
      <c r="CN31" s="621"/>
      <c r="CO31" s="621"/>
      <c r="CP31" s="621"/>
      <c r="CQ31" s="622"/>
      <c r="CR31" s="623">
        <v>149352</v>
      </c>
      <c r="CS31" s="656"/>
      <c r="CT31" s="656"/>
      <c r="CU31" s="656"/>
      <c r="CV31" s="656"/>
      <c r="CW31" s="656"/>
      <c r="CX31" s="656"/>
      <c r="CY31" s="657"/>
      <c r="CZ31" s="628">
        <v>0.7</v>
      </c>
      <c r="DA31" s="653"/>
      <c r="DB31" s="653"/>
      <c r="DC31" s="658"/>
      <c r="DD31" s="632">
        <v>149352</v>
      </c>
      <c r="DE31" s="656"/>
      <c r="DF31" s="656"/>
      <c r="DG31" s="656"/>
      <c r="DH31" s="656"/>
      <c r="DI31" s="656"/>
      <c r="DJ31" s="656"/>
      <c r="DK31" s="657"/>
      <c r="DL31" s="632">
        <v>149352</v>
      </c>
      <c r="DM31" s="656"/>
      <c r="DN31" s="656"/>
      <c r="DO31" s="656"/>
      <c r="DP31" s="656"/>
      <c r="DQ31" s="656"/>
      <c r="DR31" s="656"/>
      <c r="DS31" s="656"/>
      <c r="DT31" s="656"/>
      <c r="DU31" s="656"/>
      <c r="DV31" s="657"/>
      <c r="DW31" s="628">
        <v>1.6</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1436380</v>
      </c>
      <c r="S32" s="624"/>
      <c r="T32" s="624"/>
      <c r="U32" s="624"/>
      <c r="V32" s="624"/>
      <c r="W32" s="624"/>
      <c r="X32" s="624"/>
      <c r="Y32" s="625"/>
      <c r="Z32" s="626">
        <v>5.9</v>
      </c>
      <c r="AA32" s="626"/>
      <c r="AB32" s="626"/>
      <c r="AC32" s="626"/>
      <c r="AD32" s="627" t="s">
        <v>230</v>
      </c>
      <c r="AE32" s="627"/>
      <c r="AF32" s="627"/>
      <c r="AG32" s="627"/>
      <c r="AH32" s="627"/>
      <c r="AI32" s="627"/>
      <c r="AJ32" s="627"/>
      <c r="AK32" s="627"/>
      <c r="AL32" s="628" t="s">
        <v>230</v>
      </c>
      <c r="AM32" s="629"/>
      <c r="AN32" s="629"/>
      <c r="AO32" s="630"/>
      <c r="AP32" s="673"/>
      <c r="AQ32" s="674"/>
      <c r="AR32" s="674"/>
      <c r="AS32" s="674"/>
      <c r="AT32" s="678"/>
      <c r="AU32" s="214" t="s">
        <v>319</v>
      </c>
      <c r="AX32" s="620" t="s">
        <v>320</v>
      </c>
      <c r="AY32" s="621"/>
      <c r="AZ32" s="621"/>
      <c r="BA32" s="621"/>
      <c r="BB32" s="621"/>
      <c r="BC32" s="621"/>
      <c r="BD32" s="621"/>
      <c r="BE32" s="621"/>
      <c r="BF32" s="622"/>
      <c r="BG32" s="680">
        <v>99.1</v>
      </c>
      <c r="BH32" s="656"/>
      <c r="BI32" s="656"/>
      <c r="BJ32" s="656"/>
      <c r="BK32" s="656"/>
      <c r="BL32" s="656"/>
      <c r="BM32" s="629">
        <v>96.5</v>
      </c>
      <c r="BN32" s="656"/>
      <c r="BO32" s="656"/>
      <c r="BP32" s="656"/>
      <c r="BQ32" s="669"/>
      <c r="BR32" s="680">
        <v>98.8</v>
      </c>
      <c r="BS32" s="656"/>
      <c r="BT32" s="656"/>
      <c r="BU32" s="656"/>
      <c r="BV32" s="656"/>
      <c r="BW32" s="656"/>
      <c r="BX32" s="629">
        <v>95.6</v>
      </c>
      <c r="BY32" s="656"/>
      <c r="BZ32" s="656"/>
      <c r="CA32" s="656"/>
      <c r="CB32" s="669"/>
      <c r="CD32" s="665"/>
      <c r="CE32" s="666"/>
      <c r="CF32" s="620" t="s">
        <v>321</v>
      </c>
      <c r="CG32" s="621"/>
      <c r="CH32" s="621"/>
      <c r="CI32" s="621"/>
      <c r="CJ32" s="621"/>
      <c r="CK32" s="621"/>
      <c r="CL32" s="621"/>
      <c r="CM32" s="621"/>
      <c r="CN32" s="621"/>
      <c r="CO32" s="621"/>
      <c r="CP32" s="621"/>
      <c r="CQ32" s="622"/>
      <c r="CR32" s="623" t="s">
        <v>230</v>
      </c>
      <c r="CS32" s="624"/>
      <c r="CT32" s="624"/>
      <c r="CU32" s="624"/>
      <c r="CV32" s="624"/>
      <c r="CW32" s="624"/>
      <c r="CX32" s="624"/>
      <c r="CY32" s="625"/>
      <c r="CZ32" s="628" t="s">
        <v>230</v>
      </c>
      <c r="DA32" s="653"/>
      <c r="DB32" s="653"/>
      <c r="DC32" s="658"/>
      <c r="DD32" s="632" t="s">
        <v>236</v>
      </c>
      <c r="DE32" s="624"/>
      <c r="DF32" s="624"/>
      <c r="DG32" s="624"/>
      <c r="DH32" s="624"/>
      <c r="DI32" s="624"/>
      <c r="DJ32" s="624"/>
      <c r="DK32" s="625"/>
      <c r="DL32" s="632" t="s">
        <v>230</v>
      </c>
      <c r="DM32" s="624"/>
      <c r="DN32" s="624"/>
      <c r="DO32" s="624"/>
      <c r="DP32" s="624"/>
      <c r="DQ32" s="624"/>
      <c r="DR32" s="624"/>
      <c r="DS32" s="624"/>
      <c r="DT32" s="624"/>
      <c r="DU32" s="624"/>
      <c r="DV32" s="625"/>
      <c r="DW32" s="628" t="s">
        <v>236</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47523</v>
      </c>
      <c r="S33" s="624"/>
      <c r="T33" s="624"/>
      <c r="U33" s="624"/>
      <c r="V33" s="624"/>
      <c r="W33" s="624"/>
      <c r="X33" s="624"/>
      <c r="Y33" s="625"/>
      <c r="Z33" s="626">
        <v>0.2</v>
      </c>
      <c r="AA33" s="626"/>
      <c r="AB33" s="626"/>
      <c r="AC33" s="626"/>
      <c r="AD33" s="627">
        <v>1872</v>
      </c>
      <c r="AE33" s="627"/>
      <c r="AF33" s="627"/>
      <c r="AG33" s="627"/>
      <c r="AH33" s="627"/>
      <c r="AI33" s="627"/>
      <c r="AJ33" s="627"/>
      <c r="AK33" s="627"/>
      <c r="AL33" s="628">
        <v>0</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99.5</v>
      </c>
      <c r="BH33" s="682"/>
      <c r="BI33" s="682"/>
      <c r="BJ33" s="682"/>
      <c r="BK33" s="682"/>
      <c r="BL33" s="682"/>
      <c r="BM33" s="683">
        <v>97.8</v>
      </c>
      <c r="BN33" s="682"/>
      <c r="BO33" s="682"/>
      <c r="BP33" s="682"/>
      <c r="BQ33" s="684"/>
      <c r="BR33" s="681">
        <v>99.3</v>
      </c>
      <c r="BS33" s="682"/>
      <c r="BT33" s="682"/>
      <c r="BU33" s="682"/>
      <c r="BV33" s="682"/>
      <c r="BW33" s="682"/>
      <c r="BX33" s="683">
        <v>96.9</v>
      </c>
      <c r="BY33" s="682"/>
      <c r="BZ33" s="682"/>
      <c r="CA33" s="682"/>
      <c r="CB33" s="684"/>
      <c r="CD33" s="620" t="s">
        <v>324</v>
      </c>
      <c r="CE33" s="621"/>
      <c r="CF33" s="621"/>
      <c r="CG33" s="621"/>
      <c r="CH33" s="621"/>
      <c r="CI33" s="621"/>
      <c r="CJ33" s="621"/>
      <c r="CK33" s="621"/>
      <c r="CL33" s="621"/>
      <c r="CM33" s="621"/>
      <c r="CN33" s="621"/>
      <c r="CO33" s="621"/>
      <c r="CP33" s="621"/>
      <c r="CQ33" s="622"/>
      <c r="CR33" s="623">
        <v>7659528</v>
      </c>
      <c r="CS33" s="656"/>
      <c r="CT33" s="656"/>
      <c r="CU33" s="656"/>
      <c r="CV33" s="656"/>
      <c r="CW33" s="656"/>
      <c r="CX33" s="656"/>
      <c r="CY33" s="657"/>
      <c r="CZ33" s="628">
        <v>35</v>
      </c>
      <c r="DA33" s="653"/>
      <c r="DB33" s="653"/>
      <c r="DC33" s="658"/>
      <c r="DD33" s="632">
        <v>5361111</v>
      </c>
      <c r="DE33" s="656"/>
      <c r="DF33" s="656"/>
      <c r="DG33" s="656"/>
      <c r="DH33" s="656"/>
      <c r="DI33" s="656"/>
      <c r="DJ33" s="656"/>
      <c r="DK33" s="657"/>
      <c r="DL33" s="632">
        <v>3295893</v>
      </c>
      <c r="DM33" s="656"/>
      <c r="DN33" s="656"/>
      <c r="DO33" s="656"/>
      <c r="DP33" s="656"/>
      <c r="DQ33" s="656"/>
      <c r="DR33" s="656"/>
      <c r="DS33" s="656"/>
      <c r="DT33" s="656"/>
      <c r="DU33" s="656"/>
      <c r="DV33" s="657"/>
      <c r="DW33" s="628">
        <v>36.200000000000003</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1072451</v>
      </c>
      <c r="S34" s="624"/>
      <c r="T34" s="624"/>
      <c r="U34" s="624"/>
      <c r="V34" s="624"/>
      <c r="W34" s="624"/>
      <c r="X34" s="624"/>
      <c r="Y34" s="625"/>
      <c r="Z34" s="626">
        <v>4.4000000000000004</v>
      </c>
      <c r="AA34" s="626"/>
      <c r="AB34" s="626"/>
      <c r="AC34" s="626"/>
      <c r="AD34" s="627" t="s">
        <v>230</v>
      </c>
      <c r="AE34" s="627"/>
      <c r="AF34" s="627"/>
      <c r="AG34" s="627"/>
      <c r="AH34" s="627"/>
      <c r="AI34" s="627"/>
      <c r="AJ34" s="627"/>
      <c r="AK34" s="627"/>
      <c r="AL34" s="628" t="s">
        <v>236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2730045</v>
      </c>
      <c r="CS34" s="624"/>
      <c r="CT34" s="624"/>
      <c r="CU34" s="624"/>
      <c r="CV34" s="624"/>
      <c r="CW34" s="624"/>
      <c r="CX34" s="624"/>
      <c r="CY34" s="625"/>
      <c r="CZ34" s="628">
        <v>12.5</v>
      </c>
      <c r="DA34" s="653"/>
      <c r="DB34" s="653"/>
      <c r="DC34" s="658"/>
      <c r="DD34" s="632">
        <v>2158148</v>
      </c>
      <c r="DE34" s="624"/>
      <c r="DF34" s="624"/>
      <c r="DG34" s="624"/>
      <c r="DH34" s="624"/>
      <c r="DI34" s="624"/>
      <c r="DJ34" s="624"/>
      <c r="DK34" s="625"/>
      <c r="DL34" s="632">
        <v>929491</v>
      </c>
      <c r="DM34" s="624"/>
      <c r="DN34" s="624"/>
      <c r="DO34" s="624"/>
      <c r="DP34" s="624"/>
      <c r="DQ34" s="624"/>
      <c r="DR34" s="624"/>
      <c r="DS34" s="624"/>
      <c r="DT34" s="624"/>
      <c r="DU34" s="624"/>
      <c r="DV34" s="625"/>
      <c r="DW34" s="628">
        <v>10.199999999999999</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215046</v>
      </c>
      <c r="S35" s="624"/>
      <c r="T35" s="624"/>
      <c r="U35" s="624"/>
      <c r="V35" s="624"/>
      <c r="W35" s="624"/>
      <c r="X35" s="624"/>
      <c r="Y35" s="625"/>
      <c r="Z35" s="626">
        <v>0.9</v>
      </c>
      <c r="AA35" s="626"/>
      <c r="AB35" s="626"/>
      <c r="AC35" s="626"/>
      <c r="AD35" s="627" t="s">
        <v>230</v>
      </c>
      <c r="AE35" s="627"/>
      <c r="AF35" s="627"/>
      <c r="AG35" s="627"/>
      <c r="AH35" s="627"/>
      <c r="AI35" s="627"/>
      <c r="AJ35" s="627"/>
      <c r="AK35" s="627"/>
      <c r="AL35" s="628" t="s">
        <v>230</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264481</v>
      </c>
      <c r="CS35" s="656"/>
      <c r="CT35" s="656"/>
      <c r="CU35" s="656"/>
      <c r="CV35" s="656"/>
      <c r="CW35" s="656"/>
      <c r="CX35" s="656"/>
      <c r="CY35" s="657"/>
      <c r="CZ35" s="628">
        <v>1.2</v>
      </c>
      <c r="DA35" s="653"/>
      <c r="DB35" s="653"/>
      <c r="DC35" s="658"/>
      <c r="DD35" s="632">
        <v>185933</v>
      </c>
      <c r="DE35" s="656"/>
      <c r="DF35" s="656"/>
      <c r="DG35" s="656"/>
      <c r="DH35" s="656"/>
      <c r="DI35" s="656"/>
      <c r="DJ35" s="656"/>
      <c r="DK35" s="657"/>
      <c r="DL35" s="632">
        <v>185933</v>
      </c>
      <c r="DM35" s="656"/>
      <c r="DN35" s="656"/>
      <c r="DO35" s="656"/>
      <c r="DP35" s="656"/>
      <c r="DQ35" s="656"/>
      <c r="DR35" s="656"/>
      <c r="DS35" s="656"/>
      <c r="DT35" s="656"/>
      <c r="DU35" s="656"/>
      <c r="DV35" s="657"/>
      <c r="DW35" s="628">
        <v>2</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1210823</v>
      </c>
      <c r="S36" s="624"/>
      <c r="T36" s="624"/>
      <c r="U36" s="624"/>
      <c r="V36" s="624"/>
      <c r="W36" s="624"/>
      <c r="X36" s="624"/>
      <c r="Y36" s="625"/>
      <c r="Z36" s="626">
        <v>5</v>
      </c>
      <c r="AA36" s="626"/>
      <c r="AB36" s="626"/>
      <c r="AC36" s="626"/>
      <c r="AD36" s="627" t="s">
        <v>236</v>
      </c>
      <c r="AE36" s="627"/>
      <c r="AF36" s="627"/>
      <c r="AG36" s="627"/>
      <c r="AH36" s="627"/>
      <c r="AI36" s="627"/>
      <c r="AJ36" s="627"/>
      <c r="AK36" s="627"/>
      <c r="AL36" s="628" t="s">
        <v>230</v>
      </c>
      <c r="AM36" s="629"/>
      <c r="AN36" s="629"/>
      <c r="AO36" s="630"/>
      <c r="AP36" s="222"/>
      <c r="AQ36" s="689" t="s">
        <v>332</v>
      </c>
      <c r="AR36" s="690"/>
      <c r="AS36" s="690"/>
      <c r="AT36" s="690"/>
      <c r="AU36" s="690"/>
      <c r="AV36" s="690"/>
      <c r="AW36" s="690"/>
      <c r="AX36" s="690"/>
      <c r="AY36" s="691"/>
      <c r="AZ36" s="612">
        <v>1777105</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-326216</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3133004</v>
      </c>
      <c r="CS36" s="624"/>
      <c r="CT36" s="624"/>
      <c r="CU36" s="624"/>
      <c r="CV36" s="624"/>
      <c r="CW36" s="624"/>
      <c r="CX36" s="624"/>
      <c r="CY36" s="625"/>
      <c r="CZ36" s="628">
        <v>14.3</v>
      </c>
      <c r="DA36" s="653"/>
      <c r="DB36" s="653"/>
      <c r="DC36" s="658"/>
      <c r="DD36" s="632">
        <v>2037983</v>
      </c>
      <c r="DE36" s="624"/>
      <c r="DF36" s="624"/>
      <c r="DG36" s="624"/>
      <c r="DH36" s="624"/>
      <c r="DI36" s="624"/>
      <c r="DJ36" s="624"/>
      <c r="DK36" s="625"/>
      <c r="DL36" s="632">
        <v>1297648</v>
      </c>
      <c r="DM36" s="624"/>
      <c r="DN36" s="624"/>
      <c r="DO36" s="624"/>
      <c r="DP36" s="624"/>
      <c r="DQ36" s="624"/>
      <c r="DR36" s="624"/>
      <c r="DS36" s="624"/>
      <c r="DT36" s="624"/>
      <c r="DU36" s="624"/>
      <c r="DV36" s="625"/>
      <c r="DW36" s="628">
        <v>14.2</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652628</v>
      </c>
      <c r="S37" s="624"/>
      <c r="T37" s="624"/>
      <c r="U37" s="624"/>
      <c r="V37" s="624"/>
      <c r="W37" s="624"/>
      <c r="X37" s="624"/>
      <c r="Y37" s="625"/>
      <c r="Z37" s="626">
        <v>2.7</v>
      </c>
      <c r="AA37" s="626"/>
      <c r="AB37" s="626"/>
      <c r="AC37" s="626"/>
      <c r="AD37" s="627">
        <v>1890</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494523</v>
      </c>
      <c r="BA37" s="624"/>
      <c r="BB37" s="624"/>
      <c r="BC37" s="624"/>
      <c r="BD37" s="656"/>
      <c r="BE37" s="656"/>
      <c r="BF37" s="669"/>
      <c r="BG37" s="620" t="s">
        <v>337</v>
      </c>
      <c r="BH37" s="621"/>
      <c r="BI37" s="621"/>
      <c r="BJ37" s="621"/>
      <c r="BK37" s="621"/>
      <c r="BL37" s="621"/>
      <c r="BM37" s="621"/>
      <c r="BN37" s="621"/>
      <c r="BO37" s="621"/>
      <c r="BP37" s="621"/>
      <c r="BQ37" s="621"/>
      <c r="BR37" s="621"/>
      <c r="BS37" s="621"/>
      <c r="BT37" s="621"/>
      <c r="BU37" s="622"/>
      <c r="BV37" s="623">
        <v>-338265</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280620</v>
      </c>
      <c r="CS37" s="656"/>
      <c r="CT37" s="656"/>
      <c r="CU37" s="656"/>
      <c r="CV37" s="656"/>
      <c r="CW37" s="656"/>
      <c r="CX37" s="656"/>
      <c r="CY37" s="657"/>
      <c r="CZ37" s="628">
        <v>1.3</v>
      </c>
      <c r="DA37" s="653"/>
      <c r="DB37" s="653"/>
      <c r="DC37" s="658"/>
      <c r="DD37" s="632">
        <v>280186</v>
      </c>
      <c r="DE37" s="656"/>
      <c r="DF37" s="656"/>
      <c r="DG37" s="656"/>
      <c r="DH37" s="656"/>
      <c r="DI37" s="656"/>
      <c r="DJ37" s="656"/>
      <c r="DK37" s="657"/>
      <c r="DL37" s="632">
        <v>273646</v>
      </c>
      <c r="DM37" s="656"/>
      <c r="DN37" s="656"/>
      <c r="DO37" s="656"/>
      <c r="DP37" s="656"/>
      <c r="DQ37" s="656"/>
      <c r="DR37" s="656"/>
      <c r="DS37" s="656"/>
      <c r="DT37" s="656"/>
      <c r="DU37" s="656"/>
      <c r="DV37" s="657"/>
      <c r="DW37" s="628">
        <v>3</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4891100</v>
      </c>
      <c r="S38" s="624"/>
      <c r="T38" s="624"/>
      <c r="U38" s="624"/>
      <c r="V38" s="624"/>
      <c r="W38" s="624"/>
      <c r="X38" s="624"/>
      <c r="Y38" s="625"/>
      <c r="Z38" s="626">
        <v>20</v>
      </c>
      <c r="AA38" s="626"/>
      <c r="AB38" s="626"/>
      <c r="AC38" s="626"/>
      <c r="AD38" s="627" t="s">
        <v>236</v>
      </c>
      <c r="AE38" s="627"/>
      <c r="AF38" s="627"/>
      <c r="AG38" s="627"/>
      <c r="AH38" s="627"/>
      <c r="AI38" s="627"/>
      <c r="AJ38" s="627"/>
      <c r="AK38" s="627"/>
      <c r="AL38" s="628" t="s">
        <v>230</v>
      </c>
      <c r="AM38" s="629"/>
      <c r="AN38" s="629"/>
      <c r="AO38" s="630"/>
      <c r="AQ38" s="686" t="s">
        <v>340</v>
      </c>
      <c r="AR38" s="687"/>
      <c r="AS38" s="687"/>
      <c r="AT38" s="687"/>
      <c r="AU38" s="687"/>
      <c r="AV38" s="687"/>
      <c r="AW38" s="687"/>
      <c r="AX38" s="687"/>
      <c r="AY38" s="688"/>
      <c r="AZ38" s="623">
        <v>36497</v>
      </c>
      <c r="BA38" s="624"/>
      <c r="BB38" s="624"/>
      <c r="BC38" s="624"/>
      <c r="BD38" s="656"/>
      <c r="BE38" s="656"/>
      <c r="BF38" s="669"/>
      <c r="BG38" s="620" t="s">
        <v>341</v>
      </c>
      <c r="BH38" s="621"/>
      <c r="BI38" s="621"/>
      <c r="BJ38" s="621"/>
      <c r="BK38" s="621"/>
      <c r="BL38" s="621"/>
      <c r="BM38" s="621"/>
      <c r="BN38" s="621"/>
      <c r="BO38" s="621"/>
      <c r="BP38" s="621"/>
      <c r="BQ38" s="621"/>
      <c r="BR38" s="621"/>
      <c r="BS38" s="621"/>
      <c r="BT38" s="621"/>
      <c r="BU38" s="622"/>
      <c r="BV38" s="623">
        <v>4060</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1246085</v>
      </c>
      <c r="CS38" s="624"/>
      <c r="CT38" s="624"/>
      <c r="CU38" s="624"/>
      <c r="CV38" s="624"/>
      <c r="CW38" s="624"/>
      <c r="CX38" s="624"/>
      <c r="CY38" s="625"/>
      <c r="CZ38" s="628">
        <v>5.7</v>
      </c>
      <c r="DA38" s="653"/>
      <c r="DB38" s="653"/>
      <c r="DC38" s="658"/>
      <c r="DD38" s="632">
        <v>970050</v>
      </c>
      <c r="DE38" s="624"/>
      <c r="DF38" s="624"/>
      <c r="DG38" s="624"/>
      <c r="DH38" s="624"/>
      <c r="DI38" s="624"/>
      <c r="DJ38" s="624"/>
      <c r="DK38" s="625"/>
      <c r="DL38" s="632">
        <v>882821</v>
      </c>
      <c r="DM38" s="624"/>
      <c r="DN38" s="624"/>
      <c r="DO38" s="624"/>
      <c r="DP38" s="624"/>
      <c r="DQ38" s="624"/>
      <c r="DR38" s="624"/>
      <c r="DS38" s="624"/>
      <c r="DT38" s="624"/>
      <c r="DU38" s="624"/>
      <c r="DV38" s="625"/>
      <c r="DW38" s="628">
        <v>9.6999999999999993</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236</v>
      </c>
      <c r="S39" s="624"/>
      <c r="T39" s="624"/>
      <c r="U39" s="624"/>
      <c r="V39" s="624"/>
      <c r="W39" s="624"/>
      <c r="X39" s="624"/>
      <c r="Y39" s="625"/>
      <c r="Z39" s="626" t="s">
        <v>236</v>
      </c>
      <c r="AA39" s="626"/>
      <c r="AB39" s="626"/>
      <c r="AC39" s="626"/>
      <c r="AD39" s="627" t="s">
        <v>236</v>
      </c>
      <c r="AE39" s="627"/>
      <c r="AF39" s="627"/>
      <c r="AG39" s="627"/>
      <c r="AH39" s="627"/>
      <c r="AI39" s="627"/>
      <c r="AJ39" s="627"/>
      <c r="AK39" s="627"/>
      <c r="AL39" s="628" t="s">
        <v>238</v>
      </c>
      <c r="AM39" s="629"/>
      <c r="AN39" s="629"/>
      <c r="AO39" s="630"/>
      <c r="AQ39" s="686" t="s">
        <v>344</v>
      </c>
      <c r="AR39" s="687"/>
      <c r="AS39" s="687"/>
      <c r="AT39" s="687"/>
      <c r="AU39" s="687"/>
      <c r="AV39" s="687"/>
      <c r="AW39" s="687"/>
      <c r="AX39" s="687"/>
      <c r="AY39" s="688"/>
      <c r="AZ39" s="623" t="s">
        <v>230</v>
      </c>
      <c r="BA39" s="624"/>
      <c r="BB39" s="624"/>
      <c r="BC39" s="624"/>
      <c r="BD39" s="656"/>
      <c r="BE39" s="656"/>
      <c r="BF39" s="669"/>
      <c r="BG39" s="620" t="s">
        <v>345</v>
      </c>
      <c r="BH39" s="621"/>
      <c r="BI39" s="621"/>
      <c r="BJ39" s="621"/>
      <c r="BK39" s="621"/>
      <c r="BL39" s="621"/>
      <c r="BM39" s="621"/>
      <c r="BN39" s="621"/>
      <c r="BO39" s="621"/>
      <c r="BP39" s="621"/>
      <c r="BQ39" s="621"/>
      <c r="BR39" s="621"/>
      <c r="BS39" s="621"/>
      <c r="BT39" s="621"/>
      <c r="BU39" s="622"/>
      <c r="BV39" s="623">
        <v>6527</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285913</v>
      </c>
      <c r="CS39" s="656"/>
      <c r="CT39" s="656"/>
      <c r="CU39" s="656"/>
      <c r="CV39" s="656"/>
      <c r="CW39" s="656"/>
      <c r="CX39" s="656"/>
      <c r="CY39" s="657"/>
      <c r="CZ39" s="628">
        <v>1.3</v>
      </c>
      <c r="DA39" s="653"/>
      <c r="DB39" s="653"/>
      <c r="DC39" s="658"/>
      <c r="DD39" s="632">
        <v>8997</v>
      </c>
      <c r="DE39" s="656"/>
      <c r="DF39" s="656"/>
      <c r="DG39" s="656"/>
      <c r="DH39" s="656"/>
      <c r="DI39" s="656"/>
      <c r="DJ39" s="656"/>
      <c r="DK39" s="657"/>
      <c r="DL39" s="632" t="s">
        <v>230</v>
      </c>
      <c r="DM39" s="656"/>
      <c r="DN39" s="656"/>
      <c r="DO39" s="656"/>
      <c r="DP39" s="656"/>
      <c r="DQ39" s="656"/>
      <c r="DR39" s="656"/>
      <c r="DS39" s="656"/>
      <c r="DT39" s="656"/>
      <c r="DU39" s="656"/>
      <c r="DV39" s="657"/>
      <c r="DW39" s="628" t="s">
        <v>230</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v>158800</v>
      </c>
      <c r="S40" s="624"/>
      <c r="T40" s="624"/>
      <c r="U40" s="624"/>
      <c r="V40" s="624"/>
      <c r="W40" s="624"/>
      <c r="X40" s="624"/>
      <c r="Y40" s="625"/>
      <c r="Z40" s="626">
        <v>0.7</v>
      </c>
      <c r="AA40" s="626"/>
      <c r="AB40" s="626"/>
      <c r="AC40" s="626"/>
      <c r="AD40" s="627" t="s">
        <v>236</v>
      </c>
      <c r="AE40" s="627"/>
      <c r="AF40" s="627"/>
      <c r="AG40" s="627"/>
      <c r="AH40" s="627"/>
      <c r="AI40" s="627"/>
      <c r="AJ40" s="627"/>
      <c r="AK40" s="627"/>
      <c r="AL40" s="628" t="s">
        <v>236</v>
      </c>
      <c r="AM40" s="629"/>
      <c r="AN40" s="629"/>
      <c r="AO40" s="630"/>
      <c r="AQ40" s="686" t="s">
        <v>348</v>
      </c>
      <c r="AR40" s="687"/>
      <c r="AS40" s="687"/>
      <c r="AT40" s="687"/>
      <c r="AU40" s="687"/>
      <c r="AV40" s="687"/>
      <c r="AW40" s="687"/>
      <c r="AX40" s="687"/>
      <c r="AY40" s="688"/>
      <c r="AZ40" s="623" t="s">
        <v>236</v>
      </c>
      <c r="BA40" s="624"/>
      <c r="BB40" s="624"/>
      <c r="BC40" s="624"/>
      <c r="BD40" s="656"/>
      <c r="BE40" s="656"/>
      <c r="BF40" s="669"/>
      <c r="BG40" s="673" t="s">
        <v>349</v>
      </c>
      <c r="BH40" s="674"/>
      <c r="BI40" s="674"/>
      <c r="BJ40" s="674"/>
      <c r="BK40" s="674"/>
      <c r="BL40" s="223"/>
      <c r="BM40" s="621" t="s">
        <v>350</v>
      </c>
      <c r="BN40" s="621"/>
      <c r="BO40" s="621"/>
      <c r="BP40" s="621"/>
      <c r="BQ40" s="621"/>
      <c r="BR40" s="621"/>
      <c r="BS40" s="621"/>
      <c r="BT40" s="621"/>
      <c r="BU40" s="622"/>
      <c r="BV40" s="623">
        <v>105</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238</v>
      </c>
      <c r="CS40" s="624"/>
      <c r="CT40" s="624"/>
      <c r="CU40" s="624"/>
      <c r="CV40" s="624"/>
      <c r="CW40" s="624"/>
      <c r="CX40" s="624"/>
      <c r="CY40" s="625"/>
      <c r="CZ40" s="628" t="s">
        <v>236</v>
      </c>
      <c r="DA40" s="653"/>
      <c r="DB40" s="653"/>
      <c r="DC40" s="658"/>
      <c r="DD40" s="632" t="s">
        <v>236</v>
      </c>
      <c r="DE40" s="624"/>
      <c r="DF40" s="624"/>
      <c r="DG40" s="624"/>
      <c r="DH40" s="624"/>
      <c r="DI40" s="624"/>
      <c r="DJ40" s="624"/>
      <c r="DK40" s="625"/>
      <c r="DL40" s="632" t="s">
        <v>230</v>
      </c>
      <c r="DM40" s="624"/>
      <c r="DN40" s="624"/>
      <c r="DO40" s="624"/>
      <c r="DP40" s="624"/>
      <c r="DQ40" s="624"/>
      <c r="DR40" s="624"/>
      <c r="DS40" s="624"/>
      <c r="DT40" s="624"/>
      <c r="DU40" s="624"/>
      <c r="DV40" s="625"/>
      <c r="DW40" s="628" t="s">
        <v>236</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24415387</v>
      </c>
      <c r="S41" s="696"/>
      <c r="T41" s="696"/>
      <c r="U41" s="696"/>
      <c r="V41" s="696"/>
      <c r="W41" s="696"/>
      <c r="X41" s="696"/>
      <c r="Y41" s="700"/>
      <c r="Z41" s="701">
        <v>100</v>
      </c>
      <c r="AA41" s="701"/>
      <c r="AB41" s="701"/>
      <c r="AC41" s="701"/>
      <c r="AD41" s="702">
        <v>8956660</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342804</v>
      </c>
      <c r="BA41" s="624"/>
      <c r="BB41" s="624"/>
      <c r="BC41" s="624"/>
      <c r="BD41" s="656"/>
      <c r="BE41" s="656"/>
      <c r="BF41" s="669"/>
      <c r="BG41" s="673"/>
      <c r="BH41" s="674"/>
      <c r="BI41" s="674"/>
      <c r="BJ41" s="674"/>
      <c r="BK41" s="674"/>
      <c r="BL41" s="223"/>
      <c r="BM41" s="621" t="s">
        <v>354</v>
      </c>
      <c r="BN41" s="621"/>
      <c r="BO41" s="621"/>
      <c r="BP41" s="621"/>
      <c r="BQ41" s="621"/>
      <c r="BR41" s="621"/>
      <c r="BS41" s="621"/>
      <c r="BT41" s="621"/>
      <c r="BU41" s="622"/>
      <c r="BV41" s="623" t="s">
        <v>236</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238</v>
      </c>
      <c r="CS41" s="656"/>
      <c r="CT41" s="656"/>
      <c r="CU41" s="656"/>
      <c r="CV41" s="656"/>
      <c r="CW41" s="656"/>
      <c r="CX41" s="656"/>
      <c r="CY41" s="657"/>
      <c r="CZ41" s="628" t="s">
        <v>236</v>
      </c>
      <c r="DA41" s="653"/>
      <c r="DB41" s="653"/>
      <c r="DC41" s="658"/>
      <c r="DD41" s="632" t="s">
        <v>238</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903281</v>
      </c>
      <c r="BA42" s="696"/>
      <c r="BB42" s="696"/>
      <c r="BC42" s="696"/>
      <c r="BD42" s="682"/>
      <c r="BE42" s="682"/>
      <c r="BF42" s="684"/>
      <c r="BG42" s="675"/>
      <c r="BH42" s="676"/>
      <c r="BI42" s="676"/>
      <c r="BJ42" s="676"/>
      <c r="BK42" s="676"/>
      <c r="BL42" s="224"/>
      <c r="BM42" s="645" t="s">
        <v>357</v>
      </c>
      <c r="BN42" s="645"/>
      <c r="BO42" s="645"/>
      <c r="BP42" s="645"/>
      <c r="BQ42" s="645"/>
      <c r="BR42" s="645"/>
      <c r="BS42" s="645"/>
      <c r="BT42" s="645"/>
      <c r="BU42" s="646"/>
      <c r="BV42" s="695">
        <v>385</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7829291</v>
      </c>
      <c r="CS42" s="656"/>
      <c r="CT42" s="656"/>
      <c r="CU42" s="656"/>
      <c r="CV42" s="656"/>
      <c r="CW42" s="656"/>
      <c r="CX42" s="656"/>
      <c r="CY42" s="657"/>
      <c r="CZ42" s="628">
        <v>35.799999999999997</v>
      </c>
      <c r="DA42" s="653"/>
      <c r="DB42" s="653"/>
      <c r="DC42" s="658"/>
      <c r="DD42" s="632">
        <v>987765</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373238</v>
      </c>
      <c r="CS43" s="656"/>
      <c r="CT43" s="656"/>
      <c r="CU43" s="656"/>
      <c r="CV43" s="656"/>
      <c r="CW43" s="656"/>
      <c r="CX43" s="656"/>
      <c r="CY43" s="657"/>
      <c r="CZ43" s="628">
        <v>1.7</v>
      </c>
      <c r="DA43" s="653"/>
      <c r="DB43" s="653"/>
      <c r="DC43" s="658"/>
      <c r="DD43" s="632">
        <v>346206</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4813119</v>
      </c>
      <c r="CS44" s="624"/>
      <c r="CT44" s="624"/>
      <c r="CU44" s="624"/>
      <c r="CV44" s="624"/>
      <c r="CW44" s="624"/>
      <c r="CX44" s="624"/>
      <c r="CY44" s="625"/>
      <c r="CZ44" s="628">
        <v>22</v>
      </c>
      <c r="DA44" s="629"/>
      <c r="DB44" s="629"/>
      <c r="DC44" s="635"/>
      <c r="DD44" s="632">
        <v>817171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3429044</v>
      </c>
      <c r="CS45" s="656"/>
      <c r="CT45" s="656"/>
      <c r="CU45" s="656"/>
      <c r="CV45" s="656"/>
      <c r="CW45" s="656"/>
      <c r="CX45" s="656"/>
      <c r="CY45" s="657"/>
      <c r="CZ45" s="628">
        <v>15.7</v>
      </c>
      <c r="DA45" s="653"/>
      <c r="DB45" s="653"/>
      <c r="DC45" s="658"/>
      <c r="DD45" s="632">
        <v>357001</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1190290</v>
      </c>
      <c r="CS46" s="624"/>
      <c r="CT46" s="624"/>
      <c r="CU46" s="624"/>
      <c r="CV46" s="624"/>
      <c r="CW46" s="624"/>
      <c r="CX46" s="624"/>
      <c r="CY46" s="625"/>
      <c r="CZ46" s="628">
        <v>5.4</v>
      </c>
      <c r="DA46" s="629"/>
      <c r="DB46" s="629"/>
      <c r="DC46" s="635"/>
      <c r="DD46" s="632">
        <v>443228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v>3016172</v>
      </c>
      <c r="CS47" s="656"/>
      <c r="CT47" s="656"/>
      <c r="CU47" s="656"/>
      <c r="CV47" s="656"/>
      <c r="CW47" s="656"/>
      <c r="CX47" s="656"/>
      <c r="CY47" s="657"/>
      <c r="CZ47" s="628">
        <v>13.8</v>
      </c>
      <c r="DA47" s="653"/>
      <c r="DB47" s="653"/>
      <c r="DC47" s="658"/>
      <c r="DD47" s="632">
        <v>170594</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367</v>
      </c>
      <c r="CG48" s="621"/>
      <c r="CH48" s="621"/>
      <c r="CI48" s="621"/>
      <c r="CJ48" s="621"/>
      <c r="CK48" s="621"/>
      <c r="CL48" s="621"/>
      <c r="CM48" s="621"/>
      <c r="CN48" s="621"/>
      <c r="CO48" s="621"/>
      <c r="CP48" s="621"/>
      <c r="CQ48" s="622"/>
      <c r="CR48" s="623" t="s">
        <v>236</v>
      </c>
      <c r="CS48" s="624"/>
      <c r="CT48" s="624"/>
      <c r="CU48" s="624"/>
      <c r="CV48" s="624"/>
      <c r="CW48" s="624"/>
      <c r="CX48" s="624"/>
      <c r="CY48" s="625"/>
      <c r="CZ48" s="628" t="s">
        <v>230</v>
      </c>
      <c r="DA48" s="629"/>
      <c r="DB48" s="629"/>
      <c r="DC48" s="635"/>
      <c r="DD48" s="632" t="s">
        <v>236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21896018</v>
      </c>
      <c r="CS49" s="682"/>
      <c r="CT49" s="682"/>
      <c r="CU49" s="682"/>
      <c r="CV49" s="682"/>
      <c r="CW49" s="682"/>
      <c r="CX49" s="682"/>
      <c r="CY49" s="711"/>
      <c r="CZ49" s="703">
        <v>100</v>
      </c>
      <c r="DA49" s="712"/>
      <c r="DB49" s="712"/>
      <c r="DC49" s="713"/>
      <c r="DD49" s="714">
        <v>11105726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oJZeT3igUp+pZkRa1BUCbIL4Z5jX57dxL7YA4W7LSLqMc3tWvEdnlr25cX/KzUrV91hXixEYDst0u0qxnBDKg==" saltValue="rTO8jLaqlrm6kkKUwH8w0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85" zoomScale="70" zoomScaleNormal="25" zoomScaleSheetLayoutView="70" workbookViewId="0">
      <selection activeCell="BX125" sqref="BX12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24415</v>
      </c>
      <c r="R7" s="753"/>
      <c r="S7" s="753"/>
      <c r="T7" s="753"/>
      <c r="U7" s="753"/>
      <c r="V7" s="753">
        <v>21906</v>
      </c>
      <c r="W7" s="753"/>
      <c r="X7" s="753"/>
      <c r="Y7" s="753"/>
      <c r="Z7" s="753"/>
      <c r="AA7" s="753">
        <v>2509</v>
      </c>
      <c r="AB7" s="753"/>
      <c r="AC7" s="753"/>
      <c r="AD7" s="753"/>
      <c r="AE7" s="754"/>
      <c r="AF7" s="755">
        <v>2274</v>
      </c>
      <c r="AG7" s="756"/>
      <c r="AH7" s="756"/>
      <c r="AI7" s="756"/>
      <c r="AJ7" s="757"/>
      <c r="AK7" s="758">
        <v>5</v>
      </c>
      <c r="AL7" s="759"/>
      <c r="AM7" s="759"/>
      <c r="AN7" s="759"/>
      <c r="AO7" s="759"/>
      <c r="AP7" s="759">
        <v>48842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586</v>
      </c>
      <c r="BT7" s="747"/>
      <c r="BU7" s="747"/>
      <c r="BV7" s="747"/>
      <c r="BW7" s="747"/>
      <c r="BX7" s="747"/>
      <c r="BY7" s="747"/>
      <c r="BZ7" s="747"/>
      <c r="CA7" s="747"/>
      <c r="CB7" s="747"/>
      <c r="CC7" s="747"/>
      <c r="CD7" s="747"/>
      <c r="CE7" s="747"/>
      <c r="CF7" s="747"/>
      <c r="CG7" s="762"/>
      <c r="CH7" s="743">
        <v>-3</v>
      </c>
      <c r="CI7" s="744"/>
      <c r="CJ7" s="744"/>
      <c r="CK7" s="744"/>
      <c r="CL7" s="745"/>
      <c r="CM7" s="743">
        <v>559</v>
      </c>
      <c r="CN7" s="744"/>
      <c r="CO7" s="744"/>
      <c r="CP7" s="744"/>
      <c r="CQ7" s="745"/>
      <c r="CR7" s="743">
        <v>6</v>
      </c>
      <c r="CS7" s="744"/>
      <c r="CT7" s="744"/>
      <c r="CU7" s="744"/>
      <c r="CV7" s="745"/>
      <c r="CW7" s="743"/>
      <c r="CX7" s="744"/>
      <c r="CY7" s="744"/>
      <c r="CZ7" s="744"/>
      <c r="DA7" s="745"/>
      <c r="DB7" s="743">
        <v>90</v>
      </c>
      <c r="DC7" s="744"/>
      <c r="DD7" s="744"/>
      <c r="DE7" s="744"/>
      <c r="DF7" s="745"/>
      <c r="DG7" s="743">
        <v>441</v>
      </c>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19</v>
      </c>
      <c r="R8" s="784"/>
      <c r="S8" s="784"/>
      <c r="T8" s="784"/>
      <c r="U8" s="784"/>
      <c r="V8" s="784">
        <v>9</v>
      </c>
      <c r="W8" s="784"/>
      <c r="X8" s="784"/>
      <c r="Y8" s="784"/>
      <c r="Z8" s="784"/>
      <c r="AA8" s="784">
        <v>10</v>
      </c>
      <c r="AB8" s="784"/>
      <c r="AC8" s="784"/>
      <c r="AD8" s="784"/>
      <c r="AE8" s="785"/>
      <c r="AF8" s="786">
        <v>10</v>
      </c>
      <c r="AG8" s="787"/>
      <c r="AH8" s="787"/>
      <c r="AI8" s="787"/>
      <c r="AJ8" s="788"/>
      <c r="AK8" s="769">
        <v>19</v>
      </c>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24415</v>
      </c>
      <c r="R23" s="793"/>
      <c r="S23" s="793"/>
      <c r="T23" s="793"/>
      <c r="U23" s="793"/>
      <c r="V23" s="793">
        <v>21896</v>
      </c>
      <c r="W23" s="793"/>
      <c r="X23" s="793"/>
      <c r="Y23" s="793"/>
      <c r="Z23" s="793"/>
      <c r="AA23" s="793">
        <v>2519</v>
      </c>
      <c r="AB23" s="793"/>
      <c r="AC23" s="793"/>
      <c r="AD23" s="793"/>
      <c r="AE23" s="794"/>
      <c r="AF23" s="795">
        <v>2284</v>
      </c>
      <c r="AG23" s="793"/>
      <c r="AH23" s="793"/>
      <c r="AI23" s="793"/>
      <c r="AJ23" s="796"/>
      <c r="AK23" s="797"/>
      <c r="AL23" s="798"/>
      <c r="AM23" s="798"/>
      <c r="AN23" s="798"/>
      <c r="AO23" s="798"/>
      <c r="AP23" s="793">
        <v>48842</v>
      </c>
      <c r="AQ23" s="793"/>
      <c r="AR23" s="793"/>
      <c r="AS23" s="793"/>
      <c r="AT23" s="793"/>
      <c r="AU23" s="809"/>
      <c r="AV23" s="809"/>
      <c r="AW23" s="809"/>
      <c r="AX23" s="809"/>
      <c r="AY23" s="810"/>
      <c r="AZ23" s="811" t="s">
        <v>230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4127</v>
      </c>
      <c r="R28" s="823"/>
      <c r="S28" s="823"/>
      <c r="T28" s="823"/>
      <c r="U28" s="823"/>
      <c r="V28" s="823">
        <v>4453</v>
      </c>
      <c r="W28" s="823"/>
      <c r="X28" s="823"/>
      <c r="Y28" s="823"/>
      <c r="Z28" s="823"/>
      <c r="AA28" s="823">
        <v>-326</v>
      </c>
      <c r="AB28" s="823"/>
      <c r="AC28" s="823"/>
      <c r="AD28" s="823"/>
      <c r="AE28" s="824"/>
      <c r="AF28" s="825">
        <v>-326</v>
      </c>
      <c r="AG28" s="823"/>
      <c r="AH28" s="823"/>
      <c r="AI28" s="823"/>
      <c r="AJ28" s="826"/>
      <c r="AK28" s="827">
        <v>343</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3322</v>
      </c>
      <c r="R29" s="784"/>
      <c r="S29" s="784"/>
      <c r="T29" s="784"/>
      <c r="U29" s="784"/>
      <c r="V29" s="784">
        <v>3168</v>
      </c>
      <c r="W29" s="784"/>
      <c r="X29" s="784"/>
      <c r="Y29" s="784"/>
      <c r="Z29" s="784"/>
      <c r="AA29" s="784">
        <v>154</v>
      </c>
      <c r="AB29" s="784"/>
      <c r="AC29" s="784"/>
      <c r="AD29" s="784"/>
      <c r="AE29" s="785"/>
      <c r="AF29" s="786">
        <v>154</v>
      </c>
      <c r="AG29" s="787"/>
      <c r="AH29" s="787"/>
      <c r="AI29" s="787"/>
      <c r="AJ29" s="788"/>
      <c r="AK29" s="834">
        <v>323</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951</v>
      </c>
      <c r="R30" s="784"/>
      <c r="S30" s="784"/>
      <c r="T30" s="784"/>
      <c r="U30" s="784"/>
      <c r="V30" s="784">
        <v>479</v>
      </c>
      <c r="W30" s="784"/>
      <c r="X30" s="784"/>
      <c r="Y30" s="784"/>
      <c r="Z30" s="784"/>
      <c r="AA30" s="784">
        <v>472</v>
      </c>
      <c r="AB30" s="784"/>
      <c r="AC30" s="784"/>
      <c r="AD30" s="784"/>
      <c r="AE30" s="785"/>
      <c r="AF30" s="786">
        <v>472</v>
      </c>
      <c r="AG30" s="787"/>
      <c r="AH30" s="787"/>
      <c r="AI30" s="787"/>
      <c r="AJ30" s="788"/>
      <c r="AK30" s="834">
        <v>579</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927</v>
      </c>
      <c r="R31" s="784"/>
      <c r="S31" s="784"/>
      <c r="T31" s="784"/>
      <c r="U31" s="784"/>
      <c r="V31" s="784">
        <v>212</v>
      </c>
      <c r="W31" s="784"/>
      <c r="X31" s="784"/>
      <c r="Y31" s="784"/>
      <c r="Z31" s="784"/>
      <c r="AA31" s="784">
        <v>715</v>
      </c>
      <c r="AB31" s="784"/>
      <c r="AC31" s="784"/>
      <c r="AD31" s="784"/>
      <c r="AE31" s="785"/>
      <c r="AF31" s="786">
        <v>715</v>
      </c>
      <c r="AG31" s="787"/>
      <c r="AH31" s="787"/>
      <c r="AI31" s="787"/>
      <c r="AJ31" s="788"/>
      <c r="AK31" s="834">
        <v>59</v>
      </c>
      <c r="AL31" s="830"/>
      <c r="AM31" s="830"/>
      <c r="AN31" s="830"/>
      <c r="AO31" s="830"/>
      <c r="AP31" s="830">
        <v>2325</v>
      </c>
      <c r="AQ31" s="830"/>
      <c r="AR31" s="830"/>
      <c r="AS31" s="830"/>
      <c r="AT31" s="830"/>
      <c r="AU31" s="830">
        <v>546</v>
      </c>
      <c r="AV31" s="830"/>
      <c r="AW31" s="830"/>
      <c r="AX31" s="830"/>
      <c r="AY31" s="830"/>
      <c r="AZ31" s="831" t="s">
        <v>584</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1193</v>
      </c>
      <c r="R32" s="784"/>
      <c r="S32" s="784"/>
      <c r="T32" s="784"/>
      <c r="U32" s="784"/>
      <c r="V32" s="784">
        <v>884</v>
      </c>
      <c r="W32" s="784"/>
      <c r="X32" s="784"/>
      <c r="Y32" s="784"/>
      <c r="Z32" s="784"/>
      <c r="AA32" s="784">
        <v>309</v>
      </c>
      <c r="AB32" s="784"/>
      <c r="AC32" s="784"/>
      <c r="AD32" s="784"/>
      <c r="AE32" s="785"/>
      <c r="AF32" s="786" t="s">
        <v>230</v>
      </c>
      <c r="AG32" s="787"/>
      <c r="AH32" s="787"/>
      <c r="AI32" s="787"/>
      <c r="AJ32" s="788"/>
      <c r="AK32" s="834">
        <v>495</v>
      </c>
      <c r="AL32" s="830"/>
      <c r="AM32" s="830"/>
      <c r="AN32" s="830"/>
      <c r="AO32" s="830"/>
      <c r="AP32" s="830">
        <v>8477</v>
      </c>
      <c r="AQ32" s="830"/>
      <c r="AR32" s="830"/>
      <c r="AS32" s="830"/>
      <c r="AT32" s="830"/>
      <c r="AU32" s="830">
        <v>5773</v>
      </c>
      <c r="AV32" s="830"/>
      <c r="AW32" s="830"/>
      <c r="AX32" s="830"/>
      <c r="AY32" s="830"/>
      <c r="AZ32" s="831" t="s">
        <v>584</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1015</v>
      </c>
      <c r="AG63" s="844"/>
      <c r="AH63" s="844"/>
      <c r="AI63" s="844"/>
      <c r="AJ63" s="845"/>
      <c r="AK63" s="846"/>
      <c r="AL63" s="841"/>
      <c r="AM63" s="841"/>
      <c r="AN63" s="841"/>
      <c r="AO63" s="841"/>
      <c r="AP63" s="844">
        <v>10802</v>
      </c>
      <c r="AQ63" s="844"/>
      <c r="AR63" s="844"/>
      <c r="AS63" s="844"/>
      <c r="AT63" s="844"/>
      <c r="AU63" s="844">
        <v>6319</v>
      </c>
      <c r="AV63" s="844"/>
      <c r="AW63" s="844"/>
      <c r="AX63" s="844"/>
      <c r="AY63" s="844"/>
      <c r="AZ63" s="848"/>
      <c r="BA63" s="848"/>
      <c r="BB63" s="848"/>
      <c r="BC63" s="848"/>
      <c r="BD63" s="848"/>
      <c r="BE63" s="849"/>
      <c r="BF63" s="849"/>
      <c r="BG63" s="849"/>
      <c r="BH63" s="849"/>
      <c r="BI63" s="850"/>
      <c r="BJ63" s="851" t="s">
        <v>230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398</v>
      </c>
      <c r="R66" s="734"/>
      <c r="S66" s="734"/>
      <c r="T66" s="734"/>
      <c r="U66" s="735"/>
      <c r="V66" s="733" t="s">
        <v>416</v>
      </c>
      <c r="W66" s="734"/>
      <c r="X66" s="734"/>
      <c r="Y66" s="734"/>
      <c r="Z66" s="735"/>
      <c r="AA66" s="733" t="s">
        <v>400</v>
      </c>
      <c r="AB66" s="734"/>
      <c r="AC66" s="734"/>
      <c r="AD66" s="734"/>
      <c r="AE66" s="735"/>
      <c r="AF66" s="854" t="s">
        <v>417</v>
      </c>
      <c r="AG66" s="815"/>
      <c r="AH66" s="815"/>
      <c r="AI66" s="815"/>
      <c r="AJ66" s="855"/>
      <c r="AK66" s="733" t="s">
        <v>418</v>
      </c>
      <c r="AL66" s="728"/>
      <c r="AM66" s="728"/>
      <c r="AN66" s="728"/>
      <c r="AO66" s="729"/>
      <c r="AP66" s="733" t="s">
        <v>419</v>
      </c>
      <c r="AQ66" s="734"/>
      <c r="AR66" s="734"/>
      <c r="AS66" s="734"/>
      <c r="AT66" s="735"/>
      <c r="AU66" s="733" t="s">
        <v>420</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578</v>
      </c>
      <c r="C68" s="870"/>
      <c r="D68" s="870"/>
      <c r="E68" s="870"/>
      <c r="F68" s="870"/>
      <c r="G68" s="870"/>
      <c r="H68" s="870"/>
      <c r="I68" s="870"/>
      <c r="J68" s="870"/>
      <c r="K68" s="870"/>
      <c r="L68" s="870"/>
      <c r="M68" s="870"/>
      <c r="N68" s="870"/>
      <c r="O68" s="870"/>
      <c r="P68" s="871"/>
      <c r="Q68" s="872">
        <v>7036</v>
      </c>
      <c r="R68" s="866"/>
      <c r="S68" s="866"/>
      <c r="T68" s="866"/>
      <c r="U68" s="866"/>
      <c r="V68" s="866">
        <v>6106</v>
      </c>
      <c r="W68" s="866"/>
      <c r="X68" s="866"/>
      <c r="Y68" s="866"/>
      <c r="Z68" s="866"/>
      <c r="AA68" s="866">
        <v>930</v>
      </c>
      <c r="AB68" s="866"/>
      <c r="AC68" s="866"/>
      <c r="AD68" s="866"/>
      <c r="AE68" s="866"/>
      <c r="AF68" s="866">
        <v>930</v>
      </c>
      <c r="AG68" s="866"/>
      <c r="AH68" s="866"/>
      <c r="AI68" s="866"/>
      <c r="AJ68" s="866"/>
      <c r="AK68" s="866">
        <v>11</v>
      </c>
      <c r="AL68" s="866"/>
      <c r="AM68" s="866"/>
      <c r="AN68" s="866"/>
      <c r="AO68" s="866"/>
      <c r="AP68" s="866"/>
      <c r="AQ68" s="866"/>
      <c r="AR68" s="866"/>
      <c r="AS68" s="866"/>
      <c r="AT68" s="866"/>
      <c r="AU68" s="866"/>
      <c r="AV68" s="866"/>
      <c r="AW68" s="866"/>
      <c r="AX68" s="866"/>
      <c r="AY68" s="866"/>
      <c r="AZ68" s="867" t="s">
        <v>585</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579</v>
      </c>
      <c r="C69" s="874"/>
      <c r="D69" s="874"/>
      <c r="E69" s="874"/>
      <c r="F69" s="874"/>
      <c r="G69" s="874"/>
      <c r="H69" s="874"/>
      <c r="I69" s="874"/>
      <c r="J69" s="874"/>
      <c r="K69" s="874"/>
      <c r="L69" s="874"/>
      <c r="M69" s="874"/>
      <c r="N69" s="874"/>
      <c r="O69" s="874"/>
      <c r="P69" s="875"/>
      <c r="Q69" s="876">
        <v>254</v>
      </c>
      <c r="R69" s="830"/>
      <c r="S69" s="830"/>
      <c r="T69" s="830"/>
      <c r="U69" s="830"/>
      <c r="V69" s="830">
        <v>245</v>
      </c>
      <c r="W69" s="830"/>
      <c r="X69" s="830"/>
      <c r="Y69" s="830"/>
      <c r="Z69" s="830"/>
      <c r="AA69" s="830">
        <v>9</v>
      </c>
      <c r="AB69" s="830"/>
      <c r="AC69" s="830"/>
      <c r="AD69" s="830"/>
      <c r="AE69" s="830"/>
      <c r="AF69" s="830">
        <v>9</v>
      </c>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580</v>
      </c>
      <c r="C70" s="874"/>
      <c r="D70" s="874"/>
      <c r="E70" s="874"/>
      <c r="F70" s="874"/>
      <c r="G70" s="874"/>
      <c r="H70" s="874"/>
      <c r="I70" s="874"/>
      <c r="J70" s="874"/>
      <c r="K70" s="874"/>
      <c r="L70" s="874"/>
      <c r="M70" s="874"/>
      <c r="N70" s="874"/>
      <c r="O70" s="874"/>
      <c r="P70" s="875"/>
      <c r="Q70" s="876">
        <v>305293</v>
      </c>
      <c r="R70" s="830"/>
      <c r="S70" s="830"/>
      <c r="T70" s="830"/>
      <c r="U70" s="830"/>
      <c r="V70" s="830">
        <v>294817</v>
      </c>
      <c r="W70" s="830"/>
      <c r="X70" s="830"/>
      <c r="Y70" s="830"/>
      <c r="Z70" s="830"/>
      <c r="AA70" s="830">
        <v>10476</v>
      </c>
      <c r="AB70" s="830"/>
      <c r="AC70" s="830"/>
      <c r="AD70" s="830"/>
      <c r="AE70" s="830"/>
      <c r="AF70" s="830">
        <v>6371</v>
      </c>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581</v>
      </c>
      <c r="C71" s="874"/>
      <c r="D71" s="874"/>
      <c r="E71" s="874"/>
      <c r="F71" s="874"/>
      <c r="G71" s="874"/>
      <c r="H71" s="874"/>
      <c r="I71" s="874"/>
      <c r="J71" s="874"/>
      <c r="K71" s="874"/>
      <c r="L71" s="874"/>
      <c r="M71" s="874"/>
      <c r="N71" s="874"/>
      <c r="O71" s="874"/>
      <c r="P71" s="875"/>
      <c r="Q71" s="876">
        <v>562</v>
      </c>
      <c r="R71" s="830"/>
      <c r="S71" s="830"/>
      <c r="T71" s="830"/>
      <c r="U71" s="830"/>
      <c r="V71" s="830">
        <v>516</v>
      </c>
      <c r="W71" s="830"/>
      <c r="X71" s="830"/>
      <c r="Y71" s="830"/>
      <c r="Z71" s="830"/>
      <c r="AA71" s="830">
        <v>46</v>
      </c>
      <c r="AB71" s="830"/>
      <c r="AC71" s="830"/>
      <c r="AD71" s="830"/>
      <c r="AE71" s="830"/>
      <c r="AF71" s="830">
        <v>46</v>
      </c>
      <c r="AG71" s="830"/>
      <c r="AH71" s="830"/>
      <c r="AI71" s="830"/>
      <c r="AJ71" s="830"/>
      <c r="AK71" s="830">
        <v>40</v>
      </c>
      <c r="AL71" s="830"/>
      <c r="AM71" s="830"/>
      <c r="AN71" s="830"/>
      <c r="AO71" s="830"/>
      <c r="AP71" s="830">
        <v>30</v>
      </c>
      <c r="AQ71" s="830"/>
      <c r="AR71" s="830"/>
      <c r="AS71" s="830"/>
      <c r="AT71" s="830"/>
      <c r="AU71" s="830">
        <v>17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582</v>
      </c>
      <c r="C72" s="874"/>
      <c r="D72" s="874"/>
      <c r="E72" s="874"/>
      <c r="F72" s="874"/>
      <c r="G72" s="874"/>
      <c r="H72" s="874"/>
      <c r="I72" s="874"/>
      <c r="J72" s="874"/>
      <c r="K72" s="874"/>
      <c r="L72" s="874"/>
      <c r="M72" s="874"/>
      <c r="N72" s="874"/>
      <c r="O72" s="874"/>
      <c r="P72" s="875"/>
      <c r="Q72" s="876">
        <v>192</v>
      </c>
      <c r="R72" s="830"/>
      <c r="S72" s="830"/>
      <c r="T72" s="830"/>
      <c r="U72" s="830"/>
      <c r="V72" s="830">
        <v>174</v>
      </c>
      <c r="W72" s="830"/>
      <c r="X72" s="830"/>
      <c r="Y72" s="830"/>
      <c r="Z72" s="830"/>
      <c r="AA72" s="830">
        <v>18</v>
      </c>
      <c r="AB72" s="830"/>
      <c r="AC72" s="830"/>
      <c r="AD72" s="830"/>
      <c r="AE72" s="830"/>
      <c r="AF72" s="830">
        <v>18</v>
      </c>
      <c r="AG72" s="830"/>
      <c r="AH72" s="830"/>
      <c r="AI72" s="830"/>
      <c r="AJ72" s="830"/>
      <c r="AK72" s="830">
        <v>15</v>
      </c>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583</v>
      </c>
      <c r="C73" s="874"/>
      <c r="D73" s="874"/>
      <c r="E73" s="874"/>
      <c r="F73" s="874"/>
      <c r="G73" s="874"/>
      <c r="H73" s="874"/>
      <c r="I73" s="874"/>
      <c r="J73" s="874"/>
      <c r="K73" s="874"/>
      <c r="L73" s="874"/>
      <c r="M73" s="874"/>
      <c r="N73" s="874"/>
      <c r="O73" s="874"/>
      <c r="P73" s="875"/>
      <c r="Q73" s="876">
        <v>118</v>
      </c>
      <c r="R73" s="830"/>
      <c r="S73" s="830"/>
      <c r="T73" s="830"/>
      <c r="U73" s="830"/>
      <c r="V73" s="830">
        <v>99</v>
      </c>
      <c r="W73" s="830"/>
      <c r="X73" s="830"/>
      <c r="Y73" s="830"/>
      <c r="Z73" s="830"/>
      <c r="AA73" s="830">
        <v>19</v>
      </c>
      <c r="AB73" s="830"/>
      <c r="AC73" s="830"/>
      <c r="AD73" s="830"/>
      <c r="AE73" s="830"/>
      <c r="AF73" s="830">
        <v>14</v>
      </c>
      <c r="AG73" s="830"/>
      <c r="AH73" s="830"/>
      <c r="AI73" s="830"/>
      <c r="AJ73" s="830"/>
      <c r="AK73" s="830">
        <v>3</v>
      </c>
      <c r="AL73" s="830"/>
      <c r="AM73" s="830"/>
      <c r="AN73" s="830"/>
      <c r="AO73" s="830"/>
      <c r="AP73" s="830">
        <v>188</v>
      </c>
      <c r="AQ73" s="830"/>
      <c r="AR73" s="830"/>
      <c r="AS73" s="830"/>
      <c r="AT73" s="830"/>
      <c r="AU73" s="830">
        <v>38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7388</v>
      </c>
      <c r="AG88" s="844"/>
      <c r="AH88" s="844"/>
      <c r="AI88" s="844"/>
      <c r="AJ88" s="844"/>
      <c r="AK88" s="841"/>
      <c r="AL88" s="841"/>
      <c r="AM88" s="841"/>
      <c r="AN88" s="841"/>
      <c r="AO88" s="841"/>
      <c r="AP88" s="844">
        <v>218</v>
      </c>
      <c r="AQ88" s="844"/>
      <c r="AR88" s="844"/>
      <c r="AS88" s="844"/>
      <c r="AT88" s="844"/>
      <c r="AU88" s="844">
        <v>55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6</v>
      </c>
      <c r="CS102" s="852"/>
      <c r="CT102" s="852"/>
      <c r="CU102" s="852"/>
      <c r="CV102" s="891"/>
      <c r="CW102" s="890"/>
      <c r="CX102" s="852"/>
      <c r="CY102" s="852"/>
      <c r="CZ102" s="852"/>
      <c r="DA102" s="891"/>
      <c r="DB102" s="890">
        <v>90</v>
      </c>
      <c r="DC102" s="852"/>
      <c r="DD102" s="852"/>
      <c r="DE102" s="852"/>
      <c r="DF102" s="891"/>
      <c r="DG102" s="890">
        <v>441</v>
      </c>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311</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311</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311</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1602496</v>
      </c>
      <c r="AB110" s="900"/>
      <c r="AC110" s="900"/>
      <c r="AD110" s="900"/>
      <c r="AE110" s="901"/>
      <c r="AF110" s="902">
        <v>1940556</v>
      </c>
      <c r="AG110" s="900"/>
      <c r="AH110" s="900"/>
      <c r="AI110" s="900"/>
      <c r="AJ110" s="901"/>
      <c r="AK110" s="902">
        <v>2136107</v>
      </c>
      <c r="AL110" s="900"/>
      <c r="AM110" s="900"/>
      <c r="AN110" s="900"/>
      <c r="AO110" s="901"/>
      <c r="AP110" s="903">
        <v>30.2</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44074967</v>
      </c>
      <c r="BR110" s="931"/>
      <c r="BS110" s="931"/>
      <c r="BT110" s="931"/>
      <c r="BU110" s="931"/>
      <c r="BV110" s="931">
        <v>45938060</v>
      </c>
      <c r="BW110" s="931"/>
      <c r="BX110" s="931"/>
      <c r="BY110" s="931"/>
      <c r="BZ110" s="931"/>
      <c r="CA110" s="931">
        <v>48842405</v>
      </c>
      <c r="CB110" s="931"/>
      <c r="CC110" s="931"/>
      <c r="CD110" s="931"/>
      <c r="CE110" s="931"/>
      <c r="CF110" s="944">
        <v>690.8</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230</v>
      </c>
      <c r="DM110" s="931"/>
      <c r="DN110" s="931"/>
      <c r="DO110" s="931"/>
      <c r="DP110" s="931"/>
      <c r="DQ110" s="931" t="s">
        <v>230</v>
      </c>
      <c r="DR110" s="931"/>
      <c r="DS110" s="931"/>
      <c r="DT110" s="931"/>
      <c r="DU110" s="931"/>
      <c r="DV110" s="932" t="s">
        <v>230</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230</v>
      </c>
      <c r="AB111" s="938"/>
      <c r="AC111" s="938"/>
      <c r="AD111" s="938"/>
      <c r="AE111" s="939"/>
      <c r="AF111" s="940" t="s">
        <v>230</v>
      </c>
      <c r="AG111" s="938"/>
      <c r="AH111" s="938"/>
      <c r="AI111" s="938"/>
      <c r="AJ111" s="939"/>
      <c r="AK111" s="940" t="s">
        <v>230</v>
      </c>
      <c r="AL111" s="938"/>
      <c r="AM111" s="938"/>
      <c r="AN111" s="938"/>
      <c r="AO111" s="939"/>
      <c r="AP111" s="941" t="s">
        <v>230</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230</v>
      </c>
      <c r="BR111" s="926"/>
      <c r="BS111" s="926"/>
      <c r="BT111" s="926"/>
      <c r="BU111" s="926"/>
      <c r="BV111" s="926" t="s">
        <v>441</v>
      </c>
      <c r="BW111" s="926"/>
      <c r="BX111" s="926"/>
      <c r="BY111" s="926"/>
      <c r="BZ111" s="926"/>
      <c r="CA111" s="926" t="s">
        <v>442</v>
      </c>
      <c r="CB111" s="926"/>
      <c r="CC111" s="926"/>
      <c r="CD111" s="926"/>
      <c r="CE111" s="926"/>
      <c r="CF111" s="920" t="s">
        <v>442</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230</v>
      </c>
      <c r="DH111" s="926"/>
      <c r="DI111" s="926"/>
      <c r="DJ111" s="926"/>
      <c r="DK111" s="926"/>
      <c r="DL111" s="926" t="s">
        <v>230</v>
      </c>
      <c r="DM111" s="926"/>
      <c r="DN111" s="926"/>
      <c r="DO111" s="926"/>
      <c r="DP111" s="926"/>
      <c r="DQ111" s="926" t="s">
        <v>230</v>
      </c>
      <c r="DR111" s="926"/>
      <c r="DS111" s="926"/>
      <c r="DT111" s="926"/>
      <c r="DU111" s="926"/>
      <c r="DV111" s="927" t="s">
        <v>230</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230</v>
      </c>
      <c r="AB112" s="959"/>
      <c r="AC112" s="959"/>
      <c r="AD112" s="959"/>
      <c r="AE112" s="960"/>
      <c r="AF112" s="961" t="s">
        <v>442</v>
      </c>
      <c r="AG112" s="959"/>
      <c r="AH112" s="959"/>
      <c r="AI112" s="959"/>
      <c r="AJ112" s="960"/>
      <c r="AK112" s="961" t="s">
        <v>230</v>
      </c>
      <c r="AL112" s="959"/>
      <c r="AM112" s="959"/>
      <c r="AN112" s="959"/>
      <c r="AO112" s="960"/>
      <c r="AP112" s="962" t="s">
        <v>230</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6234289</v>
      </c>
      <c r="BR112" s="926"/>
      <c r="BS112" s="926"/>
      <c r="BT112" s="926"/>
      <c r="BU112" s="926"/>
      <c r="BV112" s="926">
        <v>6329950</v>
      </c>
      <c r="BW112" s="926"/>
      <c r="BX112" s="926"/>
      <c r="BY112" s="926"/>
      <c r="BZ112" s="926"/>
      <c r="CA112" s="926">
        <v>6319247</v>
      </c>
      <c r="CB112" s="926"/>
      <c r="CC112" s="926"/>
      <c r="CD112" s="926"/>
      <c r="CE112" s="926"/>
      <c r="CF112" s="920">
        <v>89.4</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230</v>
      </c>
      <c r="DM112" s="926"/>
      <c r="DN112" s="926"/>
      <c r="DO112" s="926"/>
      <c r="DP112" s="926"/>
      <c r="DQ112" s="926" t="s">
        <v>230</v>
      </c>
      <c r="DR112" s="926"/>
      <c r="DS112" s="926"/>
      <c r="DT112" s="926"/>
      <c r="DU112" s="926"/>
      <c r="DV112" s="927" t="s">
        <v>230</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546494</v>
      </c>
      <c r="AB113" s="938"/>
      <c r="AC113" s="938"/>
      <c r="AD113" s="938"/>
      <c r="AE113" s="939"/>
      <c r="AF113" s="940">
        <v>497328</v>
      </c>
      <c r="AG113" s="938"/>
      <c r="AH113" s="938"/>
      <c r="AI113" s="938"/>
      <c r="AJ113" s="939"/>
      <c r="AK113" s="940">
        <v>535739</v>
      </c>
      <c r="AL113" s="938"/>
      <c r="AM113" s="938"/>
      <c r="AN113" s="938"/>
      <c r="AO113" s="939"/>
      <c r="AP113" s="941">
        <v>7.6</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82806</v>
      </c>
      <c r="BR113" s="926"/>
      <c r="BS113" s="926"/>
      <c r="BT113" s="926"/>
      <c r="BU113" s="926"/>
      <c r="BV113" s="926">
        <v>72361</v>
      </c>
      <c r="BW113" s="926"/>
      <c r="BX113" s="926"/>
      <c r="BY113" s="926"/>
      <c r="BZ113" s="926"/>
      <c r="CA113" s="926">
        <v>54591</v>
      </c>
      <c r="CB113" s="926"/>
      <c r="CC113" s="926"/>
      <c r="CD113" s="926"/>
      <c r="CE113" s="926"/>
      <c r="CF113" s="920">
        <v>0.8</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230</v>
      </c>
      <c r="DH113" s="959"/>
      <c r="DI113" s="959"/>
      <c r="DJ113" s="959"/>
      <c r="DK113" s="960"/>
      <c r="DL113" s="961" t="s">
        <v>230</v>
      </c>
      <c r="DM113" s="959"/>
      <c r="DN113" s="959"/>
      <c r="DO113" s="959"/>
      <c r="DP113" s="960"/>
      <c r="DQ113" s="961" t="s">
        <v>230</v>
      </c>
      <c r="DR113" s="959"/>
      <c r="DS113" s="959"/>
      <c r="DT113" s="959"/>
      <c r="DU113" s="960"/>
      <c r="DV113" s="962" t="s">
        <v>230</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4147</v>
      </c>
      <c r="AB114" s="959"/>
      <c r="AC114" s="959"/>
      <c r="AD114" s="959"/>
      <c r="AE114" s="960"/>
      <c r="AF114" s="961">
        <v>7820</v>
      </c>
      <c r="AG114" s="959"/>
      <c r="AH114" s="959"/>
      <c r="AI114" s="959"/>
      <c r="AJ114" s="960"/>
      <c r="AK114" s="961">
        <v>9015</v>
      </c>
      <c r="AL114" s="959"/>
      <c r="AM114" s="959"/>
      <c r="AN114" s="959"/>
      <c r="AO114" s="960"/>
      <c r="AP114" s="962">
        <v>0.1</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t="s">
        <v>230</v>
      </c>
      <c r="BR114" s="926"/>
      <c r="BS114" s="926"/>
      <c r="BT114" s="926"/>
      <c r="BU114" s="926"/>
      <c r="BV114" s="926" t="s">
        <v>230</v>
      </c>
      <c r="BW114" s="926"/>
      <c r="BX114" s="926"/>
      <c r="BY114" s="926"/>
      <c r="BZ114" s="926"/>
      <c r="CA114" s="926" t="s">
        <v>442</v>
      </c>
      <c r="CB114" s="926"/>
      <c r="CC114" s="926"/>
      <c r="CD114" s="926"/>
      <c r="CE114" s="926"/>
      <c r="CF114" s="920" t="s">
        <v>442</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230</v>
      </c>
      <c r="DH114" s="959"/>
      <c r="DI114" s="959"/>
      <c r="DJ114" s="959"/>
      <c r="DK114" s="960"/>
      <c r="DL114" s="961" t="s">
        <v>230</v>
      </c>
      <c r="DM114" s="959"/>
      <c r="DN114" s="959"/>
      <c r="DO114" s="959"/>
      <c r="DP114" s="960"/>
      <c r="DQ114" s="961" t="s">
        <v>230</v>
      </c>
      <c r="DR114" s="959"/>
      <c r="DS114" s="959"/>
      <c r="DT114" s="959"/>
      <c r="DU114" s="960"/>
      <c r="DV114" s="962" t="s">
        <v>230</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230</v>
      </c>
      <c r="AB115" s="938"/>
      <c r="AC115" s="938"/>
      <c r="AD115" s="938"/>
      <c r="AE115" s="939"/>
      <c r="AF115" s="940" t="s">
        <v>230</v>
      </c>
      <c r="AG115" s="938"/>
      <c r="AH115" s="938"/>
      <c r="AI115" s="938"/>
      <c r="AJ115" s="939"/>
      <c r="AK115" s="940" t="s">
        <v>230</v>
      </c>
      <c r="AL115" s="938"/>
      <c r="AM115" s="938"/>
      <c r="AN115" s="938"/>
      <c r="AO115" s="939"/>
      <c r="AP115" s="941" t="s">
        <v>230</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230</v>
      </c>
      <c r="BR115" s="926"/>
      <c r="BS115" s="926"/>
      <c r="BT115" s="926"/>
      <c r="BU115" s="926"/>
      <c r="BV115" s="926" t="s">
        <v>230</v>
      </c>
      <c r="BW115" s="926"/>
      <c r="BX115" s="926"/>
      <c r="BY115" s="926"/>
      <c r="BZ115" s="926"/>
      <c r="CA115" s="926" t="s">
        <v>230</v>
      </c>
      <c r="CB115" s="926"/>
      <c r="CC115" s="926"/>
      <c r="CD115" s="926"/>
      <c r="CE115" s="926"/>
      <c r="CF115" s="920" t="s">
        <v>230</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442</v>
      </c>
      <c r="DH115" s="959"/>
      <c r="DI115" s="959"/>
      <c r="DJ115" s="959"/>
      <c r="DK115" s="960"/>
      <c r="DL115" s="961" t="s">
        <v>230</v>
      </c>
      <c r="DM115" s="959"/>
      <c r="DN115" s="959"/>
      <c r="DO115" s="959"/>
      <c r="DP115" s="960"/>
      <c r="DQ115" s="961" t="s">
        <v>230</v>
      </c>
      <c r="DR115" s="959"/>
      <c r="DS115" s="959"/>
      <c r="DT115" s="959"/>
      <c r="DU115" s="960"/>
      <c r="DV115" s="962" t="s">
        <v>230</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230</v>
      </c>
      <c r="AB116" s="959"/>
      <c r="AC116" s="959"/>
      <c r="AD116" s="959"/>
      <c r="AE116" s="960"/>
      <c r="AF116" s="961" t="s">
        <v>441</v>
      </c>
      <c r="AG116" s="959"/>
      <c r="AH116" s="959"/>
      <c r="AI116" s="959"/>
      <c r="AJ116" s="960"/>
      <c r="AK116" s="961" t="s">
        <v>442</v>
      </c>
      <c r="AL116" s="959"/>
      <c r="AM116" s="959"/>
      <c r="AN116" s="959"/>
      <c r="AO116" s="960"/>
      <c r="AP116" s="962" t="s">
        <v>442</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442</v>
      </c>
      <c r="BR116" s="926"/>
      <c r="BS116" s="926"/>
      <c r="BT116" s="926"/>
      <c r="BU116" s="926"/>
      <c r="BV116" s="926" t="s">
        <v>230</v>
      </c>
      <c r="BW116" s="926"/>
      <c r="BX116" s="926"/>
      <c r="BY116" s="926"/>
      <c r="BZ116" s="926"/>
      <c r="CA116" s="926" t="s">
        <v>230</v>
      </c>
      <c r="CB116" s="926"/>
      <c r="CC116" s="926"/>
      <c r="CD116" s="926"/>
      <c r="CE116" s="926"/>
      <c r="CF116" s="920" t="s">
        <v>230</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230</v>
      </c>
      <c r="DH116" s="959"/>
      <c r="DI116" s="959"/>
      <c r="DJ116" s="959"/>
      <c r="DK116" s="960"/>
      <c r="DL116" s="961" t="s">
        <v>230</v>
      </c>
      <c r="DM116" s="959"/>
      <c r="DN116" s="959"/>
      <c r="DO116" s="959"/>
      <c r="DP116" s="960"/>
      <c r="DQ116" s="961" t="s">
        <v>442</v>
      </c>
      <c r="DR116" s="959"/>
      <c r="DS116" s="959"/>
      <c r="DT116" s="959"/>
      <c r="DU116" s="960"/>
      <c r="DV116" s="962" t="s">
        <v>230</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2153137</v>
      </c>
      <c r="AB117" s="979"/>
      <c r="AC117" s="979"/>
      <c r="AD117" s="979"/>
      <c r="AE117" s="980"/>
      <c r="AF117" s="981">
        <v>2445704</v>
      </c>
      <c r="AG117" s="979"/>
      <c r="AH117" s="979"/>
      <c r="AI117" s="979"/>
      <c r="AJ117" s="980"/>
      <c r="AK117" s="981">
        <v>2680861</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230</v>
      </c>
      <c r="BR117" s="926"/>
      <c r="BS117" s="926"/>
      <c r="BT117" s="926"/>
      <c r="BU117" s="926"/>
      <c r="BV117" s="926" t="s">
        <v>441</v>
      </c>
      <c r="BW117" s="926"/>
      <c r="BX117" s="926"/>
      <c r="BY117" s="926"/>
      <c r="BZ117" s="926"/>
      <c r="CA117" s="926" t="s">
        <v>441</v>
      </c>
      <c r="CB117" s="926"/>
      <c r="CC117" s="926"/>
      <c r="CD117" s="926"/>
      <c r="CE117" s="926"/>
      <c r="CF117" s="920" t="s">
        <v>230</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230</v>
      </c>
      <c r="DH117" s="959"/>
      <c r="DI117" s="959"/>
      <c r="DJ117" s="959"/>
      <c r="DK117" s="960"/>
      <c r="DL117" s="961" t="s">
        <v>230</v>
      </c>
      <c r="DM117" s="959"/>
      <c r="DN117" s="959"/>
      <c r="DO117" s="959"/>
      <c r="DP117" s="960"/>
      <c r="DQ117" s="961" t="s">
        <v>230</v>
      </c>
      <c r="DR117" s="959"/>
      <c r="DS117" s="959"/>
      <c r="DT117" s="959"/>
      <c r="DU117" s="960"/>
      <c r="DV117" s="962" t="s">
        <v>230</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311</v>
      </c>
      <c r="AL118" s="893"/>
      <c r="AM118" s="893"/>
      <c r="AN118" s="893"/>
      <c r="AO118" s="894"/>
      <c r="AP118" s="970" t="s">
        <v>432</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441</v>
      </c>
      <c r="BR118" s="1000"/>
      <c r="BS118" s="1000"/>
      <c r="BT118" s="1000"/>
      <c r="BU118" s="1000"/>
      <c r="BV118" s="1000" t="s">
        <v>230</v>
      </c>
      <c r="BW118" s="1000"/>
      <c r="BX118" s="1000"/>
      <c r="BY118" s="1000"/>
      <c r="BZ118" s="1000"/>
      <c r="CA118" s="1000" t="s">
        <v>230</v>
      </c>
      <c r="CB118" s="1000"/>
      <c r="CC118" s="1000"/>
      <c r="CD118" s="1000"/>
      <c r="CE118" s="1000"/>
      <c r="CF118" s="920" t="s">
        <v>441</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230</v>
      </c>
      <c r="DH118" s="959"/>
      <c r="DI118" s="959"/>
      <c r="DJ118" s="959"/>
      <c r="DK118" s="960"/>
      <c r="DL118" s="961" t="s">
        <v>441</v>
      </c>
      <c r="DM118" s="959"/>
      <c r="DN118" s="959"/>
      <c r="DO118" s="959"/>
      <c r="DP118" s="960"/>
      <c r="DQ118" s="961" t="s">
        <v>230</v>
      </c>
      <c r="DR118" s="959"/>
      <c r="DS118" s="959"/>
      <c r="DT118" s="959"/>
      <c r="DU118" s="960"/>
      <c r="DV118" s="962" t="s">
        <v>441</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441</v>
      </c>
      <c r="AB119" s="900"/>
      <c r="AC119" s="900"/>
      <c r="AD119" s="900"/>
      <c r="AE119" s="901"/>
      <c r="AF119" s="902" t="s">
        <v>230</v>
      </c>
      <c r="AG119" s="900"/>
      <c r="AH119" s="900"/>
      <c r="AI119" s="900"/>
      <c r="AJ119" s="901"/>
      <c r="AK119" s="902" t="s">
        <v>230</v>
      </c>
      <c r="AL119" s="900"/>
      <c r="AM119" s="900"/>
      <c r="AN119" s="900"/>
      <c r="AO119" s="901"/>
      <c r="AP119" s="903" t="s">
        <v>441</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465</v>
      </c>
      <c r="BP119" s="1005"/>
      <c r="BQ119" s="999">
        <v>50392062</v>
      </c>
      <c r="BR119" s="1000"/>
      <c r="BS119" s="1000"/>
      <c r="BT119" s="1000"/>
      <c r="BU119" s="1000"/>
      <c r="BV119" s="1000">
        <v>52340371</v>
      </c>
      <c r="BW119" s="1000"/>
      <c r="BX119" s="1000"/>
      <c r="BY119" s="1000"/>
      <c r="BZ119" s="1000"/>
      <c r="CA119" s="1000">
        <v>55216243</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441</v>
      </c>
      <c r="DH119" s="986"/>
      <c r="DI119" s="986"/>
      <c r="DJ119" s="986"/>
      <c r="DK119" s="987"/>
      <c r="DL119" s="985" t="s">
        <v>442</v>
      </c>
      <c r="DM119" s="986"/>
      <c r="DN119" s="986"/>
      <c r="DO119" s="986"/>
      <c r="DP119" s="987"/>
      <c r="DQ119" s="985" t="s">
        <v>442</v>
      </c>
      <c r="DR119" s="986"/>
      <c r="DS119" s="986"/>
      <c r="DT119" s="986"/>
      <c r="DU119" s="987"/>
      <c r="DV119" s="988" t="s">
        <v>442</v>
      </c>
      <c r="DW119" s="989"/>
      <c r="DX119" s="989"/>
      <c r="DY119" s="989"/>
      <c r="DZ119" s="990"/>
    </row>
    <row r="120" spans="1:130" s="230" customFormat="1" ht="26.25" customHeight="1" x14ac:dyDescent="0.15">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442</v>
      </c>
      <c r="AB120" s="959"/>
      <c r="AC120" s="959"/>
      <c r="AD120" s="959"/>
      <c r="AE120" s="960"/>
      <c r="AF120" s="961" t="s">
        <v>442</v>
      </c>
      <c r="AG120" s="959"/>
      <c r="AH120" s="959"/>
      <c r="AI120" s="959"/>
      <c r="AJ120" s="960"/>
      <c r="AK120" s="961" t="s">
        <v>442</v>
      </c>
      <c r="AL120" s="959"/>
      <c r="AM120" s="959"/>
      <c r="AN120" s="959"/>
      <c r="AO120" s="960"/>
      <c r="AP120" s="962" t="s">
        <v>441</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6528171</v>
      </c>
      <c r="BR120" s="931"/>
      <c r="BS120" s="931"/>
      <c r="BT120" s="931"/>
      <c r="BU120" s="931"/>
      <c r="BV120" s="931">
        <v>8211898</v>
      </c>
      <c r="BW120" s="931"/>
      <c r="BX120" s="931"/>
      <c r="BY120" s="931"/>
      <c r="BZ120" s="931"/>
      <c r="CA120" s="931">
        <v>8316818</v>
      </c>
      <c r="CB120" s="931"/>
      <c r="CC120" s="931"/>
      <c r="CD120" s="931"/>
      <c r="CE120" s="931"/>
      <c r="CF120" s="944">
        <v>117.6</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5631587</v>
      </c>
      <c r="DH120" s="931"/>
      <c r="DI120" s="931"/>
      <c r="DJ120" s="931"/>
      <c r="DK120" s="931"/>
      <c r="DL120" s="931">
        <v>5741658</v>
      </c>
      <c r="DM120" s="931"/>
      <c r="DN120" s="931"/>
      <c r="DO120" s="931"/>
      <c r="DP120" s="931"/>
      <c r="DQ120" s="931">
        <v>5772902</v>
      </c>
      <c r="DR120" s="931"/>
      <c r="DS120" s="931"/>
      <c r="DT120" s="931"/>
      <c r="DU120" s="931"/>
      <c r="DV120" s="932">
        <v>81.7</v>
      </c>
      <c r="DW120" s="932"/>
      <c r="DX120" s="932"/>
      <c r="DY120" s="932"/>
      <c r="DZ120" s="933"/>
    </row>
    <row r="121" spans="1:130" s="230" customFormat="1" ht="26.25" customHeight="1" x14ac:dyDescent="0.15">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442</v>
      </c>
      <c r="AB121" s="959"/>
      <c r="AC121" s="959"/>
      <c r="AD121" s="959"/>
      <c r="AE121" s="960"/>
      <c r="AF121" s="961" t="s">
        <v>441</v>
      </c>
      <c r="AG121" s="959"/>
      <c r="AH121" s="959"/>
      <c r="AI121" s="959"/>
      <c r="AJ121" s="960"/>
      <c r="AK121" s="961" t="s">
        <v>442</v>
      </c>
      <c r="AL121" s="959"/>
      <c r="AM121" s="959"/>
      <c r="AN121" s="959"/>
      <c r="AO121" s="960"/>
      <c r="AP121" s="962" t="s">
        <v>441</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6723453</v>
      </c>
      <c r="BR121" s="926"/>
      <c r="BS121" s="926"/>
      <c r="BT121" s="926"/>
      <c r="BU121" s="926"/>
      <c r="BV121" s="926">
        <v>6694224</v>
      </c>
      <c r="BW121" s="926"/>
      <c r="BX121" s="926"/>
      <c r="BY121" s="926"/>
      <c r="BZ121" s="926"/>
      <c r="CA121" s="926">
        <v>6868913</v>
      </c>
      <c r="CB121" s="926"/>
      <c r="CC121" s="926"/>
      <c r="CD121" s="926"/>
      <c r="CE121" s="926"/>
      <c r="CF121" s="920">
        <v>97.2</v>
      </c>
      <c r="CG121" s="921"/>
      <c r="CH121" s="921"/>
      <c r="CI121" s="921"/>
      <c r="CJ121" s="921"/>
      <c r="CK121" s="1009"/>
      <c r="CL121" s="1010"/>
      <c r="CM121" s="1010"/>
      <c r="CN121" s="1010"/>
      <c r="CO121" s="1011"/>
      <c r="CP121" s="1019" t="s">
        <v>409</v>
      </c>
      <c r="CQ121" s="1020"/>
      <c r="CR121" s="1020"/>
      <c r="CS121" s="1020"/>
      <c r="CT121" s="1020"/>
      <c r="CU121" s="1020"/>
      <c r="CV121" s="1020"/>
      <c r="CW121" s="1020"/>
      <c r="CX121" s="1020"/>
      <c r="CY121" s="1020"/>
      <c r="CZ121" s="1020"/>
      <c r="DA121" s="1020"/>
      <c r="DB121" s="1020"/>
      <c r="DC121" s="1020"/>
      <c r="DD121" s="1020"/>
      <c r="DE121" s="1020"/>
      <c r="DF121" s="1021"/>
      <c r="DG121" s="925">
        <v>602702</v>
      </c>
      <c r="DH121" s="926"/>
      <c r="DI121" s="926"/>
      <c r="DJ121" s="926"/>
      <c r="DK121" s="926"/>
      <c r="DL121" s="926">
        <v>588292</v>
      </c>
      <c r="DM121" s="926"/>
      <c r="DN121" s="926"/>
      <c r="DO121" s="926"/>
      <c r="DP121" s="926"/>
      <c r="DQ121" s="926">
        <v>546345</v>
      </c>
      <c r="DR121" s="926"/>
      <c r="DS121" s="926"/>
      <c r="DT121" s="926"/>
      <c r="DU121" s="926"/>
      <c r="DV121" s="927">
        <v>7.7</v>
      </c>
      <c r="DW121" s="927"/>
      <c r="DX121" s="927"/>
      <c r="DY121" s="927"/>
      <c r="DZ121" s="928"/>
    </row>
    <row r="122" spans="1:130" s="230" customFormat="1" ht="26.25" customHeight="1" x14ac:dyDescent="0.15">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230</v>
      </c>
      <c r="AB122" s="959"/>
      <c r="AC122" s="959"/>
      <c r="AD122" s="959"/>
      <c r="AE122" s="960"/>
      <c r="AF122" s="961" t="s">
        <v>442</v>
      </c>
      <c r="AG122" s="959"/>
      <c r="AH122" s="959"/>
      <c r="AI122" s="959"/>
      <c r="AJ122" s="960"/>
      <c r="AK122" s="961" t="s">
        <v>441</v>
      </c>
      <c r="AL122" s="959"/>
      <c r="AM122" s="959"/>
      <c r="AN122" s="959"/>
      <c r="AO122" s="960"/>
      <c r="AP122" s="962" t="s">
        <v>441</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34896395</v>
      </c>
      <c r="BR122" s="1000"/>
      <c r="BS122" s="1000"/>
      <c r="BT122" s="1000"/>
      <c r="BU122" s="1000"/>
      <c r="BV122" s="1000">
        <v>34682889</v>
      </c>
      <c r="BW122" s="1000"/>
      <c r="BX122" s="1000"/>
      <c r="BY122" s="1000"/>
      <c r="BZ122" s="1000"/>
      <c r="CA122" s="1000">
        <v>37743661</v>
      </c>
      <c r="CB122" s="1000"/>
      <c r="CC122" s="1000"/>
      <c r="CD122" s="1000"/>
      <c r="CE122" s="1000"/>
      <c r="CF122" s="1017">
        <v>533.9</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t="s">
        <v>230</v>
      </c>
      <c r="DH122" s="926"/>
      <c r="DI122" s="926"/>
      <c r="DJ122" s="926"/>
      <c r="DK122" s="926"/>
      <c r="DL122" s="926" t="s">
        <v>230</v>
      </c>
      <c r="DM122" s="926"/>
      <c r="DN122" s="926"/>
      <c r="DO122" s="926"/>
      <c r="DP122" s="926"/>
      <c r="DQ122" s="926" t="s">
        <v>230</v>
      </c>
      <c r="DR122" s="926"/>
      <c r="DS122" s="926"/>
      <c r="DT122" s="926"/>
      <c r="DU122" s="926"/>
      <c r="DV122" s="927" t="s">
        <v>230</v>
      </c>
      <c r="DW122" s="927"/>
      <c r="DX122" s="927"/>
      <c r="DY122" s="927"/>
      <c r="DZ122" s="928"/>
    </row>
    <row r="123" spans="1:130" s="230" customFormat="1" ht="26.25" customHeight="1" x14ac:dyDescent="0.15">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230</v>
      </c>
      <c r="AB123" s="959"/>
      <c r="AC123" s="959"/>
      <c r="AD123" s="959"/>
      <c r="AE123" s="960"/>
      <c r="AF123" s="961" t="s">
        <v>442</v>
      </c>
      <c r="AG123" s="959"/>
      <c r="AH123" s="959"/>
      <c r="AI123" s="959"/>
      <c r="AJ123" s="960"/>
      <c r="AK123" s="961" t="s">
        <v>230</v>
      </c>
      <c r="AL123" s="959"/>
      <c r="AM123" s="959"/>
      <c r="AN123" s="959"/>
      <c r="AO123" s="960"/>
      <c r="AP123" s="962" t="s">
        <v>230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474</v>
      </c>
      <c r="BP123" s="1005"/>
      <c r="BQ123" s="1063">
        <v>48148019</v>
      </c>
      <c r="BR123" s="1064"/>
      <c r="BS123" s="1064"/>
      <c r="BT123" s="1064"/>
      <c r="BU123" s="1064"/>
      <c r="BV123" s="1064">
        <v>49589011</v>
      </c>
      <c r="BW123" s="1064"/>
      <c r="BX123" s="1064"/>
      <c r="BY123" s="1064"/>
      <c r="BZ123" s="1064"/>
      <c r="CA123" s="1064">
        <v>52929392</v>
      </c>
      <c r="CB123" s="1064"/>
      <c r="CC123" s="1064"/>
      <c r="CD123" s="1064"/>
      <c r="CE123" s="1064"/>
      <c r="CF123" s="1001"/>
      <c r="CG123" s="1002"/>
      <c r="CH123" s="1002"/>
      <c r="CI123" s="1002"/>
      <c r="CJ123" s="1003"/>
      <c r="CK123" s="1009"/>
      <c r="CL123" s="1010"/>
      <c r="CM123" s="1010"/>
      <c r="CN123" s="1010"/>
      <c r="CO123" s="1011"/>
      <c r="CP123" s="1019" t="s">
        <v>408</v>
      </c>
      <c r="CQ123" s="1020"/>
      <c r="CR123" s="1020"/>
      <c r="CS123" s="1020"/>
      <c r="CT123" s="1020"/>
      <c r="CU123" s="1020"/>
      <c r="CV123" s="1020"/>
      <c r="CW123" s="1020"/>
      <c r="CX123" s="1020"/>
      <c r="CY123" s="1020"/>
      <c r="CZ123" s="1020"/>
      <c r="DA123" s="1020"/>
      <c r="DB123" s="1020"/>
      <c r="DC123" s="1020"/>
      <c r="DD123" s="1020"/>
      <c r="DE123" s="1020"/>
      <c r="DF123" s="1021"/>
      <c r="DG123" s="958" t="s">
        <v>230</v>
      </c>
      <c r="DH123" s="959"/>
      <c r="DI123" s="959"/>
      <c r="DJ123" s="959"/>
      <c r="DK123" s="960"/>
      <c r="DL123" s="961" t="s">
        <v>230</v>
      </c>
      <c r="DM123" s="959"/>
      <c r="DN123" s="959"/>
      <c r="DO123" s="959"/>
      <c r="DP123" s="960"/>
      <c r="DQ123" s="961" t="s">
        <v>230</v>
      </c>
      <c r="DR123" s="959"/>
      <c r="DS123" s="959"/>
      <c r="DT123" s="959"/>
      <c r="DU123" s="960"/>
      <c r="DV123" s="962" t="s">
        <v>230</v>
      </c>
      <c r="DW123" s="963"/>
      <c r="DX123" s="963"/>
      <c r="DY123" s="963"/>
      <c r="DZ123" s="964"/>
    </row>
    <row r="124" spans="1:130" s="230" customFormat="1" ht="26.25" customHeight="1" thickBot="1" x14ac:dyDescent="0.2">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230</v>
      </c>
      <c r="AB124" s="959"/>
      <c r="AC124" s="959"/>
      <c r="AD124" s="959"/>
      <c r="AE124" s="960"/>
      <c r="AF124" s="961" t="s">
        <v>230</v>
      </c>
      <c r="AG124" s="959"/>
      <c r="AH124" s="959"/>
      <c r="AI124" s="959"/>
      <c r="AJ124" s="960"/>
      <c r="AK124" s="961" t="s">
        <v>230</v>
      </c>
      <c r="AL124" s="959"/>
      <c r="AM124" s="959"/>
      <c r="AN124" s="959"/>
      <c r="AO124" s="960"/>
      <c r="AP124" s="962" t="s">
        <v>475</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32.9</v>
      </c>
      <c r="BR124" s="1027"/>
      <c r="BS124" s="1027"/>
      <c r="BT124" s="1027"/>
      <c r="BU124" s="1027"/>
      <c r="BV124" s="1027">
        <v>38.1</v>
      </c>
      <c r="BW124" s="1027"/>
      <c r="BX124" s="1027"/>
      <c r="BY124" s="1027"/>
      <c r="BZ124" s="1027"/>
      <c r="CA124" s="1027">
        <v>32.299999999999997</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478</v>
      </c>
      <c r="DH124" s="986"/>
      <c r="DI124" s="986"/>
      <c r="DJ124" s="986"/>
      <c r="DK124" s="987"/>
      <c r="DL124" s="985" t="s">
        <v>230</v>
      </c>
      <c r="DM124" s="986"/>
      <c r="DN124" s="986"/>
      <c r="DO124" s="986"/>
      <c r="DP124" s="987"/>
      <c r="DQ124" s="985" t="s">
        <v>230</v>
      </c>
      <c r="DR124" s="986"/>
      <c r="DS124" s="986"/>
      <c r="DT124" s="986"/>
      <c r="DU124" s="987"/>
      <c r="DV124" s="988" t="s">
        <v>230</v>
      </c>
      <c r="DW124" s="989"/>
      <c r="DX124" s="989"/>
      <c r="DY124" s="989"/>
      <c r="DZ124" s="990"/>
    </row>
    <row r="125" spans="1:130" s="230" customFormat="1" ht="26.25" customHeight="1" x14ac:dyDescent="0.15">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230</v>
      </c>
      <c r="AB125" s="959"/>
      <c r="AC125" s="959"/>
      <c r="AD125" s="959"/>
      <c r="AE125" s="960"/>
      <c r="AF125" s="961" t="s">
        <v>230</v>
      </c>
      <c r="AG125" s="959"/>
      <c r="AH125" s="959"/>
      <c r="AI125" s="959"/>
      <c r="AJ125" s="960"/>
      <c r="AK125" s="961" t="s">
        <v>230</v>
      </c>
      <c r="AL125" s="959"/>
      <c r="AM125" s="959"/>
      <c r="AN125" s="959"/>
      <c r="AO125" s="960"/>
      <c r="AP125" s="962" t="s">
        <v>230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230</v>
      </c>
      <c r="DH125" s="931"/>
      <c r="DI125" s="931"/>
      <c r="DJ125" s="931"/>
      <c r="DK125" s="931"/>
      <c r="DL125" s="931" t="s">
        <v>230</v>
      </c>
      <c r="DM125" s="931"/>
      <c r="DN125" s="931"/>
      <c r="DO125" s="931"/>
      <c r="DP125" s="931"/>
      <c r="DQ125" s="931" t="s">
        <v>230</v>
      </c>
      <c r="DR125" s="931"/>
      <c r="DS125" s="931"/>
      <c r="DT125" s="931"/>
      <c r="DU125" s="931"/>
      <c r="DV125" s="932" t="s">
        <v>230</v>
      </c>
      <c r="DW125" s="932"/>
      <c r="DX125" s="932"/>
      <c r="DY125" s="932"/>
      <c r="DZ125" s="933"/>
    </row>
    <row r="126" spans="1:130" s="230" customFormat="1" ht="26.25" customHeight="1" thickBot="1" x14ac:dyDescent="0.2">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230</v>
      </c>
      <c r="AB126" s="959"/>
      <c r="AC126" s="959"/>
      <c r="AD126" s="959"/>
      <c r="AE126" s="960"/>
      <c r="AF126" s="961" t="s">
        <v>230</v>
      </c>
      <c r="AG126" s="959"/>
      <c r="AH126" s="959"/>
      <c r="AI126" s="959"/>
      <c r="AJ126" s="960"/>
      <c r="AK126" s="961" t="s">
        <v>478</v>
      </c>
      <c r="AL126" s="959"/>
      <c r="AM126" s="959"/>
      <c r="AN126" s="959"/>
      <c r="AO126" s="960"/>
      <c r="AP126" s="962" t="s">
        <v>230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t="s">
        <v>230</v>
      </c>
      <c r="DH126" s="926"/>
      <c r="DI126" s="926"/>
      <c r="DJ126" s="926"/>
      <c r="DK126" s="926"/>
      <c r="DL126" s="926" t="s">
        <v>230</v>
      </c>
      <c r="DM126" s="926"/>
      <c r="DN126" s="926"/>
      <c r="DO126" s="926"/>
      <c r="DP126" s="926"/>
      <c r="DQ126" s="926" t="s">
        <v>230</v>
      </c>
      <c r="DR126" s="926"/>
      <c r="DS126" s="926"/>
      <c r="DT126" s="926"/>
      <c r="DU126" s="926"/>
      <c r="DV126" s="927" t="s">
        <v>230</v>
      </c>
      <c r="DW126" s="927"/>
      <c r="DX126" s="927"/>
      <c r="DY126" s="927"/>
      <c r="DZ126" s="928"/>
    </row>
    <row r="127" spans="1:130" s="230" customFormat="1" ht="26.25" customHeight="1" x14ac:dyDescent="0.15">
      <c r="A127" s="1058"/>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230</v>
      </c>
      <c r="AB127" s="959"/>
      <c r="AC127" s="959"/>
      <c r="AD127" s="959"/>
      <c r="AE127" s="960"/>
      <c r="AF127" s="961" t="s">
        <v>230</v>
      </c>
      <c r="AG127" s="959"/>
      <c r="AH127" s="959"/>
      <c r="AI127" s="959"/>
      <c r="AJ127" s="960"/>
      <c r="AK127" s="961" t="s">
        <v>230</v>
      </c>
      <c r="AL127" s="959"/>
      <c r="AM127" s="959"/>
      <c r="AN127" s="959"/>
      <c r="AO127" s="960"/>
      <c r="AP127" s="962" t="s">
        <v>230</v>
      </c>
      <c r="AQ127" s="963"/>
      <c r="AR127" s="963"/>
      <c r="AS127" s="963"/>
      <c r="AT127" s="964"/>
      <c r="AU127" s="232"/>
      <c r="AV127" s="232"/>
      <c r="AW127" s="232"/>
      <c r="AX127" s="1031" t="s">
        <v>483</v>
      </c>
      <c r="AY127" s="1032"/>
      <c r="AZ127" s="1032"/>
      <c r="BA127" s="1032"/>
      <c r="BB127" s="1032"/>
      <c r="BC127" s="1032"/>
      <c r="BD127" s="1032"/>
      <c r="BE127" s="1033"/>
      <c r="BF127" s="1034" t="s">
        <v>484</v>
      </c>
      <c r="BG127" s="1032"/>
      <c r="BH127" s="1032"/>
      <c r="BI127" s="1032"/>
      <c r="BJ127" s="1032"/>
      <c r="BK127" s="1032"/>
      <c r="BL127" s="1033"/>
      <c r="BM127" s="1034" t="s">
        <v>485</v>
      </c>
      <c r="BN127" s="1032"/>
      <c r="BO127" s="1032"/>
      <c r="BP127" s="1032"/>
      <c r="BQ127" s="1032"/>
      <c r="BR127" s="1032"/>
      <c r="BS127" s="1033"/>
      <c r="BT127" s="1034" t="s">
        <v>486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230</v>
      </c>
      <c r="DH127" s="926"/>
      <c r="DI127" s="926"/>
      <c r="DJ127" s="926"/>
      <c r="DK127" s="926"/>
      <c r="DL127" s="926" t="s">
        <v>230</v>
      </c>
      <c r="DM127" s="926"/>
      <c r="DN127" s="926"/>
      <c r="DO127" s="926"/>
      <c r="DP127" s="926"/>
      <c r="DQ127" s="926" t="s">
        <v>230</v>
      </c>
      <c r="DR127" s="926"/>
      <c r="DS127" s="926"/>
      <c r="DT127" s="926"/>
      <c r="DU127" s="926"/>
      <c r="DV127" s="927" t="s">
        <v>478</v>
      </c>
      <c r="DW127" s="927"/>
      <c r="DX127" s="927"/>
      <c r="DY127" s="927"/>
      <c r="DZ127" s="928"/>
    </row>
    <row r="128" spans="1:130" s="230" customFormat="1" ht="26.25" customHeight="1" thickBot="1" x14ac:dyDescent="0.2">
      <c r="A128" s="1041" t="s">
        <v>488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489</v>
      </c>
      <c r="X128" s="1043"/>
      <c r="Y128" s="1043"/>
      <c r="Z128" s="1044"/>
      <c r="AA128" s="1045">
        <v>59997</v>
      </c>
      <c r="AB128" s="1046"/>
      <c r="AC128" s="1046"/>
      <c r="AD128" s="1046"/>
      <c r="AE128" s="1047"/>
      <c r="AF128" s="1048">
        <v>53193</v>
      </c>
      <c r="AG128" s="1046"/>
      <c r="AH128" s="1046"/>
      <c r="AI128" s="1046"/>
      <c r="AJ128" s="1047"/>
      <c r="AK128" s="1048">
        <v>56430</v>
      </c>
      <c r="AL128" s="1046"/>
      <c r="AM128" s="1046"/>
      <c r="AN128" s="1046"/>
      <c r="AO128" s="1047"/>
      <c r="AP128" s="1049"/>
      <c r="AQ128" s="1050"/>
      <c r="AR128" s="1050"/>
      <c r="AS128" s="1050"/>
      <c r="AT128" s="1051"/>
      <c r="AU128" s="232"/>
      <c r="AV128" s="232"/>
      <c r="AW128" s="232"/>
      <c r="AX128" s="896" t="s">
        <v>490</v>
      </c>
      <c r="AY128" s="897"/>
      <c r="AZ128" s="897"/>
      <c r="BA128" s="897"/>
      <c r="BB128" s="897"/>
      <c r="BC128" s="897"/>
      <c r="BD128" s="897"/>
      <c r="BE128" s="898"/>
      <c r="BF128" s="1052" t="s">
        <v>230</v>
      </c>
      <c r="BG128" s="1053"/>
      <c r="BH128" s="1053"/>
      <c r="BI128" s="1053"/>
      <c r="BJ128" s="1053"/>
      <c r="BK128" s="1053"/>
      <c r="BL128" s="1054"/>
      <c r="BM128" s="1052">
        <v>13.54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491</v>
      </c>
      <c r="CQ128" s="726"/>
      <c r="CR128" s="726"/>
      <c r="CS128" s="726"/>
      <c r="CT128" s="726"/>
      <c r="CU128" s="726"/>
      <c r="CV128" s="726"/>
      <c r="CW128" s="726"/>
      <c r="CX128" s="726"/>
      <c r="CY128" s="726"/>
      <c r="CZ128" s="726"/>
      <c r="DA128" s="726"/>
      <c r="DB128" s="726"/>
      <c r="DC128" s="726"/>
      <c r="DD128" s="726"/>
      <c r="DE128" s="726"/>
      <c r="DF128" s="1036"/>
      <c r="DG128" s="1037" t="s">
        <v>230</v>
      </c>
      <c r="DH128" s="1038"/>
      <c r="DI128" s="1038"/>
      <c r="DJ128" s="1038"/>
      <c r="DK128" s="1038"/>
      <c r="DL128" s="1038" t="s">
        <v>230</v>
      </c>
      <c r="DM128" s="1038"/>
      <c r="DN128" s="1038"/>
      <c r="DO128" s="1038"/>
      <c r="DP128" s="1038"/>
      <c r="DQ128" s="1038" t="s">
        <v>230</v>
      </c>
      <c r="DR128" s="1038"/>
      <c r="DS128" s="1038"/>
      <c r="DT128" s="1038"/>
      <c r="DU128" s="1038"/>
      <c r="DV128" s="1039" t="s">
        <v>230</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8266083</v>
      </c>
      <c r="AB129" s="959"/>
      <c r="AC129" s="959"/>
      <c r="AD129" s="959"/>
      <c r="AE129" s="960"/>
      <c r="AF129" s="961">
        <v>9059494</v>
      </c>
      <c r="AG129" s="959"/>
      <c r="AH129" s="959"/>
      <c r="AI129" s="959"/>
      <c r="AJ129" s="960"/>
      <c r="AK129" s="961">
        <v>8879241</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230</v>
      </c>
      <c r="BG129" s="1067"/>
      <c r="BH129" s="1067"/>
      <c r="BI129" s="1067"/>
      <c r="BJ129" s="1067"/>
      <c r="BK129" s="1067"/>
      <c r="BL129" s="1068"/>
      <c r="BM129" s="1066">
        <v>18.54</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1459679</v>
      </c>
      <c r="AB130" s="959"/>
      <c r="AC130" s="959"/>
      <c r="AD130" s="959"/>
      <c r="AE130" s="960"/>
      <c r="AF130" s="961">
        <v>1842671</v>
      </c>
      <c r="AG130" s="959"/>
      <c r="AH130" s="959"/>
      <c r="AI130" s="959"/>
      <c r="AJ130" s="960"/>
      <c r="AK130" s="961">
        <v>1809184</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9.4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6806404</v>
      </c>
      <c r="AB131" s="986"/>
      <c r="AC131" s="986"/>
      <c r="AD131" s="986"/>
      <c r="AE131" s="987"/>
      <c r="AF131" s="985">
        <v>7216823</v>
      </c>
      <c r="AG131" s="986"/>
      <c r="AH131" s="986"/>
      <c r="AI131" s="986"/>
      <c r="AJ131" s="987"/>
      <c r="AK131" s="985">
        <v>7070057</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v>32.299999999999997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9.3068380899999994</v>
      </c>
      <c r="AB132" s="1097"/>
      <c r="AC132" s="1097"/>
      <c r="AD132" s="1097"/>
      <c r="AE132" s="1098"/>
      <c r="AF132" s="1099">
        <v>7.6188649770000003</v>
      </c>
      <c r="AG132" s="1097"/>
      <c r="AH132" s="1097"/>
      <c r="AI132" s="1097"/>
      <c r="AJ132" s="1098"/>
      <c r="AK132" s="1099">
        <v>11.530982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8.8000000000000007</v>
      </c>
      <c r="AB133" s="1080"/>
      <c r="AC133" s="1080"/>
      <c r="AD133" s="1080"/>
      <c r="AE133" s="1081"/>
      <c r="AF133" s="1079">
        <v>8.8000000000000007</v>
      </c>
      <c r="AG133" s="1080"/>
      <c r="AH133" s="1080"/>
      <c r="AI133" s="1080"/>
      <c r="AJ133" s="1081"/>
      <c r="AK133" s="1079">
        <v>9.4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NHsKGanhaaCuP+/fB9wKg3GukQ4NQOesykxXIyP9FdXcvvEaKMB28XRYuiBvQfQHRMIOZlPhk2dri6P+z42mg==" saltValue="Dpgw32oTfucgKLOBW5tYg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8BE40-9D99-480F-83E6-4E61B6602889}">
  <sheetPr>
    <pageSetUpPr fitToPage="1"/>
  </sheetPr>
  <dimension ref="A1:DQ105"/>
  <sheetViews>
    <sheetView showGridLines="0" view="pageBreakPreview" topLeftCell="A10" zoomScaleNormal="85" zoomScaleSheetLayoutView="100" workbookViewId="0">
      <selection activeCell="CT28" sqref="CT28"/>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Z45om9x4Pke9ZW5/CnkqTX2tvE9bau6KuLxTAc3a07pPTThH78/Kktep/QdL05EeNmkq8bo+So/Zr1bVB54+A==" saltValue="P196RUKb/rRQ02P6G2tX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cqR4Sgkg0J2vkZt6GVAR2od4k9iAAKsrOKGjhtgWJ1C9/nerVQ3lcVvODoZTSCnaKsVGoApEhD2vR1Jgz06w==" saltValue="DVu54D591vNoRN6kCJJ5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1" workbookViewId="0">
      <selection activeCell="AP35" sqref="AP35"/>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2188815</v>
      </c>
      <c r="AP9" s="281">
        <v>64915</v>
      </c>
      <c r="AQ9" s="282">
        <v>65553</v>
      </c>
      <c r="AR9" s="283">
        <v>-1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75302</v>
      </c>
      <c r="AP10" s="284">
        <v>2233</v>
      </c>
      <c r="AQ10" s="285">
        <v>8503</v>
      </c>
      <c r="AR10" s="286">
        <v>-73.7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t="s">
        <v>513</v>
      </c>
      <c r="AP11" s="284" t="s">
        <v>513</v>
      </c>
      <c r="AQ11" s="285">
        <v>289</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513</v>
      </c>
      <c r="AP12" s="284" t="s">
        <v>513</v>
      </c>
      <c r="AQ12" s="285">
        <v>23</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57839</v>
      </c>
      <c r="AP13" s="284">
        <v>1715</v>
      </c>
      <c r="AQ13" s="285">
        <v>2667</v>
      </c>
      <c r="AR13" s="286">
        <v>-35.700000000000003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373238</v>
      </c>
      <c r="AP14" s="284">
        <v>11069</v>
      </c>
      <c r="AQ14" s="285">
        <v>1163</v>
      </c>
      <c r="AR14" s="286">
        <v>851.8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-114815</v>
      </c>
      <c r="AP15" s="284">
        <v>-3405</v>
      </c>
      <c r="AQ15" s="285">
        <v>-4250</v>
      </c>
      <c r="AR15" s="286">
        <v>-19.899999999999999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2580379</v>
      </c>
      <c r="AP16" s="284">
        <v>76528</v>
      </c>
      <c r="AQ16" s="285">
        <v>73949</v>
      </c>
      <c r="AR16" s="286">
        <v>3.5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7.98</v>
      </c>
      <c r="AP21" s="298">
        <v>6.65</v>
      </c>
      <c r="AQ21" s="299">
        <v>1.33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92.4</v>
      </c>
      <c r="AP22" s="303">
        <v>97</v>
      </c>
      <c r="AQ22" s="304">
        <v>-4.5999999999999996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2136107</v>
      </c>
      <c r="AP32" s="312">
        <v>63352</v>
      </c>
      <c r="AQ32" s="313">
        <v>33124</v>
      </c>
      <c r="AR32" s="314">
        <v>91.3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513</v>
      </c>
      <c r="AP34" s="312" t="s">
        <v>513</v>
      </c>
      <c r="AQ34" s="313" t="s">
        <v>513</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535739</v>
      </c>
      <c r="AP35" s="312">
        <v>15889</v>
      </c>
      <c r="AQ35" s="313">
        <v>9022</v>
      </c>
      <c r="AR35" s="314">
        <v>76.099999999999994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9015</v>
      </c>
      <c r="AP36" s="312">
        <v>267</v>
      </c>
      <c r="AQ36" s="313">
        <v>1987</v>
      </c>
      <c r="AR36" s="314">
        <v>-86.6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t="s">
        <v>513</v>
      </c>
      <c r="AP37" s="312" t="s">
        <v>513</v>
      </c>
      <c r="AQ37" s="313">
        <v>678</v>
      </c>
      <c r="AR37" s="314" t="s">
        <v>513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t="s">
        <v>513</v>
      </c>
      <c r="AP38" s="315" t="s">
        <v>513</v>
      </c>
      <c r="AQ38" s="316">
        <v>0</v>
      </c>
      <c r="AR38" s="304" t="s">
        <v>513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-56430</v>
      </c>
      <c r="AP39" s="312">
        <v>-1674</v>
      </c>
      <c r="AQ39" s="313">
        <v>-3119</v>
      </c>
      <c r="AR39" s="314">
        <v>-46.3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-1809184</v>
      </c>
      <c r="AP40" s="312">
        <v>-53656</v>
      </c>
      <c r="AQ40" s="313">
        <v>-27108</v>
      </c>
      <c r="AR40" s="314">
        <v>97.9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815247</v>
      </c>
      <c r="AP41" s="312">
        <v>24178</v>
      </c>
      <c r="AQ41" s="313">
        <v>14583</v>
      </c>
      <c r="AR41" s="314">
        <v>65.8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4058272</v>
      </c>
      <c r="AN51" s="334">
        <v>123101</v>
      </c>
      <c r="AO51" s="335">
        <v>140.30000000000001</v>
      </c>
      <c r="AP51" s="336">
        <v>47387</v>
      </c>
      <c r="AQ51" s="337">
        <v>-9.1999999999999993</v>
      </c>
      <c r="AR51" s="338">
        <v>149.5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915251</v>
      </c>
      <c r="AN52" s="342">
        <v>27763</v>
      </c>
      <c r="AO52" s="343">
        <v>-10.6</v>
      </c>
      <c r="AP52" s="344">
        <v>24928</v>
      </c>
      <c r="AQ52" s="345">
        <v>0.3</v>
      </c>
      <c r="AR52" s="346">
        <v>-10.9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20646106</v>
      </c>
      <c r="AN53" s="334">
        <v>623768</v>
      </c>
      <c r="AO53" s="335">
        <v>406.7</v>
      </c>
      <c r="AP53" s="336">
        <v>51264</v>
      </c>
      <c r="AQ53" s="337">
        <v>8.1999999999999993</v>
      </c>
      <c r="AR53" s="338">
        <v>398.5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1553688</v>
      </c>
      <c r="AN54" s="342">
        <v>46941</v>
      </c>
      <c r="AO54" s="343">
        <v>69.099999999999994</v>
      </c>
      <c r="AP54" s="344">
        <v>26040</v>
      </c>
      <c r="AQ54" s="345">
        <v>4.5</v>
      </c>
      <c r="AR54" s="346">
        <v>64.599999999999994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3085838</v>
      </c>
      <c r="AN55" s="334">
        <v>92509</v>
      </c>
      <c r="AO55" s="335">
        <v>-85.2</v>
      </c>
      <c r="AP55" s="336">
        <v>52068</v>
      </c>
      <c r="AQ55" s="337">
        <v>1.6</v>
      </c>
      <c r="AR55" s="338">
        <v>-86.8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714770</v>
      </c>
      <c r="AN56" s="342">
        <v>21428</v>
      </c>
      <c r="AO56" s="343">
        <v>-54.4</v>
      </c>
      <c r="AP56" s="344">
        <v>26936</v>
      </c>
      <c r="AQ56" s="345">
        <v>3.4</v>
      </c>
      <c r="AR56" s="346">
        <v>-57.8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3341151</v>
      </c>
      <c r="AN57" s="334">
        <v>99772</v>
      </c>
      <c r="AO57" s="335">
        <v>7.9</v>
      </c>
      <c r="AP57" s="336">
        <v>47161</v>
      </c>
      <c r="AQ57" s="337">
        <v>-9.4</v>
      </c>
      <c r="AR57" s="338">
        <v>17.3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1371234</v>
      </c>
      <c r="AN58" s="342">
        <v>40947</v>
      </c>
      <c r="AO58" s="343">
        <v>91.1</v>
      </c>
      <c r="AP58" s="344">
        <v>24595</v>
      </c>
      <c r="AQ58" s="345">
        <v>-8.6999999999999993</v>
      </c>
      <c r="AR58" s="346">
        <v>99.8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4813119</v>
      </c>
      <c r="AN59" s="334">
        <v>142746</v>
      </c>
      <c r="AO59" s="335">
        <v>43.1</v>
      </c>
      <c r="AP59" s="336">
        <v>43423</v>
      </c>
      <c r="AQ59" s="337">
        <v>-7.9</v>
      </c>
      <c r="AR59" s="338">
        <v>51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1190290</v>
      </c>
      <c r="AN60" s="342">
        <v>35301</v>
      </c>
      <c r="AO60" s="343">
        <v>-13.8</v>
      </c>
      <c r="AP60" s="344">
        <v>22207</v>
      </c>
      <c r="AQ60" s="345">
        <v>-9.6999999999999993</v>
      </c>
      <c r="AR60" s="346">
        <v>-4.0999999999999996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7188897</v>
      </c>
      <c r="AN61" s="349">
        <v>216379</v>
      </c>
      <c r="AO61" s="350">
        <v>102.6</v>
      </c>
      <c r="AP61" s="351">
        <v>48261</v>
      </c>
      <c r="AQ61" s="352">
        <v>-3.3</v>
      </c>
      <c r="AR61" s="338">
        <v>105.9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1149047</v>
      </c>
      <c r="AN62" s="342">
        <v>34476</v>
      </c>
      <c r="AO62" s="343">
        <v>16.3</v>
      </c>
      <c r="AP62" s="344">
        <v>24941</v>
      </c>
      <c r="AQ62" s="345">
        <v>-2</v>
      </c>
      <c r="AR62" s="346">
        <v>18.3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jSDtkCV2vmqytvN0MxhEifcKu4rLNZ78dfa7jxo/s702dSA/E47bMsWrLuOq5V/uyrmHWQB68pxO2JyrVEIJA==" saltValue="qDe5IczWxP13RcTDAWt3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3" zoomScaleNormal="100" zoomScaleSheetLayoutView="55" workbookViewId="0">
      <selection activeCell="AF102" sqref="AF102"/>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1" spans="125:125" ht="13.5" hidden="1" customHeight="1" x14ac:dyDescent="0.15">
      <c r="DU121" s="259"/>
    </row>
  </sheetData>
  <sheetProtection algorithmName="SHA-512" hashValue="6X54mOeA62tNXchsJ/mRQUjIgwvtqphDuMm/U8RuDZkO5nEkM+8cAW/AoODjiJkX5ROdl0WGLvswI9S60f7xOA==" saltValue="8IsICTE9/pITstDJuLeD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Normal="100" zoomScaleSheetLayoutView="55" workbookViewId="0">
      <selection activeCell="BK116" sqref="BK11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1wjMshvLkKJyw/a/9/6IlZ6LpeGbu1A1ajaK1D9mPhy06e+gkMk9HI6xocsiUUZW9FRd7vSAvhkxyViYD9eIFg==" saltValue="npAnCy8ZKPqmcoKk2/Ef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15.68</v>
      </c>
      <c r="G47" s="12">
        <v>15.28</v>
      </c>
      <c r="H47" s="12">
        <v>13.55</v>
      </c>
      <c r="I47" s="12">
        <v>12.37</v>
      </c>
      <c r="J47" s="13">
        <v>12.63</v>
      </c>
    </row>
    <row r="48" spans="2:10" ht="57.75" customHeight="1" x14ac:dyDescent="0.15">
      <c r="B48" s="14"/>
      <c r="C48" s="1141" t="s">
        <v>4</v>
      </c>
      <c r="D48" s="1141"/>
      <c r="E48" s="1142"/>
      <c r="F48" s="15">
        <v>3.53</v>
      </c>
      <c r="G48" s="16">
        <v>15.83</v>
      </c>
      <c r="H48" s="16">
        <v>14.67</v>
      </c>
      <c r="I48" s="16">
        <v>10.29</v>
      </c>
      <c r="J48" s="17">
        <v>25.72</v>
      </c>
    </row>
    <row r="49" spans="2:10" ht="57.75" customHeight="1" thickBot="1" x14ac:dyDescent="0.2">
      <c r="B49" s="18"/>
      <c r="C49" s="1143" t="s">
        <v>5</v>
      </c>
      <c r="D49" s="1143"/>
      <c r="E49" s="1144"/>
      <c r="F49" s="19">
        <v>3.54</v>
      </c>
      <c r="G49" s="20">
        <v>12.39</v>
      </c>
      <c r="H49" s="20">
        <v>0.65</v>
      </c>
      <c r="I49" s="20" t="s">
        <v>560</v>
      </c>
      <c r="J49" s="21">
        <v>15.23</v>
      </c>
    </row>
    <row r="50" spans="2:10" x14ac:dyDescent="0.15"/>
  </sheetData>
  <sheetProtection algorithmName="SHA-512" hashValue="BaexczQTdSZNgo6pQ4zIKVMkZmsXEYTVgOGizRAYGcUR1QK0X3ksFPrel6G6D/20fSY2BPj1Ru3OhWTHqJAOAA==" saltValue="Dj5xQg5ePA0+i2rhriEH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2024-03-19T05:34:56Z</cp:lastPrinted>
  <dcterms:created xsi:type="dcterms:W3CDTF">2024-02-05T03:43:13Z</dcterms:created>
  <dcterms:modified xsi:type="dcterms:W3CDTF">2024-03-19T05:34:57Z</dcterms:modified>
  <cp:category/>
</cp:coreProperties>
</file>