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2 令和4年度財政状況資料集\03 市町村→県\"/>
    </mc:Choice>
  </mc:AlternateContent>
  <bookViews>
    <workbookView xWindow="0" yWindow="0" windowWidth="28800" windowHeight="12470" firstSheet="4" activeTab="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AM36" i="10"/>
  <c r="C36" i="10"/>
  <c r="AM35" i="10"/>
  <c r="C35" i="10"/>
  <c r="CO34" i="10"/>
  <c r="CO35" i="10" s="1"/>
  <c r="CO36" i="10" s="1"/>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alcChain>
</file>

<file path=xl/sharedStrings.xml><?xml version="1.0" encoding="utf-8"?>
<sst xmlns="http://schemas.openxmlformats.org/spreadsheetml/2006/main" count="1062" uniqueCount="609">
  <si>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</si>
  <si>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</si>
  <si>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</si>
  <si>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</si>
  <si>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</si>
  <si>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</si>
  <si>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</si>
  <si>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</si>
  <si>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</si>
  <si>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</si>
  <si>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</si>
  <si>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</si>
  <si>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</si>
  <si>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</si>
  <si>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</si>
  <si>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</si>
  <si>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</si>
  <si>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</si>
  <si>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</si>
  <si>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</si>
  <si>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</si>
  <si>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</si>
  <si>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</si>
  <si>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</si>
  <si>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</si>
  <si>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</si>
  <si>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</si>
  <si>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</si>
  <si>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</si>
  <si>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</si>
  <si>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</si>
  <si>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</si>
  <si>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</si>
  <si>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</si>
  <si>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</si>
  <si>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</si>
  <si>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</si>
  <si>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</si>
  <si>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</si>
  <si>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</si>
  <si>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</si>
  <si>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</si>
  <si>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</si>
  <si>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</si>
  <si>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</si>
  <si>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</si>
  <si>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</si>
  <si>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</si>
  <si>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</si>
  <si>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</si>
  <si>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</si>
  <si>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</si>
  <si>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</si>
  <si>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</si>
  <si>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</si>
  <si>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</si>
  <si>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</si>
  <si>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</si>
  <si>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</si>
  <si>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</si>
  <si>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</si>
  <si>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</si>
  <si>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</si>
  <si>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</si>
  <si>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</si>
  <si>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</si>
  <si>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</si>
  <si>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</si>
  <si>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</si>
  <si>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</si>
  <si>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</si>
  <si>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</si>
  <si>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</si>
  <si>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</si>
  <si>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</si>
  <si>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</si>
  <si>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</si>
  <si>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</si>
  <si>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</si>
  <si>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</si>
  <si>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</si>
  <si>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</si>
  <si>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</si>
  <si>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</si>
  <si>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</si>
  <si>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</si>
  <si>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</si>
  <si>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</si>
  <si>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</si>
  <si>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</si>
  <si>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</si>
  <si>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</si>
  <si>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</si>
  <si>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</si>
  <si>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</si>
  <si>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</si>
  <si>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</si>
  <si>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</si>
  <si>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</si>
  <si>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南阿蘇村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</si>
  <si>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</si>
  <si>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</si>
  <si>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</si>
  <si>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</si>
  <si>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</si>
  <si>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</si>
  <si>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</si>
  <si>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</si>
  <si>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</si>
  <si>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</si>
  <si>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</si>
  <si>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</si>
  <si>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</si>
  <si>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</si>
  <si>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</si>
  <si>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</si>
  <si>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</si>
  <si>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</si>
  <si>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</si>
  <si>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</si>
  <si>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</si>
  <si>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</si>
  <si>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</si>
  <si>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</si>
  <si>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</si>
  <si>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</si>
  <si>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</si>
  <si>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</si>
  <si>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</si>
  <si>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</si>
  <si>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</si>
  <si>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</si>
  <si>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</si>
  <si>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</si>
  <si>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</si>
  <si>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</si>
  <si>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</si>
  <si>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</si>
  <si>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</si>
  <si>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</si>
  <si>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</si>
  <si>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</si>
  <si>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</si>
  <si>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</si>
  <si>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</si>
  <si>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</si>
  <si>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</si>
  <si>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</si>
  <si>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</si>
  <si>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</si>
  <si>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</si>
  <si>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</si>
  <si>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</si>
  <si>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</si>
  <si>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</si>
  <si>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</si>
  <si>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</si>
  <si>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</si>
  <si>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</si>
  <si>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</si>
  <si>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</si>
  <si>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</si>
  <si>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</si>
  <si>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</si>
  <si>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</si>
  <si>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</si>
  <si>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</si>
  <si>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</si>
  <si>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</si>
  <si>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</si>
  <si>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</si>
  <si>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</si>
  <si>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</si>
  <si>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</si>
  <si>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</si>
  <si>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</si>
  <si>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</si>
  <si>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</si>
  <si>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</si>
  <si>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</si>
  <si>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</si>
  <si>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</si>
  <si>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</si>
  <si>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</si>
  <si>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</si>
  <si>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</si>
  <si>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</si>
  <si>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</si>
  <si>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</si>
  <si>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</si>
  <si>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</si>
  <si>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</si>
  <si>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</si>
  <si>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</si>
  <si>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</si>
  <si>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</si>
  <si>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</si>
  <si>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</si>
  <si>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</si>
  <si>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</si>
  <si>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</si>
  <si>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</si>
  <si>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</si>
  <si>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</si>
  <si>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</si>
  <si>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</si>
  <si>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</si>
  <si>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</si>
  <si>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</si>
  <si>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</si>
  <si>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</si>
  <si>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</si>
  <si>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</si>
  <si>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</si>
  <si>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</si>
  <si>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</si>
  <si>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</si>
  <si>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</si>
  <si>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熊本県南阿蘇村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</si>
  <si>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</si>
  <si>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</si>
  <si>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</si>
  <si>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</si>
  <si>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</si>
  <si>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</si>
  <si>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</si>
  <si>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</si>
  <si>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</si>
  <si>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</si>
  <si>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</si>
  <si>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</si>
  <si>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</si>
  <si>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</si>
  <si>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</si>
  <si>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</si>
  <si>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</si>
  <si>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</si>
  <si>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</si>
  <si>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</si>
  <si>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</si>
  <si>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</si>
  <si>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</si>
  <si>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</si>
  <si>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</si>
  <si>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</si>
  <si>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</si>
  <si>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</si>
  <si>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</si>
  <si>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</si>
  <si>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</si>
  <si>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</si>
  <si>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</si>
  <si>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</si>
  <si>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</si>
  <si>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</si>
  <si>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</si>
  <si>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</si>
  <si>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</si>
  <si>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</si>
  <si>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</si>
  <si>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</si>
  <si>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</si>
  <si>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</si>
  <si>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</si>
  <si>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</si>
  <si>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</si>
  <si>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</si>
  <si>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</si>
  <si>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</si>
  <si>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</si>
  <si>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</si>
  <si>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</si>
  <si>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</si>
  <si>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</si>
  <si>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</si>
  <si>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</si>
  <si>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</si>
  <si>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</si>
  <si>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</si>
  <si>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</si>
  <si>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</si>
  <si>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</si>
  <si>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</si>
  <si>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</si>
  <si>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</si>
  <si>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</si>
  <si>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</si>
  <si>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</si>
  <si>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</si>
  <si>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</si>
  <si>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</si>
  <si>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</si>
  <si>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</si>
  <si>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</si>
  <si>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</si>
  <si>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</si>
  <si>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</si>
  <si>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</si>
  <si>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</si>
  <si>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</si>
  <si>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</si>
  <si>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</si>
  <si>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</si>
  <si>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</si>
  <si>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</si>
  <si>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</si>
  <si>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</si>
  <si>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</si>
  <si>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</si>
  <si>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</si>
  <si>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</si>
  <si>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</si>
  <si>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</si>
  <si>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</si>
  <si>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</si>
  <si>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</si>
  <si>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</si>
  <si>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</si>
  <si>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</si>
  <si>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</si>
  <si>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</si>
  <si>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</si>
  <si>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</si>
  <si>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</si>
  <si>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</si>
  <si>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</si>
  <si>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</si>
  <si>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</si>
  <si>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</si>
  <si>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</si>
  <si>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</si>
  <si>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</si>
  <si>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</si>
  <si>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</si>
  <si>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</si>
  <si>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</si>
  <si>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</si>
  <si>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</si>
  <si>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</si>
  <si>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</si>
  <si>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</si>
  <si>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</si>
  <si>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</si>
  <si>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</si>
  <si>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</si>
  <si>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</si>
  <si>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</si>
  <si>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</si>
  <si>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</si>
  <si>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</si>
  <si>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</si>
  <si>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</si>
  <si>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</si>
  <si>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</si>
  <si>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</si>
  <si>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</si>
  <si>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</si>
  <si>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</si>
  <si>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</si>
  <si>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</si>
  <si>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</si>
  <si>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</si>
  <si>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</si>
  <si>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</si>
  <si>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</si>
  <si>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</si>
  <si>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</si>
  <si>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</si>
  <si>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</si>
  <si>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</si>
  <si>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</si>
  <si>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熊本県南阿蘇村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</si>
  <si>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</si>
  <si>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</si>
  <si>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</si>
  <si>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</si>
  <si>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</si>
  <si>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</si>
  <si>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</si>
  <si>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</si>
  <si>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</si>
  <si>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</si>
  <si>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</si>
  <si>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</si>
  <si>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</si>
  <si>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</si>
  <si>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</si>
  <si>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</si>
  <si>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</si>
  <si>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</si>
  <si>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</si>
  <si>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</si>
  <si>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</si>
  <si>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</si>
  <si>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</si>
  <si>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</si>
  <si>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</si>
  <si>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</si>
  <si>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</si>
  <si>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</si>
  <si>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</si>
  <si>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</si>
  <si>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</si>
  <si>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</si>
  <si>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</si>
  <si>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</si>
  <si>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</si>
  <si>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</si>
  <si>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</si>
  <si>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</si>
  <si>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</si>
  <si>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</si>
  <si>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</si>
  <si>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</si>
  <si>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</si>
  <si>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</si>
  <si>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</si>
  <si>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</si>
  <si>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</si>
  <si>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</si>
  <si>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</si>
  <si>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</si>
  <si>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</si>
  <si>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</si>
  <si>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</si>
  <si>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</si>
  <si>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</si>
  <si>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</si>
  <si>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</si>
  <si>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</si>
  <si>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</si>
  <si>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</si>
  <si>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</si>
  <si>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</si>
  <si>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</si>
  <si>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</si>
  <si>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</si>
  <si>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</si>
  <si>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</si>
  <si>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</si>
  <si>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</si>
  <si>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</si>
  <si>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</si>
  <si>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</si>
  <si>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</si>
  <si>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</si>
  <si>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</si>
  <si>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</si>
  <si>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</si>
  <si>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</si>
  <si>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</si>
  <si>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</si>
  <si>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</si>
  <si>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</si>
  <si>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</si>
  <si>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</si>
  <si>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</si>
  <si>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</si>
  <si>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</si>
  <si>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</si>
  <si>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</si>
  <si>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</si>
  <si>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</si>
  <si>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</si>
  <si>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</si>
  <si>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</si>
  <si>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</si>
  <si>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</si>
  <si>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</si>
  <si>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南阿蘇村簡易水道特別会計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</si>
  <si>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</si>
  <si>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</si>
  <si>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南阿蘇村生活排水処理事業特別会計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</si>
  <si>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</si>
  <si>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南阿蘇村農業集落排水特別会計</t>
    <phoneticPr fontId="5"/>
  </si>
  <si>
    <t>(Ｆ)</t>
    <phoneticPr fontId="5"/>
  </si>
  <si>
    <t>南阿蘇村上水道事業会計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</si>
  <si>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</si>
  <si>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</si>
  <si>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</si>
  <si>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</si>
  <si>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</si>
  <si>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</si>
  <si>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</si>
  <si>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</si>
  <si>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</si>
  <si>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</si>
  <si>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</si>
  <si>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</si>
  <si>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</si>
  <si>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</si>
  <si>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</si>
  <si>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</si>
  <si>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</si>
  <si>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</si>
  <si>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</si>
  <si>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</si>
  <si>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</si>
  <si>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</si>
  <si>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</si>
  <si>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</si>
  <si>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</si>
  <si>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</si>
  <si>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</si>
  <si>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</si>
  <si>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</si>
  <si>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</si>
  <si>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</si>
  <si>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</si>
  <si>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</si>
  <si>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</si>
  <si>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</si>
  <si>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</si>
  <si>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</si>
  <si>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</si>
  <si>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</si>
  <si>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</si>
  <si>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</si>
  <si>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</si>
  <si>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</si>
  <si>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</si>
  <si>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</si>
  <si>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</si>
  <si>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</si>
  <si>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</si>
  <si>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</si>
  <si>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</si>
  <si>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</si>
  <si>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</si>
  <si>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</si>
  <si>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</si>
  <si>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</si>
  <si>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</si>
  <si>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</si>
  <si>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</si>
  <si>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</si>
  <si>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</si>
  <si>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</si>
  <si>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</si>
  <si>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</si>
  <si>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</si>
  <si>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</si>
  <si>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</si>
  <si>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</si>
  <si>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</si>
  <si>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</si>
  <si>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</si>
  <si>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</si>
  <si>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</si>
  <si>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</si>
  <si>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</si>
  <si>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</si>
  <si>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</si>
  <si>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</si>
  <si>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</si>
  <si>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</si>
  <si>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</si>
  <si>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</si>
  <si>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</si>
  <si>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</si>
  <si>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</si>
  <si>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</si>
  <si>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</si>
  <si>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</si>
  <si>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</si>
  <si>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</si>
  <si>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</si>
  <si>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</si>
  <si>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</si>
  <si>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</si>
  <si>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</si>
  <si>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</si>
  <si>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</si>
  <si>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1.50</t>
  </si>
  <si>
    <t>▲ 9.25</t>
  </si>
  <si>
    <t>▲ 12.74</t>
  </si>
  <si>
    <t>▲ 1.91</t>
  </si>
  <si>
    <t>一般会計</t>
  </si>
  <si>
    <t>南阿蘇村上水道事業会計</t>
  </si>
  <si>
    <t>南阿蘇村介護保険特別会計</t>
  </si>
  <si>
    <t>南阿蘇村農業集落排水特別会計</t>
  </si>
  <si>
    <t>南阿蘇村簡易水道特別会計</t>
  </si>
  <si>
    <t>南阿蘇村国民健康保険特別会計</t>
  </si>
  <si>
    <t>南阿蘇村後期高齢者医療特別会計</t>
  </si>
  <si>
    <t>南阿蘇村生活排水処理事業特別会計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</si>
  <si>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</si>
  <si>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</si>
  <si>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</si>
  <si>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</si>
  <si>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</si>
  <si>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</si>
  <si>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</si>
  <si>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</si>
  <si>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</si>
  <si>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</si>
  <si>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阿蘇広域行政事務組合（一般会計）</t>
  </si>
  <si>
    <t>阿蘇広域行政事務組合（養護老人ホーム湯の里荘特別会計）</t>
  </si>
  <si>
    <t>阿蘇広域行政事務組合（特別養護老人ホーム阿蘇みやま荘特別会計）</t>
  </si>
  <si>
    <t>熊本県市町村総合事務組合</t>
  </si>
  <si>
    <t>熊本県後期高齢者医療広域連合（一般会計）</t>
  </si>
  <si>
    <t>熊本県後期高齢者医療広域連合（後期高齢者医療特別会計）</t>
  </si>
  <si>
    <t>（株）あそ望の郷みなみあそ</t>
  </si>
  <si>
    <t>南阿蘇鉄道（株）</t>
  </si>
  <si>
    <t>（一社）南阿蘇村農業みらい公社</t>
  </si>
  <si>
    <t>合併振興基金</t>
    <rPh sb="0" eb="6">
      <t>ガッペイシンコウキキン</t>
    </rPh>
    <phoneticPr fontId="5"/>
  </si>
  <si>
    <t>地域福祉基金</t>
    <rPh sb="0" eb="6">
      <t>チイキフクシキキン</t>
    </rPh>
    <phoneticPr fontId="2"/>
  </si>
  <si>
    <t>公共施設等整備基金</t>
    <rPh sb="0" eb="9">
      <t>コウキョウシセツトウセイビキキン</t>
    </rPh>
    <phoneticPr fontId="2"/>
  </si>
  <si>
    <t>合併特例措置逓減対策準備基金</t>
    <rPh sb="0" eb="6">
      <t>ガッペイトクレイソチ</t>
    </rPh>
    <rPh sb="6" eb="14">
      <t>テイゲンタイサクジュンビキキン</t>
    </rPh>
    <phoneticPr fontId="2"/>
  </si>
  <si>
    <t>災害復興基金</t>
    <rPh sb="0" eb="6">
      <t>サイガイフッコウキキン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</si>
</sst>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200194</c:v>
                </c:pt>
                <c:pt idx="3">
                  <c:v>196914</c:v>
                </c:pt>
                <c:pt idx="4">
                  <c:v>204757</c:v>
                </c:pt>
              </c:numCache>
            </c:numRef>
          </c:val>
          <c:smooth val="0"/>
          <c:extLst>
            <c:ext xmlns:c16="http://schemas.microsoft.com/office/drawing/2014/chart" uri="{C3380CC4-5D6E-409C-BE32-E72D297353CC}">
              <c16:uniqueId val="{00000000-8FFB-451C-818A-09F1D6502C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386181</c:v>
                </c:pt>
                <c:pt idx="1">
                  <c:v>432114</c:v>
                </c:pt>
                <c:pt idx="2">
                  <c:v>440795</c:v>
                </c:pt>
                <c:pt idx="3">
                  <c:v>222417</c:v>
                </c:pt>
                <c:pt idx="4">
                  <c:v>210780</c:v>
                </c:pt>
              </c:numCache>
            </c:numRef>
          </c:val>
          <c:smooth val="0"/>
          <c:extLst>
            <c:ext xmlns:c16="http://schemas.microsoft.com/office/drawing/2014/chart" uri="{C3380CC4-5D6E-409C-BE32-E72D297353CC}">
              <c16:uniqueId val="{00000001-8FFB-451C-818A-09F1D6502C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20.58</c:v>
                </c:pt>
                <c:pt idx="1">
                  <c:v>16.27</c:v>
                </c:pt>
                <c:pt idx="2">
                  <c:v>9.0500000000000007</c:v>
                </c:pt>
                <c:pt idx="3">
                  <c:v>11.38</c:v>
                </c:pt>
                <c:pt idx="4">
                  <c:v>13.64</c:v>
                </c:pt>
              </c:numCache>
            </c:numRef>
          </c:val>
          <c:extLst>
            <c:ext xmlns:c16="http://schemas.microsoft.com/office/drawing/2014/chart" uri="{C3380CC4-5D6E-409C-BE32-E72D297353CC}">
              <c16:uniqueId val="{00000000-ADD3-45B7-808F-340C14AE36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25.47</c:v>
                </c:pt>
                <c:pt idx="1">
                  <c:v>27.62</c:v>
                </c:pt>
                <c:pt idx="2">
                  <c:v>25.41</c:v>
                </c:pt>
                <c:pt idx="3">
                  <c:v>22.54</c:v>
                </c:pt>
                <c:pt idx="4">
                  <c:v>22.58</c:v>
                </c:pt>
              </c:numCache>
            </c:numRef>
          </c:val>
          <c:extLst>
            <c:ext xmlns:c16="http://schemas.microsoft.com/office/drawing/2014/chart" uri="{C3380CC4-5D6E-409C-BE32-E72D297353CC}">
              <c16:uniqueId val="{00000001-ADD3-45B7-808F-340C14AE36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-1.5</c:v>
                </c:pt>
                <c:pt idx="1">
                  <c:v>-9.25</c:v>
                </c:pt>
                <c:pt idx="2">
                  <c:v>-12.74</c:v>
                </c:pt>
                <c:pt idx="3">
                  <c:v>1.35</c:v>
                </c:pt>
                <c:pt idx="4">
                  <c:v>-1.91</c:v>
                </c:pt>
              </c:numCache>
            </c:numRef>
          </c:val>
          <c:smooth val="0"/>
          <c:extLst>
            <c:ext xmlns:c16="http://schemas.microsoft.com/office/drawing/2014/chart" uri="{C3380CC4-5D6E-409C-BE32-E72D297353CC}">
              <c16:uniqueId val="{00000002-ADD3-45B7-808F-340C14AE36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FE62-479D-9D59-7F62CF3DCF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E62-479D-9D59-7F62CF3DCF63}"/>
            </c:ext>
          </c:extLst>
        </c:ser>
        <c:ser>
          <c:idx val="2"/>
          <c:order val="2"/>
          <c:tx>
            <c:strRef>
              <c:f>データシート!$A$29</c:f>
              <c:strCache>
                <c:ptCount val="1"/>
                <c:pt idx="0">
                  <c:v>南阿蘇村生活排水処理事業特別会計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0.06</c:v>
                </c:pt>
                <c:pt idx="4">
                  <c:v>#N/A</c:v>
                </c:pt>
                <c:pt idx="5">
                  <c:v>0.01</c:v>
                </c:pt>
                <c:pt idx="6">
                  <c:v>#N/A</c:v>
                </c:pt>
                <c:pt idx="7">
                  <c:v>0.01</c:v>
                </c:pt>
                <c:pt idx="8">
                  <c:v>#N/A</c:v>
                </c:pt>
                <c:pt idx="9">
                  <c:v>0.01</c:v>
                </c:pt>
              </c:numCache>
            </c:numRef>
          </c:val>
          <c:extLst>
            <c:ext xmlns:c16="http://schemas.microsoft.com/office/drawing/2014/chart" uri="{C3380CC4-5D6E-409C-BE32-E72D297353CC}">
              <c16:uniqueId val="{00000002-FE62-479D-9D59-7F62CF3DCF63}"/>
            </c:ext>
          </c:extLst>
        </c:ser>
        <c:ser>
          <c:idx val="3"/>
          <c:order val="3"/>
          <c:tx>
            <c:strRef>
              <c:f>データシート!$A$30</c:f>
              <c:strCache>
                <c:ptCount val="1"/>
                <c:pt idx="0">
                  <c:v>南阿蘇村後期高齢者医療特別会計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0.23</c:v>
                </c:pt>
                <c:pt idx="2">
                  <c:v>#N/A</c:v>
                </c:pt>
                <c:pt idx="3">
                  <c:v>0.23</c:v>
                </c:pt>
                <c:pt idx="4">
                  <c:v>#N/A</c:v>
                </c:pt>
                <c:pt idx="5">
                  <c:v>0.2</c:v>
                </c:pt>
                <c:pt idx="6">
                  <c:v>#N/A</c:v>
                </c:pt>
                <c:pt idx="7">
                  <c:v>0.2</c:v>
                </c:pt>
                <c:pt idx="8">
                  <c:v>#N/A</c:v>
                </c:pt>
                <c:pt idx="9">
                  <c:v>0.2</c:v>
                </c:pt>
              </c:numCache>
            </c:numRef>
          </c:val>
          <c:extLst>
            <c:ext xmlns:c16="http://schemas.microsoft.com/office/drawing/2014/chart" uri="{C3380CC4-5D6E-409C-BE32-E72D297353CC}">
              <c16:uniqueId val="{00000003-FE62-479D-9D59-7F62CF3DCF63}"/>
            </c:ext>
          </c:extLst>
        </c:ser>
        <c:ser>
          <c:idx val="4"/>
          <c:order val="4"/>
          <c:tx>
            <c:strRef>
              <c:f>データシート!$A$31</c:f>
              <c:strCache>
                <c:ptCount val="1"/>
                <c:pt idx="0">
                  <c:v>南阿蘇村国民健康保険特別会計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1.01</c:v>
                </c:pt>
                <c:pt idx="2">
                  <c:v>#N/A</c:v>
                </c:pt>
                <c:pt idx="3">
                  <c:v>0.9</c:v>
                </c:pt>
                <c:pt idx="4">
                  <c:v>#N/A</c:v>
                </c:pt>
                <c:pt idx="5">
                  <c:v>1.64</c:v>
                </c:pt>
                <c:pt idx="6">
                  <c:v>#N/A</c:v>
                </c:pt>
                <c:pt idx="7">
                  <c:v>0.82</c:v>
                </c:pt>
                <c:pt idx="8">
                  <c:v>#N/A</c:v>
                </c:pt>
                <c:pt idx="9">
                  <c:v>0.37</c:v>
                </c:pt>
              </c:numCache>
            </c:numRef>
          </c:val>
          <c:extLst>
            <c:ext xmlns:c16="http://schemas.microsoft.com/office/drawing/2014/chart" uri="{C3380CC4-5D6E-409C-BE32-E72D297353CC}">
              <c16:uniqueId val="{00000004-FE62-479D-9D59-7F62CF3DCF63}"/>
            </c:ext>
          </c:extLst>
        </c:ser>
        <c:ser>
          <c:idx val="5"/>
          <c:order val="5"/>
          <c:tx>
            <c:strRef>
              <c:f>データシート!$A$32</c:f>
              <c:strCache>
                <c:ptCount val="1"/>
                <c:pt idx="0">
                  <c:v>南阿蘇村簡易水道特別会計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0.71</c:v>
                </c:pt>
                <c:pt idx="2">
                  <c:v>#N/A</c:v>
                </c:pt>
                <c:pt idx="3">
                  <c:v>0.85</c:v>
                </c:pt>
                <c:pt idx="4">
                  <c:v>#N/A</c:v>
                </c:pt>
                <c:pt idx="5">
                  <c:v>0.41</c:v>
                </c:pt>
                <c:pt idx="6">
                  <c:v>#N/A</c:v>
                </c:pt>
                <c:pt idx="7">
                  <c:v>0.83</c:v>
                </c:pt>
                <c:pt idx="8">
                  <c:v>#N/A</c:v>
                </c:pt>
                <c:pt idx="9">
                  <c:v>0.72</c:v>
                </c:pt>
              </c:numCache>
            </c:numRef>
          </c:val>
          <c:extLst>
            <c:ext xmlns:c16="http://schemas.microsoft.com/office/drawing/2014/chart" uri="{C3380CC4-5D6E-409C-BE32-E72D297353CC}">
              <c16:uniqueId val="{00000005-FE62-479D-9D59-7F62CF3DCF63}"/>
            </c:ext>
          </c:extLst>
        </c:ser>
        <c:ser>
          <c:idx val="6"/>
          <c:order val="6"/>
          <c:tx>
            <c:strRef>
              <c:f>データシート!$A$33</c:f>
              <c:strCache>
                <c:ptCount val="1"/>
                <c:pt idx="0">
                  <c:v>南阿蘇村農業集落排水特別会計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0.04</c:v>
                </c:pt>
                <c:pt idx="2">
                  <c:v>#N/A</c:v>
                </c:pt>
                <c:pt idx="3">
                  <c:v>0.09</c:v>
                </c:pt>
                <c:pt idx="4">
                  <c:v>#N/A</c:v>
                </c:pt>
                <c:pt idx="5">
                  <c:v>0.01</c:v>
                </c:pt>
                <c:pt idx="6">
                  <c:v>#N/A</c:v>
                </c:pt>
                <c:pt idx="7">
                  <c:v>0.01</c:v>
                </c:pt>
                <c:pt idx="8">
                  <c:v>#N/A</c:v>
                </c:pt>
                <c:pt idx="9">
                  <c:v>1.05</c:v>
                </c:pt>
              </c:numCache>
            </c:numRef>
          </c:val>
          <c:extLst>
            <c:ext xmlns:c16="http://schemas.microsoft.com/office/drawing/2014/chart" uri="{C3380CC4-5D6E-409C-BE32-E72D297353CC}">
              <c16:uniqueId val="{00000006-FE62-479D-9D59-7F62CF3DCF63}"/>
            </c:ext>
          </c:extLst>
        </c:ser>
        <c:ser>
          <c:idx val="7"/>
          <c:order val="7"/>
          <c:tx>
            <c:strRef>
              <c:f>データシート!$A$34</c:f>
              <c:strCache>
                <c:ptCount val="1"/>
                <c:pt idx="0">
                  <c:v>南阿蘇村介護保険特別会計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1.81</c:v>
                </c:pt>
                <c:pt idx="2">
                  <c:v>#N/A</c:v>
                </c:pt>
                <c:pt idx="3">
                  <c:v>1.75</c:v>
                </c:pt>
                <c:pt idx="4">
                  <c:v>#N/A</c:v>
                </c:pt>
                <c:pt idx="5">
                  <c:v>1.34</c:v>
                </c:pt>
                <c:pt idx="6">
                  <c:v>#N/A</c:v>
                </c:pt>
                <c:pt idx="7">
                  <c:v>1.75</c:v>
                </c:pt>
                <c:pt idx="8">
                  <c:v>#N/A</c:v>
                </c:pt>
                <c:pt idx="9">
                  <c:v>1.59</c:v>
                </c:pt>
              </c:numCache>
            </c:numRef>
          </c:val>
          <c:extLst>
            <c:ext xmlns:c16="http://schemas.microsoft.com/office/drawing/2014/chart" uri="{C3380CC4-5D6E-409C-BE32-E72D297353CC}">
              <c16:uniqueId val="{00000007-FE62-479D-9D59-7F62CF3DCF63}"/>
            </c:ext>
          </c:extLst>
        </c:ser>
        <c:ser>
          <c:idx val="8"/>
          <c:order val="8"/>
          <c:tx>
            <c:strRef>
              <c:f>データシート!$A$35</c:f>
              <c:strCache>
                <c:ptCount val="1"/>
                <c:pt idx="0">
                  <c:v>南阿蘇村上水道事業会計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4.3</c:v>
                </c:pt>
                <c:pt idx="2">
                  <c:v>#N/A</c:v>
                </c:pt>
                <c:pt idx="3">
                  <c:v>2.65</c:v>
                </c:pt>
                <c:pt idx="4">
                  <c:v>#N/A</c:v>
                </c:pt>
                <c:pt idx="5">
                  <c:v>2.96</c:v>
                </c:pt>
                <c:pt idx="6">
                  <c:v>#N/A</c:v>
                </c:pt>
                <c:pt idx="7">
                  <c:v>2.35</c:v>
                </c:pt>
                <c:pt idx="8">
                  <c:v>#N/A</c:v>
                </c:pt>
                <c:pt idx="9">
                  <c:v>2.46</c:v>
                </c:pt>
              </c:numCache>
            </c:numRef>
          </c:val>
          <c:extLst>
            <c:ext xmlns:c16="http://schemas.microsoft.com/office/drawing/2014/chart" uri="{C3380CC4-5D6E-409C-BE32-E72D297353CC}">
              <c16:uniqueId val="{00000008-FE62-479D-9D59-7F62CF3DCF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20.57</c:v>
                </c:pt>
                <c:pt idx="2">
                  <c:v>#N/A</c:v>
                </c:pt>
                <c:pt idx="3">
                  <c:v>16.260000000000002</c:v>
                </c:pt>
                <c:pt idx="4">
                  <c:v>#N/A</c:v>
                </c:pt>
                <c:pt idx="5">
                  <c:v>9.0500000000000007</c:v>
                </c:pt>
                <c:pt idx="6">
                  <c:v>#N/A</c:v>
                </c:pt>
                <c:pt idx="7">
                  <c:v>11.37</c:v>
                </c:pt>
                <c:pt idx="8">
                  <c:v>#N/A</c:v>
                </c:pt>
                <c:pt idx="9">
                  <c:v>13.63</c:v>
                </c:pt>
              </c:numCache>
            </c:numRef>
          </c:val>
          <c:extLst>
            <c:ext xmlns:c16="http://schemas.microsoft.com/office/drawing/2014/chart" uri="{C3380CC4-5D6E-409C-BE32-E72D297353CC}">
              <c16:uniqueId val="{00000009-FE62-479D-9D59-7F62CF3DCF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782</c:v>
                </c:pt>
                <c:pt idx="5">
                  <c:v>1710</c:v>
                </c:pt>
                <c:pt idx="8">
                  <c:v>2064</c:v>
                </c:pt>
                <c:pt idx="11">
                  <c:v>2643</c:v>
                </c:pt>
                <c:pt idx="14">
                  <c:v>2897</c:v>
                </c:pt>
              </c:numCache>
            </c:numRef>
          </c:val>
          <c:extLst>
            <c:ext xmlns:c16="http://schemas.microsoft.com/office/drawing/2014/chart" uri="{C3380CC4-5D6E-409C-BE32-E72D297353CC}">
              <c16:uniqueId val="{00000000-F4F8-4B0A-85EF-7F64811118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F4F8-4B0A-85EF-7F64811118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40</c:v>
                </c:pt>
                <c:pt idx="3">
                  <c:v>0</c:v>
                </c:pt>
                <c:pt idx="6">
                  <c:v>0</c:v>
                </c:pt>
                <c:pt idx="9">
                  <c:v>0</c:v>
                </c:pt>
                <c:pt idx="12">
                  <c:v>0</c:v>
                </c:pt>
              </c:numCache>
            </c:numRef>
          </c:val>
          <c:extLst>
            <c:ext xmlns:c16="http://schemas.microsoft.com/office/drawing/2014/chart" uri="{C3380CC4-5D6E-409C-BE32-E72D297353CC}">
              <c16:uniqueId val="{00000002-F4F8-4B0A-85EF-7F64811118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c:v>
                </c:pt>
                <c:pt idx="3">
                  <c:v>52</c:v>
                </c:pt>
                <c:pt idx="6">
                  <c:v>96</c:v>
                </c:pt>
                <c:pt idx="9">
                  <c:v>57</c:v>
                </c:pt>
                <c:pt idx="12">
                  <c:v>42</c:v>
                </c:pt>
              </c:numCache>
            </c:numRef>
          </c:val>
          <c:extLst>
            <c:ext xmlns:c16="http://schemas.microsoft.com/office/drawing/2014/chart" uri="{C3380CC4-5D6E-409C-BE32-E72D297353CC}">
              <c16:uniqueId val="{00000003-F4F8-4B0A-85EF-7F64811118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64</c:v>
                </c:pt>
                <c:pt idx="3">
                  <c:v>68</c:v>
                </c:pt>
                <c:pt idx="6">
                  <c:v>83</c:v>
                </c:pt>
                <c:pt idx="9">
                  <c:v>60</c:v>
                </c:pt>
                <c:pt idx="12">
                  <c:v>80</c:v>
                </c:pt>
              </c:numCache>
            </c:numRef>
          </c:val>
          <c:extLst>
            <c:ext xmlns:c16="http://schemas.microsoft.com/office/drawing/2014/chart" uri="{C3380CC4-5D6E-409C-BE32-E72D297353CC}">
              <c16:uniqueId val="{00000004-F4F8-4B0A-85EF-7F64811118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F8-4B0A-85EF-7F64811118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F8-4B0A-85EF-7F64811118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929</c:v>
                </c:pt>
                <c:pt idx="3">
                  <c:v>2005</c:v>
                </c:pt>
                <c:pt idx="6">
                  <c:v>2339</c:v>
                </c:pt>
                <c:pt idx="9">
                  <c:v>2996</c:v>
                </c:pt>
                <c:pt idx="12">
                  <c:v>3353</c:v>
                </c:pt>
              </c:numCache>
            </c:numRef>
          </c:val>
          <c:extLst>
            <c:ext xmlns:c16="http://schemas.microsoft.com/office/drawing/2014/chart" uri="{C3380CC4-5D6E-409C-BE32-E72D297353CC}">
              <c16:uniqueId val="{00000007-F4F8-4B0A-85EF-7F64811118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301</c:v>
                </c:pt>
                <c:pt idx="2">
                  <c:v>#N/A</c:v>
                </c:pt>
                <c:pt idx="3">
                  <c:v>#N/A</c:v>
                </c:pt>
                <c:pt idx="4">
                  <c:v>416</c:v>
                </c:pt>
                <c:pt idx="5">
                  <c:v>#N/A</c:v>
                </c:pt>
                <c:pt idx="6">
                  <c:v>#N/A</c:v>
                </c:pt>
                <c:pt idx="7">
                  <c:v>454</c:v>
                </c:pt>
                <c:pt idx="8">
                  <c:v>#N/A</c:v>
                </c:pt>
                <c:pt idx="9">
                  <c:v>#N/A</c:v>
                </c:pt>
                <c:pt idx="10">
                  <c:v>470</c:v>
                </c:pt>
                <c:pt idx="11">
                  <c:v>#N/A</c:v>
                </c:pt>
                <c:pt idx="12">
                  <c:v>#N/A</c:v>
                </c:pt>
                <c:pt idx="13">
                  <c:v>578</c:v>
                </c:pt>
                <c:pt idx="14">
                  <c:v>#N/A</c:v>
                </c:pt>
              </c:numCache>
            </c:numRef>
          </c:val>
          <c:smooth val="0"/>
          <c:extLst>
            <c:ext xmlns:c16="http://schemas.microsoft.com/office/drawing/2014/chart" uri="{C3380CC4-5D6E-409C-BE32-E72D297353CC}">
              <c16:uniqueId val="{00000008-F4F8-4B0A-85EF-7F64811118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14165</c:v>
                </c:pt>
                <c:pt idx="5">
                  <c:v>16175</c:v>
                </c:pt>
                <c:pt idx="8">
                  <c:v>17569</c:v>
                </c:pt>
                <c:pt idx="11">
                  <c:v>17644</c:v>
                </c:pt>
                <c:pt idx="14">
                  <c:v>17206</c:v>
                </c:pt>
              </c:numCache>
            </c:numRef>
          </c:val>
          <c:extLst>
            <c:ext xmlns:c16="http://schemas.microsoft.com/office/drawing/2014/chart" uri="{C3380CC4-5D6E-409C-BE32-E72D297353CC}">
              <c16:uniqueId val="{00000000-C512-4F32-B95C-D331B088E5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1248</c:v>
                </c:pt>
                <c:pt idx="5">
                  <c:v>1258</c:v>
                </c:pt>
                <c:pt idx="8">
                  <c:v>1233</c:v>
                </c:pt>
                <c:pt idx="11">
                  <c:v>1507</c:v>
                </c:pt>
                <c:pt idx="14">
                  <c:v>1446</c:v>
                </c:pt>
              </c:numCache>
            </c:numRef>
          </c:val>
          <c:extLst>
            <c:ext xmlns:c16="http://schemas.microsoft.com/office/drawing/2014/chart" uri="{C3380CC4-5D6E-409C-BE32-E72D297353CC}">
              <c16:uniqueId val="{00000001-C512-4F32-B95C-D331B088E5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4090</c:v>
                </c:pt>
                <c:pt idx="5">
                  <c:v>4011</c:v>
                </c:pt>
                <c:pt idx="8">
                  <c:v>3620</c:v>
                </c:pt>
                <c:pt idx="11">
                  <c:v>3461</c:v>
                </c:pt>
                <c:pt idx="14">
                  <c:v>3476</c:v>
                </c:pt>
              </c:numCache>
            </c:numRef>
          </c:val>
          <c:extLst>
            <c:ext xmlns:c16="http://schemas.microsoft.com/office/drawing/2014/chart" uri="{C3380CC4-5D6E-409C-BE32-E72D297353CC}">
              <c16:uniqueId val="{00000002-C512-4F32-B95C-D331B088E5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12-4F32-B95C-D331B088E5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12-4F32-B95C-D331B088E5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C512-4F32-B95C-D331B088E5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603</c:v>
                </c:pt>
                <c:pt idx="3">
                  <c:v>617</c:v>
                </c:pt>
                <c:pt idx="6">
                  <c:v>393</c:v>
                </c:pt>
                <c:pt idx="9">
                  <c:v>164</c:v>
                </c:pt>
                <c:pt idx="12">
                  <c:v>272</c:v>
                </c:pt>
              </c:numCache>
            </c:numRef>
          </c:val>
          <c:extLst>
            <c:ext xmlns:c16="http://schemas.microsoft.com/office/drawing/2014/chart" uri="{C3380CC4-5D6E-409C-BE32-E72D297353CC}">
              <c16:uniqueId val="{00000006-C512-4F32-B95C-D331B088E5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370</c:v>
                </c:pt>
                <c:pt idx="3">
                  <c:v>366</c:v>
                </c:pt>
                <c:pt idx="6">
                  <c:v>374</c:v>
                </c:pt>
                <c:pt idx="9">
                  <c:v>418</c:v>
                </c:pt>
                <c:pt idx="12">
                  <c:v>456</c:v>
                </c:pt>
              </c:numCache>
            </c:numRef>
          </c:val>
          <c:extLst>
            <c:ext xmlns:c16="http://schemas.microsoft.com/office/drawing/2014/chart" uri="{C3380CC4-5D6E-409C-BE32-E72D297353CC}">
              <c16:uniqueId val="{00000007-C512-4F32-B95C-D331B088E5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849</c:v>
                </c:pt>
                <c:pt idx="3">
                  <c:v>874</c:v>
                </c:pt>
                <c:pt idx="6">
                  <c:v>1020</c:v>
                </c:pt>
                <c:pt idx="9">
                  <c:v>1034</c:v>
                </c:pt>
                <c:pt idx="12">
                  <c:v>1069</c:v>
                </c:pt>
              </c:numCache>
            </c:numRef>
          </c:val>
          <c:extLst>
            <c:ext xmlns:c16="http://schemas.microsoft.com/office/drawing/2014/chart" uri="{C3380CC4-5D6E-409C-BE32-E72D297353CC}">
              <c16:uniqueId val="{00000008-C512-4F32-B95C-D331B088E5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12-4F32-B95C-D331B088E5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18250</c:v>
                </c:pt>
                <c:pt idx="3">
                  <c:v>20578</c:v>
                </c:pt>
                <c:pt idx="6">
                  <c:v>22756</c:v>
                </c:pt>
                <c:pt idx="9">
                  <c:v>22850</c:v>
                </c:pt>
                <c:pt idx="12">
                  <c:v>22089</c:v>
                </c:pt>
              </c:numCache>
            </c:numRef>
          </c:val>
          <c:extLst>
            <c:ext xmlns:c16="http://schemas.microsoft.com/office/drawing/2014/chart" uri="{C3380CC4-5D6E-409C-BE32-E72D297353CC}">
              <c16:uniqueId val="{0000000A-C512-4F32-B95C-D331B088E5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569</c:v>
                </c:pt>
                <c:pt idx="2">
                  <c:v>#N/A</c:v>
                </c:pt>
                <c:pt idx="3">
                  <c:v>#N/A</c:v>
                </c:pt>
                <c:pt idx="4">
                  <c:v>991</c:v>
                </c:pt>
                <c:pt idx="5">
                  <c:v>#N/A</c:v>
                </c:pt>
                <c:pt idx="6">
                  <c:v>#N/A</c:v>
                </c:pt>
                <c:pt idx="7">
                  <c:v>2122</c:v>
                </c:pt>
                <c:pt idx="8">
                  <c:v>#N/A</c:v>
                </c:pt>
                <c:pt idx="9">
                  <c:v>#N/A</c:v>
                </c:pt>
                <c:pt idx="10">
                  <c:v>1855</c:v>
                </c:pt>
                <c:pt idx="11">
                  <c:v>#N/A</c:v>
                </c:pt>
                <c:pt idx="12">
                  <c:v>#N/A</c:v>
                </c:pt>
                <c:pt idx="13">
                  <c:v>1758</c:v>
                </c:pt>
                <c:pt idx="14">
                  <c:v>#N/A</c:v>
                </c:pt>
              </c:numCache>
            </c:numRef>
          </c:val>
          <c:smooth val="0"/>
          <c:extLst>
            <c:ext xmlns:c16="http://schemas.microsoft.com/office/drawing/2014/chart" uri="{C3380CC4-5D6E-409C-BE32-E72D297353CC}">
              <c16:uniqueId val="{0000000B-C512-4F32-B95C-D331B088E5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1392</c:v>
                </c:pt>
                <c:pt idx="1">
                  <c:v>1394</c:v>
                </c:pt>
                <c:pt idx="2">
                  <c:v>1396</c:v>
                </c:pt>
              </c:numCache>
            </c:numRef>
          </c:val>
          <c:extLst>
            <c:ext xmlns:c16="http://schemas.microsoft.com/office/drawing/2014/chart" uri="{C3380CC4-5D6E-409C-BE32-E72D297353CC}">
              <c16:uniqueId val="{00000000-F4AA-49E0-A22D-0FC7E79C3F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290</c:v>
                </c:pt>
                <c:pt idx="1">
                  <c:v>281</c:v>
                </c:pt>
                <c:pt idx="2">
                  <c:v>281</c:v>
                </c:pt>
              </c:numCache>
            </c:numRef>
          </c:val>
          <c:extLst>
            <c:ext xmlns:c16="http://schemas.microsoft.com/office/drawing/2014/chart" uri="{C3380CC4-5D6E-409C-BE32-E72D297353CC}">
              <c16:uniqueId val="{00000001-F4AA-49E0-A22D-0FC7E79C3F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2996</c:v>
                </c:pt>
                <c:pt idx="1">
                  <c:v>2798</c:v>
                </c:pt>
                <c:pt idx="2">
                  <c:v>2764</c:v>
                </c:pt>
              </c:numCache>
            </c:numRef>
          </c:val>
          <c:extLst>
            <c:ext xmlns:c16="http://schemas.microsoft.com/office/drawing/2014/chart" uri="{C3380CC4-5D6E-409C-BE32-E72D297353CC}">
              <c16:uniqueId val="{00000002-F4AA-49E0-A22D-0FC7E79C3F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４年度の実質公債費比率は、熊本地震関連事業のために借入れた災害復旧事業債が本格化したことに加えて、あそ望の郷機能拡張事業、小規模住宅地区等改良事業などの地方債償還が増加したことから１．２ポイント上昇した。今後、熊本地震関連に加え、立野駅周辺整備事業や小規模住宅地区等改良事業、旧久木野庁舎の改修に係る地方債償還などが増加することから上昇する見込みである。</a:t>
          </a:r>
        </a:p>
        <a:p>
          <a:r>
            <a:rPr kumimoji="1" lang="ja-JP" altLang="en-US" sz="1200">
              <a:latin typeface="ＭＳ ゴシック" pitchFamily="49" charset="-128"/>
              <a:ea typeface="ＭＳ ゴシック" pitchFamily="49" charset="-128"/>
            </a:rPr>
            <a:t>　今後の事業実施においては、交付税算入率の高い過疎対策事業債や合併特例事業債を活用し、実質公債費比率の上昇を抑制していく必要がある。今後も交付税算入率を十分考慮した計画的な地方債の発行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令和４年度は基準財政需要額算入見込額の減により充当可能財源等は減少したものの、地方債残高の減により将来負担比率は４０．１％と令和３年度より１．２ポイント改善した。</a:t>
          </a:r>
        </a:p>
        <a:p>
          <a:r>
            <a:rPr kumimoji="1" lang="ja-JP" altLang="en-US" sz="1200">
              <a:latin typeface="ＭＳ ゴシック" pitchFamily="49" charset="-128"/>
              <a:ea typeface="ＭＳ ゴシック" pitchFamily="49" charset="-128"/>
            </a:rPr>
            <a:t>　今後も地方債残高の減少は見込まれる一方、普通交付税の減や、熊本地震対策による基金の取崩しも見込まれるため厳しい財政状況が続くことが予想される。</a:t>
          </a:r>
        </a:p>
        <a:p>
          <a:r>
            <a:rPr kumimoji="1" lang="ja-JP" altLang="en-US" sz="1200">
              <a:latin typeface="ＭＳ ゴシック" pitchFamily="49" charset="-128"/>
              <a:ea typeface="ＭＳ ゴシック" pitchFamily="49" charset="-128"/>
            </a:rPr>
            <a:t>　今後も引き続き、交付税算入率の高い起債を活用しつつも事業実施の適正化を図り、財政健全化に努める必要がある。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熊本県南阿蘇村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からの復旧・復興を目的に設置した災害復興基金を、木造仮設住宅等再建築事業や農業用施設災害復旧事業などに５９百万円を取崩した一方、基金運用から合併振興基金に２百万円、地域福祉基金に８百万円を積立てたことから基金全体としては３２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関連の災害復旧事業、小規模住宅地区等改良事業や、立野駅周辺整備事業、あそ望の郷くぎの機能拡張事業などの地方債償還が増加することから、財政調整基金の取崩しは避けられない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熊本地震の影響により人口減少が進行しており、地震前の平成２８年３月３１日から令和５年３月３１日時点で約１，４７６人の人口減少となっている。今後は、人口減少に歯止めをかけるためにも移住定住促進事業を推進していくことから、特定目的基金を取崩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・合併振興基金については、地域振興に役立てたい。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・災害復興基金については、熊本地震に係る災害復旧復興事業に充当。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・合併特例措置逓減対策事業準備金については、普通交付税の減額に備えるために積み立てたもの。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・地域福祉基金については、地域福祉の増進に役立てたい。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・公共施設等整備基金については、公共施設の建設及び改修などの整備に充当。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・農業基金については、農業の振興と活性化のために役立てたい。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合併振興基金は、基金運用として２百円を積立てた。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災害復興基金を、木造仮設住宅等再建築事業などに５９百万円取り崩した。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地域福祉基金は、基金運用として８百円を積立てた。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令和元年度で普通交付税の合併算定替えが終了したことから、合併特例逓減対策準備基金の活用を予定している。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今後も熊本地震関連事業のために災害復興基金の活用を予定している。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基金運用により２百万円を積み立てた。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で普通交付税の合併算定替えが終了したことや、熊本地震関連の災害復旧事業、小規模住宅地区等改良事業や立野駅周辺整備事業、あそ望の郷くぎの機能拡張事業などの地方債償還が増加していることから財政運営が厳しさを増している。このため、令和５年度から財政調整基金の取り崩しは避けられない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に係る災害廃棄物処理事業のために借入れた災害対策債償還のため、令和元年度に熊本地震災害廃棄物処理基金補助金１億２５百万円を基金に積立てた。令和４年度においては取り崩し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今後も、災害対策債償還のため減少する見込みである。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
10,014
137.32
14,663,693
13,760,399
843,523
6,185,048
22,089,016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財政力指数は０．２２で、令和３年度と比較すると０．０１ポイント減少している。これは、公債費の増加に伴い普通交付税算入額が増加したことで、普通交付税が１．９ポイント増加したことが大きな要因と考えられる。</a:t>
          </a:r>
        </a:p>
        <a:p>
          <a:r>
            <a:rPr kumimoji="1" lang="ja-JP" altLang="en-US" sz="1300">
              <a:latin typeface="ＭＳ Ｐゴシック" panose="020B0600070205080204" pitchFamily="50" charset="-128"/>
              <a:ea typeface="ＭＳ Ｐゴシック" panose="020B0600070205080204" pitchFamily="50" charset="-128"/>
            </a:rPr>
            <a:t>　本村は歳入の約７割が依存財源であるため、更なる徴収業務の強化と移住定住の促進による人口増加に取組みながら収入の確保を図るとともに、行政の効率化は進めながら支出の抑制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令和４年度の経常収支比率は９４．９％で，令和３年度と比較すると１．７ポイント減少した。これは、地方税、普通交付税などの経常一般財源等の増加が大きな要因と考えられる。</a:t>
          </a:r>
        </a:p>
        <a:p>
          <a:r>
            <a:rPr kumimoji="1" lang="ja-JP" altLang="en-US" sz="1300">
              <a:latin typeface="ＭＳ Ｐゴシック" panose="020B0600070205080204" pitchFamily="50" charset="-128"/>
              <a:ea typeface="ＭＳ Ｐゴシック" panose="020B0600070205080204" pitchFamily="50" charset="-128"/>
            </a:rPr>
            <a:t>　令和４年度と令和３年度の公債費を比較すると２．０ポイント増加しており、今後も熊本地震に伴う災害復旧事業や小規模住宅地区等改良事業等の地方債償還の増加が見込まれる。また、人口減による普通交付税の削減もあり、財政の硬直化がさらに進むことが予想されるため、行財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66</xdr:row>
      <xdr:rowOff>39116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27277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39116</xdr:rowOff>
    </xdr:from>
    <xdr:to>
      <xdr:col>19</xdr:col>
      <xdr:colOff>133350</xdr:colOff>
      <xdr:row>67</xdr:row>
      <xdr:rowOff>22098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3548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22098</xdr:rowOff>
    </xdr:from>
    <xdr:to>
      <xdr:col>15</xdr:col>
      <xdr:colOff>82550</xdr:colOff>
      <xdr:row>67</xdr:row>
      <xdr:rowOff>55880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5092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77724</xdr:rowOff>
    </xdr:from>
    <xdr:to>
      <xdr:col>11</xdr:col>
      <xdr:colOff>31750</xdr:colOff>
      <xdr:row>67</xdr:row>
      <xdr:rowOff>55880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9342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77724</xdr:rowOff>
    </xdr:from>
    <xdr:to>
      <xdr:col>23</xdr:col>
      <xdr:colOff>184150</xdr:colOff>
      <xdr:row>66</xdr:row>
      <xdr:rowOff>7874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49801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142748</xdr:rowOff>
    </xdr:from>
    <xdr:to>
      <xdr:col>15</xdr:col>
      <xdr:colOff>133350</xdr:colOff>
      <xdr:row>67</xdr:row>
      <xdr:rowOff>72898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57675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5080</xdr:rowOff>
    </xdr:from>
    <xdr:to>
      <xdr:col>11</xdr:col>
      <xdr:colOff>82550</xdr:colOff>
      <xdr:row>67</xdr:row>
      <xdr:rowOff>106680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91457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26924</xdr:rowOff>
    </xdr:from>
    <xdr:to>
      <xdr:col>7</xdr:col>
      <xdr:colOff>31750</xdr:colOff>
      <xdr:row>66</xdr:row>
      <xdr:rowOff>128524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113301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[341,827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一人当たり３４１，８２７円で全国・県平均を上回っている。令和４年度と比較すると３９，２５５円増加している。増加の要因としては、物件費の増加によるものであり、ふるさと寄付金関連経費、公営住宅解体工事などの増が大きな要因である。</a:t>
          </a:r>
        </a:p>
        <a:p>
          <a:r>
            <a:rPr kumimoji="1" lang="ja-JP" altLang="en-US" sz="1300">
              <a:latin typeface="ＭＳ Ｐゴシック" panose="020B0600070205080204" pitchFamily="50" charset="-128"/>
              <a:ea typeface="ＭＳ Ｐゴシック" panose="020B0600070205080204" pitchFamily="50" charset="-128"/>
            </a:rPr>
            <a:t>　今後は、公共施設の統廃合や効率的な利活用により経費の削減に努め支出の抑制に努める。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69706</xdr:rowOff>
    </xdr:from>
    <xdr:to>
      <xdr:col>23</xdr:col>
      <xdr:colOff>133350</xdr:colOff>
      <xdr:row>82</xdr:row>
      <xdr:rowOff>164429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28606"/>
          <a:ext cx="838200" cy="9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109490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69706</xdr:rowOff>
    </xdr:from>
    <xdr:to>
      <xdr:col>19</xdr:col>
      <xdr:colOff>133350</xdr:colOff>
      <xdr:row>82</xdr:row>
      <xdr:rowOff>157434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4128606"/>
          <a:ext cx="889000" cy="8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25245</xdr:rowOff>
    </xdr:from>
    <xdr:to>
      <xdr:col>15</xdr:col>
      <xdr:colOff>82550</xdr:colOff>
      <xdr:row>82</xdr:row>
      <xdr:rowOff>157434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084145"/>
          <a:ext cx="889000" cy="1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25245</xdr:rowOff>
    </xdr:from>
    <xdr:to>
      <xdr:col>11</xdr:col>
      <xdr:colOff>31750</xdr:colOff>
      <xdr:row>82</xdr:row>
      <xdr:rowOff>97245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084145"/>
          <a:ext cx="889000" cy="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65495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6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113629</xdr:rowOff>
    </xdr:from>
    <xdr:to>
      <xdr:col>23</xdr:col>
      <xdr:colOff>184150</xdr:colOff>
      <xdr:row>83</xdr:row>
      <xdr:rowOff>43779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130156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1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18906</xdr:rowOff>
    </xdr:from>
    <xdr:to>
      <xdr:col>19</xdr:col>
      <xdr:colOff>184150</xdr:colOff>
      <xdr:row>82</xdr:row>
      <xdr:rowOff>120506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130683</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46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106634</xdr:rowOff>
    </xdr:from>
    <xdr:to>
      <xdr:col>15</xdr:col>
      <xdr:colOff>133350</xdr:colOff>
      <xdr:row>83</xdr:row>
      <xdr:rowOff>36784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21561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25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145895</xdr:rowOff>
    </xdr:from>
    <xdr:to>
      <xdr:col>11</xdr:col>
      <xdr:colOff>82550</xdr:colOff>
      <xdr:row>82</xdr:row>
      <xdr:rowOff>76045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3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60822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1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46445</xdr:rowOff>
    </xdr:from>
    <xdr:to>
      <xdr:col>7</xdr:col>
      <xdr:colOff>31750</xdr:colOff>
      <xdr:row>82</xdr:row>
      <xdr:rowOff>148045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1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132822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19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令和４年度のラスパイレス指数は、令和３年度と比較すると０．７ポイント増加したが、全国町村平均は下回っていることから、今後もより一層の給与水準の適正化に努める。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112713</xdr:rowOff>
    </xdr:from>
    <xdr:to>
      <xdr:col>81</xdr:col>
      <xdr:colOff>44450</xdr:colOff>
      <xdr:row>85</xdr:row>
      <xdr:rowOff>11641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14513"/>
          <a:ext cx="8382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112713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44134"/>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62441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4441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112713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464241"/>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102129</xdr:rowOff>
    </xdr:from>
    <xdr:to>
      <xdr:col>68</xdr:col>
      <xdr:colOff>203200</xdr:colOff>
      <xdr:row>85</xdr:row>
      <xdr:rowOff>32279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17056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37165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61913</xdr:rowOff>
    </xdr:from>
    <xdr:to>
      <xdr:col>77</xdr:col>
      <xdr:colOff>95250</xdr:colOff>
      <xdr:row>84</xdr:row>
      <xdr:rowOff>163513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2240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61913</xdr:rowOff>
    </xdr:from>
    <xdr:to>
      <xdr:col>64</xdr:col>
      <xdr:colOff>152400</xdr:colOff>
      <xdr:row>84</xdr:row>
      <xdr:rowOff>163513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2240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村合併以降は、退職職員に対して新規採用を抑制することで、適正人員を目指してきたが、未だ全国・県平均を上回っている。これは平成２８年熊本地震以後、災害事務の職員枠増により新規採用者が計画人数を上回ったためである。現在、新規採用の抑制、組織の見直しなどを行いながら定員の適正化に努めてい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15018</xdr:rowOff>
    </xdr:from>
    <xdr:to>
      <xdr:col>81</xdr:col>
      <xdr:colOff>44450</xdr:colOff>
      <xdr:row>61</xdr:row>
      <xdr:rowOff>27686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473468"/>
          <a:ext cx="8382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19844</xdr:rowOff>
    </xdr:from>
    <xdr:to>
      <xdr:col>77</xdr:col>
      <xdr:colOff>44450</xdr:colOff>
      <xdr:row>61</xdr:row>
      <xdr:rowOff>27686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78294"/>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154353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2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19844</xdr:rowOff>
    </xdr:from>
    <xdr:to>
      <xdr:col>72</xdr:col>
      <xdr:colOff>203200</xdr:colOff>
      <xdr:row>61</xdr:row>
      <xdr:rowOff>88614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478294"/>
          <a:ext cx="889000" cy="6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111523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88614</xdr:rowOff>
    </xdr:from>
    <xdr:to>
      <xdr:col>68</xdr:col>
      <xdr:colOff>152400</xdr:colOff>
      <xdr:row>61</xdr:row>
      <xdr:rowOff>89821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54706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130969</xdr:rowOff>
    </xdr:from>
    <xdr:to>
      <xdr:col>68</xdr:col>
      <xdr:colOff>203200</xdr:colOff>
      <xdr:row>60</xdr:row>
      <xdr:rowOff>61119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71296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15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103219</xdr:rowOff>
    </xdr:from>
    <xdr:to>
      <xdr:col>64</xdr:col>
      <xdr:colOff>152400</xdr:colOff>
      <xdr:row>60</xdr:row>
      <xdr:rowOff>33369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135668</xdr:rowOff>
    </xdr:from>
    <xdr:to>
      <xdr:col>81</xdr:col>
      <xdr:colOff>95250</xdr:colOff>
      <xdr:row>61</xdr:row>
      <xdr:rowOff>65818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152195</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6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148336</xdr:rowOff>
    </xdr:from>
    <xdr:to>
      <xdr:col>77</xdr:col>
      <xdr:colOff>95250</xdr:colOff>
      <xdr:row>61</xdr:row>
      <xdr:rowOff>78486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88663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20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140494</xdr:rowOff>
    </xdr:from>
    <xdr:to>
      <xdr:col>73</xdr:col>
      <xdr:colOff>44450</xdr:colOff>
      <xdr:row>61</xdr:row>
      <xdr:rowOff>70644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80821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9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37814</xdr:rowOff>
    </xdr:from>
    <xdr:to>
      <xdr:col>68</xdr:col>
      <xdr:colOff>203200</xdr:colOff>
      <xdr:row>61</xdr:row>
      <xdr:rowOff>139414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124191</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58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39021</xdr:rowOff>
    </xdr:from>
    <xdr:to>
      <xdr:col>64</xdr:col>
      <xdr:colOff>152400</xdr:colOff>
      <xdr:row>61</xdr:row>
      <xdr:rowOff>140621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125398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58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実質公債費比率は、熊本地震関連事業のために借入れた災害復旧事業債が本格化したことに加えて、あそ望の郷機能拡張事業、小規模住宅地区等改良事業などの地方債償還が増加したことから１．２ポイント上昇した。今後、熊本地震関連に加え、立野駅周辺整備事業や小規模住宅地区等改良事業、旧久木野庁舎の改修に係る地方債償還などが増加することから上昇する見込みである。</a:t>
          </a:r>
        </a:p>
        <a:p>
          <a:r>
            <a:rPr kumimoji="1" lang="ja-JP" altLang="en-US" sz="1300">
              <a:latin typeface="ＭＳ Ｐゴシック" panose="020B0600070205080204" pitchFamily="50" charset="-128"/>
              <a:ea typeface="ＭＳ Ｐゴシック" panose="020B0600070205080204" pitchFamily="50" charset="-128"/>
            </a:rPr>
            <a:t>　今後の事業実施においては、交付税算入率の高い過疎対策事業債や合併特例事業債を活用し、実質公債費比率の上昇を抑制していく必要がある。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76200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70091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62654</xdr:rowOff>
    </xdr:from>
    <xdr:to>
      <xdr:col>77</xdr:col>
      <xdr:colOff>44450</xdr:colOff>
      <xdr:row>40</xdr:row>
      <xdr:rowOff>151130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62654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8241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137583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168927</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令和４年度は基準財政需要額算入見込額の減により充当可能財源等は減少したものの、地方債残高の減により将来負担比率は４０．１％と令和３年度より１．２ポイント改善した。</a:t>
          </a:r>
        </a:p>
        <a:p>
          <a:r>
            <a:rPr kumimoji="1" lang="ja-JP" altLang="en-US" sz="1300">
              <a:latin typeface="ＭＳ Ｐゴシック" panose="020B0600070205080204" pitchFamily="50" charset="-128"/>
              <a:ea typeface="ＭＳ Ｐゴシック" panose="020B0600070205080204" pitchFamily="50" charset="-128"/>
            </a:rPr>
            <a:t>　今後も地方債残高の減少は見込まれる一方、熊本地震関連事業などの地方債償還が本格化することから基金積立金の取崩しによる将来負担額の増加が見込まれるため、事業実施の適正化を図り財政健全化に努める必要がある。</a:t>
          </a: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30782</xdr:rowOff>
    </xdr:from>
    <xdr:to>
      <xdr:col>81</xdr:col>
      <xdr:colOff>44450</xdr:colOff>
      <xdr:row>16</xdr:row>
      <xdr:rowOff>44571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7398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44571</xdr:rowOff>
    </xdr:from>
    <xdr:to>
      <xdr:col>77</xdr:col>
      <xdr:colOff>44450</xdr:colOff>
      <xdr:row>16</xdr:row>
      <xdr:rowOff>154879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87771"/>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25279</xdr:rowOff>
    </xdr:from>
    <xdr:to>
      <xdr:col>72</xdr:col>
      <xdr:colOff>203200</xdr:colOff>
      <xdr:row>16</xdr:row>
      <xdr:rowOff>154879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597029"/>
          <a:ext cx="889000" cy="30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74930</xdr:rowOff>
    </xdr:from>
    <xdr:to>
      <xdr:col>68</xdr:col>
      <xdr:colOff>152400</xdr:colOff>
      <xdr:row>15</xdr:row>
      <xdr:rowOff>25279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475230"/>
          <a:ext cx="889000" cy="1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13305</xdr:rowOff>
    </xdr:from>
    <xdr:to>
      <xdr:col>68</xdr:col>
      <xdr:colOff>203200</xdr:colOff>
      <xdr:row>16</xdr:row>
      <xdr:rowOff>114905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75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99682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161730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151432</xdr:rowOff>
    </xdr:from>
    <xdr:to>
      <xdr:col>81</xdr:col>
      <xdr:colOff>95250</xdr:colOff>
      <xdr:row>16</xdr:row>
      <xdr:rowOff>81582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123509</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9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165221</xdr:rowOff>
    </xdr:from>
    <xdr:to>
      <xdr:col>77</xdr:col>
      <xdr:colOff>95250</xdr:colOff>
      <xdr:row>16</xdr:row>
      <xdr:rowOff>95371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80148</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82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104079</xdr:rowOff>
    </xdr:from>
    <xdr:to>
      <xdr:col>73</xdr:col>
      <xdr:colOff>44450</xdr:colOff>
      <xdr:row>17</xdr:row>
      <xdr:rowOff>34229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84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19006</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93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145929</xdr:rowOff>
    </xdr:from>
    <xdr:to>
      <xdr:col>68</xdr:col>
      <xdr:colOff>203200</xdr:colOff>
      <xdr:row>15</xdr:row>
      <xdr:rowOff>76079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4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86256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3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24130</xdr:rowOff>
    </xdr:from>
    <xdr:to>
      <xdr:col>64</xdr:col>
      <xdr:colOff>152400</xdr:colOff>
      <xdr:row>14</xdr:row>
      <xdr:rowOff>125730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135907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
10,014
137.32
14,663,693
13,760,399
843,523
6,185,048
22,089,016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で令和４年度と令和３年度を比較すると１．０ポイント減少した。これは退職手当負担金の減や復興業務任期付職員の減が大きな要因である。今後も事業量に合わせた適正な人員配置や、退職職員数に対して新規採用職員の抑制など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00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37</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6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6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80010</xdr:rowOff>
    </xdr:from>
    <xdr:to>
      <xdr:col>11</xdr:col>
      <xdr:colOff>60325</xdr:colOff>
      <xdr:row>36</xdr:row>
      <xdr:rowOff>10160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22860</xdr:rowOff>
    </xdr:from>
    <xdr:to>
      <xdr:col>6</xdr:col>
      <xdr:colOff>171450</xdr:colOff>
      <xdr:row>38</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で令和４年度と令和３年度を比較すると増減はなかった。道路台帳修正業務や温泉指定管理料は減少している。県平均を見れば上回っていることから、今後も公共施設の統廃合及び効率的な利活用を進めることで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84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8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127000</xdr:rowOff>
    </xdr:from>
    <xdr:to>
      <xdr:col>73</xdr:col>
      <xdr:colOff>180975</xdr:colOff>
      <xdr:row>16</xdr:row>
      <xdr:rowOff>161290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9875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161290</xdr:rowOff>
    </xdr:from>
    <xdr:to>
      <xdr:col>69</xdr:col>
      <xdr:colOff>92075</xdr:colOff>
      <xdr:row>17</xdr:row>
      <xdr:rowOff>98425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044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96537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48277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2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76200</xdr:rowOff>
    </xdr:from>
    <xdr:to>
      <xdr:col>74</xdr:col>
      <xdr:colOff>31750</xdr:colOff>
      <xdr:row>16</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162577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110490</xdr:rowOff>
    </xdr:from>
    <xdr:to>
      <xdr:col>69</xdr:col>
      <xdr:colOff>142875</xdr:colOff>
      <xdr:row>17</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47625</xdr:rowOff>
    </xdr:from>
    <xdr:to>
      <xdr:col>65</xdr:col>
      <xdr:colOff>53975</xdr:colOff>
      <xdr:row>17</xdr:row>
      <xdr:rowOff>149225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134002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で令和４年度と令和３年度を比較すると０．６ポイント減少した。これは老人保護措置費の減が大きな要因である。類似団体平均と比較すると下回っているが、平成２８年度以後、熊本地震の影響もあり人口が減少しているため、子どもや高齢者が住みやすい村づくりを目指しながら、健診率向上や、健康づくり対策などを行い医療費抑制などに向けた取組みを進める必要があ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90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805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で令和４年度と令和３年度を比較すると０．５ポイント上昇した。全国平均、県平均、類似団体平均と比較すると下回っている。その他の中で大きなウエイトを占める繰出金については、今後も簡易水道、農業集落排水、生活排水処理事業において、経費削減に努めるとともに使用料の値上げによる健全化を図ることで、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24130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15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85090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61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152400</xdr:rowOff>
    </xdr:from>
    <xdr:to>
      <xdr:col>69</xdr:col>
      <xdr:colOff>142875</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で令和４年度と令和３年度を比較すると２．６ポイント減少した。これは阿蘇広域行政事務組合負担金の減額が大きな要因である。全国平均、県平均と比較すると上回っていることから、今後も予算編成時にはそれぞれの補助金が有効に利用されているかなどのチェックを行うとともに、費用対効果などを判断しながら村内活動団体への補助金の見直しを進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154432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077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266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22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153687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で令和４年度と令和３年度を比較すると２．０ポイント上昇した。これは熊本地震に係る災害復旧事業や小規模住宅地区等改良事業などの地方債償還が大きな要因である。今後は、立野駅周辺整備事業やあそ望の郷くぎの機能拡張事業などの地方債償還が加わることから厳しい財政運営となることが予想される。そのため、普通建設事業の見直しによる地方債の新規発行の抑制に努めることとしてい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96520</xdr:rowOff>
    </xdr:from>
    <xdr:to>
      <xdr:col>24</xdr:col>
      <xdr:colOff>25400</xdr:colOff>
      <xdr:row>81</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8125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77470</xdr:rowOff>
    </xdr:from>
    <xdr:to>
      <xdr:col>19</xdr:col>
      <xdr:colOff>187325</xdr:colOff>
      <xdr:row>80</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6220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100330</xdr:rowOff>
    </xdr:from>
    <xdr:to>
      <xdr:col>15</xdr:col>
      <xdr:colOff>98425</xdr:colOff>
      <xdr:row>79</xdr:row>
      <xdr:rowOff>77470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734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78</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2197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121920</xdr:rowOff>
    </xdr:from>
    <xdr:to>
      <xdr:col>24</xdr:col>
      <xdr:colOff>76200</xdr:colOff>
      <xdr:row>81</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30497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45720</xdr:rowOff>
    </xdr:from>
    <xdr:to>
      <xdr:col>20</xdr:col>
      <xdr:colOff>38100</xdr:colOff>
      <xdr:row>80</xdr:row>
      <xdr:rowOff>147320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132097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26670</xdr:rowOff>
    </xdr:from>
    <xdr:to>
      <xdr:col>15</xdr:col>
      <xdr:colOff>149225</xdr:colOff>
      <xdr:row>79</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113047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49530</xdr:rowOff>
    </xdr:from>
    <xdr:to>
      <xdr:col>11</xdr:col>
      <xdr:colOff>60325</xdr:colOff>
      <xdr:row>78</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で令和４年度と令和３年度を比較すると３．７ポイント減少した。全国平均、県平均、類似団体平均と比較すると下回っているが、物件費が県平均を１．１ポイント上回っていることから、今後も公共施設の統廃合及び効率的な利活用を進めることで経費削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153670</xdr:rowOff>
    </xdr:from>
    <xdr:to>
      <xdr:col>82</xdr:col>
      <xdr:colOff>107950</xdr:colOff>
      <xdr:row>75</xdr:row>
      <xdr:rowOff>123190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84097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123190</xdr:rowOff>
    </xdr:from>
    <xdr:to>
      <xdr:col>78</xdr:col>
      <xdr:colOff>69850</xdr:colOff>
      <xdr:row>77</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981940"/>
          <a:ext cx="889000" cy="3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101616</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78</xdr:row>
      <xdr:rowOff>96520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943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96520</xdr:rowOff>
    </xdr:from>
    <xdr:to>
      <xdr:col>69</xdr:col>
      <xdr:colOff>92075</xdr:colOff>
      <xdr:row>79</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696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102870</xdr:rowOff>
    </xdr:from>
    <xdr:to>
      <xdr:col>82</xdr:col>
      <xdr:colOff>158750</xdr:colOff>
      <xdr:row>75</xdr:row>
      <xdr:rowOff>33020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11447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6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45720</xdr:rowOff>
    </xdr:from>
    <xdr:to>
      <xdr:col>69</xdr:col>
      <xdr:colOff>142875</xdr:colOff>
      <xdr:row>78</xdr:row>
      <xdr:rowOff>147320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7620</xdr:rowOff>
    </xdr:from>
    <xdr:to>
      <xdr:col>65</xdr:col>
      <xdr:colOff>53975</xdr:colOff>
      <xdr:row>79</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93997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50161</xdr:rowOff>
    </xdr:from>
    <xdr:to>
      <xdr:col>29</xdr:col>
      <xdr:colOff>127000</xdr:colOff>
      <xdr:row>18</xdr:row>
      <xdr:rowOff>61381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83886"/>
          <a:ext cx="647700" cy="1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47316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25761</xdr:rowOff>
    </xdr:from>
    <xdr:to>
      <xdr:col>26</xdr:col>
      <xdr:colOff>50800</xdr:colOff>
      <xdr:row>18</xdr:row>
      <xdr:rowOff>50161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59486"/>
          <a:ext cx="698500" cy="24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167132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25761</xdr:rowOff>
    </xdr:from>
    <xdr:to>
      <xdr:col>22</xdr:col>
      <xdr:colOff>114300</xdr:colOff>
      <xdr:row>18</xdr:row>
      <xdr:rowOff>31384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59486"/>
          <a:ext cx="698500" cy="5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21486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31384</xdr:rowOff>
    </xdr:from>
    <xdr:to>
      <xdr:col>18</xdr:col>
      <xdr:colOff>177800</xdr:colOff>
      <xdr:row>18</xdr:row>
      <xdr:rowOff>66872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65109"/>
          <a:ext cx="698500" cy="35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152551</xdr:rowOff>
    </xdr:from>
    <xdr:to>
      <xdr:col>19</xdr:col>
      <xdr:colOff>38100</xdr:colOff>
      <xdr:row>19</xdr:row>
      <xdr:rowOff>82701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2862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67478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7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4857</xdr:rowOff>
    </xdr:from>
    <xdr:to>
      <xdr:col>15</xdr:col>
      <xdr:colOff>101600</xdr:colOff>
      <xdr:row>19</xdr:row>
      <xdr:rowOff>106457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10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91234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39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10581</xdr:rowOff>
    </xdr:from>
    <xdr:to>
      <xdr:col>29</xdr:col>
      <xdr:colOff>177800</xdr:colOff>
      <xdr:row>18</xdr:row>
      <xdr:rowOff>112181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44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154108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1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170811</xdr:rowOff>
    </xdr:from>
    <xdr:to>
      <xdr:col>26</xdr:col>
      <xdr:colOff>101600</xdr:colOff>
      <xdr:row>18</xdr:row>
      <xdr:rowOff>100961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33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85738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19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146411</xdr:rowOff>
    </xdr:from>
    <xdr:to>
      <xdr:col>22</xdr:col>
      <xdr:colOff>165100</xdr:colOff>
      <xdr:row>18</xdr:row>
      <xdr:rowOff>76561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08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61338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9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152034</xdr:rowOff>
    </xdr:from>
    <xdr:to>
      <xdr:col>19</xdr:col>
      <xdr:colOff>38100</xdr:colOff>
      <xdr:row>18</xdr:row>
      <xdr:rowOff>82184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1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92361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8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16072</xdr:rowOff>
    </xdr:from>
    <xdr:to>
      <xdr:col>15</xdr:col>
      <xdr:colOff>101600</xdr:colOff>
      <xdr:row>18</xdr:row>
      <xdr:rowOff>117672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4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127849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1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68576</xdr:rowOff>
    </xdr:from>
    <xdr:to>
      <xdr:col>29</xdr:col>
      <xdr:colOff>127000</xdr:colOff>
      <xdr:row>35</xdr:row>
      <xdr:rowOff>253220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78926"/>
          <a:ext cx="647700" cy="184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124335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253220</xdr:rowOff>
    </xdr:from>
    <xdr:to>
      <xdr:col>26</xdr:col>
      <xdr:colOff>50800</xdr:colOff>
      <xdr:row>35</xdr:row>
      <xdr:rowOff>285796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63570"/>
          <a:ext cx="6985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285796</xdr:rowOff>
    </xdr:from>
    <xdr:to>
      <xdr:col>22</xdr:col>
      <xdr:colOff>114300</xdr:colOff>
      <xdr:row>36</xdr:row>
      <xdr:rowOff>6348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96146"/>
          <a:ext cx="698500" cy="6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6348</xdr:rowOff>
    </xdr:from>
    <xdr:to>
      <xdr:col>18</xdr:col>
      <xdr:colOff>177800</xdr:colOff>
      <xdr:row>37</xdr:row>
      <xdr:rowOff>22661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59598"/>
          <a:ext cx="698500" cy="187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51593</xdr:rowOff>
    </xdr:from>
    <xdr:to>
      <xdr:col>19</xdr:col>
      <xdr:colOff>38100</xdr:colOff>
      <xdr:row>36</xdr:row>
      <xdr:rowOff>153193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137970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76804</xdr:rowOff>
    </xdr:from>
    <xdr:to>
      <xdr:col>15</xdr:col>
      <xdr:colOff>101600</xdr:colOff>
      <xdr:row>37</xdr:row>
      <xdr:rowOff>6954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188581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17776</xdr:rowOff>
    </xdr:from>
    <xdr:to>
      <xdr:col>29</xdr:col>
      <xdr:colOff>177800</xdr:colOff>
      <xdr:row>35</xdr:row>
      <xdr:rowOff>119376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2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205753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7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202420</xdr:rowOff>
    </xdr:from>
    <xdr:to>
      <xdr:col>26</xdr:col>
      <xdr:colOff>101600</xdr:colOff>
      <xdr:row>35</xdr:row>
      <xdr:rowOff>304020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1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314197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81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234996</xdr:rowOff>
    </xdr:from>
    <xdr:to>
      <xdr:col>22</xdr:col>
      <xdr:colOff>165100</xdr:colOff>
      <xdr:row>35</xdr:row>
      <xdr:rowOff>336596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45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3873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1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298448</xdr:rowOff>
    </xdr:from>
    <xdr:to>
      <xdr:col>19</xdr:col>
      <xdr:colOff>38100</xdr:colOff>
      <xdr:row>36</xdr:row>
      <xdr:rowOff>57148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0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67325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7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143311</xdr:rowOff>
    </xdr:from>
    <xdr:to>
      <xdr:col>15</xdr:col>
      <xdr:colOff>101600</xdr:colOff>
      <xdr:row>37</xdr:row>
      <xdr:rowOff>73461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9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58238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8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
10,014
137.32
14,663,693
13,760,399
843,523
6,185,048
22,089,016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67291</xdr:rowOff>
    </xdr:from>
    <xdr:to>
      <xdr:col>24</xdr:col>
      <xdr:colOff>63500</xdr:colOff>
      <xdr:row>36</xdr:row>
      <xdr:rowOff>72389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239491"/>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128933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52735</xdr:rowOff>
    </xdr:from>
    <xdr:to>
      <xdr:col>19</xdr:col>
      <xdr:colOff>177800</xdr:colOff>
      <xdr:row>36</xdr:row>
      <xdr:rowOff>67291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224935"/>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71181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0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52735</xdr:rowOff>
    </xdr:from>
    <xdr:to>
      <xdr:col>15</xdr:col>
      <xdr:colOff>50800</xdr:colOff>
      <xdr:row>36</xdr:row>
      <xdr:rowOff>127864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24935"/>
          <a:ext cx="889000" cy="7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115216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127864</xdr:rowOff>
    </xdr:from>
    <xdr:to>
      <xdr:col>10</xdr:col>
      <xdr:colOff>114300</xdr:colOff>
      <xdr:row>37</xdr:row>
      <xdr:rowOff>4649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300064"/>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150611</xdr:rowOff>
    </xdr:from>
    <xdr:to>
      <xdr:col>10</xdr:col>
      <xdr:colOff>165100</xdr:colOff>
      <xdr:row>38</xdr:row>
      <xdr:rowOff>80761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71887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58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2021</xdr:rowOff>
    </xdr:from>
    <xdr:to>
      <xdr:col>6</xdr:col>
      <xdr:colOff>38100</xdr:colOff>
      <xdr:row>38</xdr:row>
      <xdr:rowOff>103621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94748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21589</xdr:rowOff>
    </xdr:from>
    <xdr:to>
      <xdr:col>24</xdr:col>
      <xdr:colOff>114300</xdr:colOff>
      <xdr:row>36</xdr:row>
      <xdr:rowOff>123189</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16491</xdr:rowOff>
    </xdr:from>
    <xdr:to>
      <xdr:col>20</xdr:col>
      <xdr:colOff>38100</xdr:colOff>
      <xdr:row>36</xdr:row>
      <xdr:rowOff>118091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8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109218</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28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1935</xdr:rowOff>
    </xdr:from>
    <xdr:to>
      <xdr:col>15</xdr:col>
      <xdr:colOff>101600</xdr:colOff>
      <xdr:row>36</xdr:row>
      <xdr:rowOff>103535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94662</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26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77064</xdr:rowOff>
    </xdr:from>
    <xdr:to>
      <xdr:col>10</xdr:col>
      <xdr:colOff>165100</xdr:colOff>
      <xdr:row>37</xdr:row>
      <xdr:rowOff>7214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23741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02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125299</xdr:rowOff>
    </xdr:from>
    <xdr:to>
      <xdr:col>6</xdr:col>
      <xdr:colOff>38100</xdr:colOff>
      <xdr:row>37</xdr:row>
      <xdr:rowOff>55449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71976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7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146329</xdr:rowOff>
    </xdr:from>
    <xdr:to>
      <xdr:col>24</xdr:col>
      <xdr:colOff>63500</xdr:colOff>
      <xdr:row>58</xdr:row>
      <xdr:rowOff>102598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18979"/>
          <a:ext cx="838200" cy="1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1525</xdr:rowOff>
    </xdr:from>
    <xdr:to>
      <xdr:col>19</xdr:col>
      <xdr:colOff>177800</xdr:colOff>
      <xdr:row>58</xdr:row>
      <xdr:rowOff>102598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5625"/>
          <a:ext cx="889000" cy="10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1525</xdr:rowOff>
    </xdr:from>
    <xdr:to>
      <xdr:col>15</xdr:col>
      <xdr:colOff>50800</xdr:colOff>
      <xdr:row>58</xdr:row>
      <xdr:rowOff>117225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5625"/>
          <a:ext cx="889000" cy="1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163547</xdr:rowOff>
    </xdr:from>
    <xdr:to>
      <xdr:col>10</xdr:col>
      <xdr:colOff>114300</xdr:colOff>
      <xdr:row>58</xdr:row>
      <xdr:rowOff>117225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36197"/>
          <a:ext cx="889000" cy="1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3753</xdr:rowOff>
    </xdr:from>
    <xdr:to>
      <xdr:col>10</xdr:col>
      <xdr:colOff>165100</xdr:colOff>
      <xdr:row>59</xdr:row>
      <xdr:rowOff>105353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11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96480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21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32789</xdr:rowOff>
    </xdr:from>
    <xdr:to>
      <xdr:col>6</xdr:col>
      <xdr:colOff>38100</xdr:colOff>
      <xdr:row>59</xdr:row>
      <xdr:rowOff>134389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14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125516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24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95529</xdr:rowOff>
    </xdr:from>
    <xdr:to>
      <xdr:col>24</xdr:col>
      <xdr:colOff>114300</xdr:colOff>
      <xdr:row>58</xdr:row>
      <xdr:rowOff>25679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118406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1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51798</xdr:rowOff>
    </xdr:from>
    <xdr:to>
      <xdr:col>20</xdr:col>
      <xdr:colOff>38100</xdr:colOff>
      <xdr:row>58</xdr:row>
      <xdr:rowOff>153398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144525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8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122175</xdr:rowOff>
    </xdr:from>
    <xdr:to>
      <xdr:col>15</xdr:col>
      <xdr:colOff>101600</xdr:colOff>
      <xdr:row>58</xdr:row>
      <xdr:rowOff>52325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68852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7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66425</xdr:rowOff>
    </xdr:from>
    <xdr:to>
      <xdr:col>10</xdr:col>
      <xdr:colOff>165100</xdr:colOff>
      <xdr:row>58</xdr:row>
      <xdr:rowOff>168025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13102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8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112747</xdr:rowOff>
    </xdr:from>
    <xdr:to>
      <xdr:col>6</xdr:col>
      <xdr:colOff>38100</xdr:colOff>
      <xdr:row>58</xdr:row>
      <xdr:rowOff>42897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59424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6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115030</xdr:rowOff>
    </xdr:from>
    <xdr:to>
      <xdr:col>24</xdr:col>
      <xdr:colOff>63500</xdr:colOff>
      <xdr:row>78</xdr:row>
      <xdr:rowOff>134099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8130"/>
          <a:ext cx="8382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94532</xdr:rowOff>
    </xdr:from>
    <xdr:to>
      <xdr:col>19</xdr:col>
      <xdr:colOff>177800</xdr:colOff>
      <xdr:row>78</xdr:row>
      <xdr:rowOff>134099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67632"/>
          <a:ext cx="889000" cy="3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94532</xdr:rowOff>
    </xdr:from>
    <xdr:to>
      <xdr:col>15</xdr:col>
      <xdr:colOff>50800</xdr:colOff>
      <xdr:row>79</xdr:row>
      <xdr:rowOff>8865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7632"/>
          <a:ext cx="889000" cy="8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8655</xdr:rowOff>
    </xdr:from>
    <xdr:to>
      <xdr:col>10</xdr:col>
      <xdr:colOff>114300</xdr:colOff>
      <xdr:row>79</xdr:row>
      <xdr:rowOff>8865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53205"/>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149231</xdr:rowOff>
    </xdr:from>
    <xdr:to>
      <xdr:col>10</xdr:col>
      <xdr:colOff>165100</xdr:colOff>
      <xdr:row>78</xdr:row>
      <xdr:rowOff>79381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95908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1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112846</xdr:rowOff>
    </xdr:from>
    <xdr:to>
      <xdr:col>6</xdr:col>
      <xdr:colOff>38100</xdr:colOff>
      <xdr:row>78</xdr:row>
      <xdr:rowOff>42996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1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59523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8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64230</xdr:rowOff>
    </xdr:from>
    <xdr:to>
      <xdr:col>24</xdr:col>
      <xdr:colOff>114300</xdr:colOff>
      <xdr:row>78</xdr:row>
      <xdr:rowOff>165830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150607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83299</xdr:rowOff>
    </xdr:from>
    <xdr:to>
      <xdr:col>20</xdr:col>
      <xdr:colOff>38100</xdr:colOff>
      <xdr:row>79</xdr:row>
      <xdr:rowOff>13449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4576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43732</xdr:rowOff>
    </xdr:from>
    <xdr:to>
      <xdr:col>15</xdr:col>
      <xdr:colOff>101600</xdr:colOff>
      <xdr:row>78</xdr:row>
      <xdr:rowOff>145332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136459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129515</xdr:rowOff>
    </xdr:from>
    <xdr:to>
      <xdr:col>10</xdr:col>
      <xdr:colOff>165100</xdr:colOff>
      <xdr:row>79</xdr:row>
      <xdr:rowOff>59665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50792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129305</xdr:rowOff>
    </xdr:from>
    <xdr:to>
      <xdr:col>6</xdr:col>
      <xdr:colOff>38100</xdr:colOff>
      <xdr:row>79</xdr:row>
      <xdr:rowOff>59455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50582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144697</xdr:rowOff>
    </xdr:from>
    <xdr:to>
      <xdr:col>24</xdr:col>
      <xdr:colOff>63500</xdr:colOff>
      <xdr:row>96</xdr:row>
      <xdr:rowOff>91802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32447"/>
          <a:ext cx="838200" cy="1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144697</xdr:rowOff>
    </xdr:from>
    <xdr:to>
      <xdr:col>19</xdr:col>
      <xdr:colOff>177800</xdr:colOff>
      <xdr:row>97</xdr:row>
      <xdr:rowOff>84117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32447"/>
          <a:ext cx="889000" cy="28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84117</xdr:rowOff>
    </xdr:from>
    <xdr:to>
      <xdr:col>15</xdr:col>
      <xdr:colOff>50800</xdr:colOff>
      <xdr:row>97</xdr:row>
      <xdr:rowOff>84564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14767"/>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84564</xdr:rowOff>
    </xdr:from>
    <xdr:to>
      <xdr:col>10</xdr:col>
      <xdr:colOff>114300</xdr:colOff>
      <xdr:row>97</xdr:row>
      <xdr:rowOff>85162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15214"/>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24783</xdr:rowOff>
    </xdr:from>
    <xdr:to>
      <xdr:col>10</xdr:col>
      <xdr:colOff>165100</xdr:colOff>
      <xdr:row>96</xdr:row>
      <xdr:rowOff>126383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142910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5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34570</xdr:rowOff>
    </xdr:from>
    <xdr:to>
      <xdr:col>6</xdr:col>
      <xdr:colOff>38100</xdr:colOff>
      <xdr:row>96</xdr:row>
      <xdr:rowOff>136170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9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152697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41002</xdr:rowOff>
    </xdr:from>
    <xdr:to>
      <xdr:col>24</xdr:col>
      <xdr:colOff>114300</xdr:colOff>
      <xdr:row>96</xdr:row>
      <xdr:rowOff>142602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19429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93897</xdr:rowOff>
    </xdr:from>
    <xdr:to>
      <xdr:col>20</xdr:col>
      <xdr:colOff>38100</xdr:colOff>
      <xdr:row>96</xdr:row>
      <xdr:rowOff>24047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33317</xdr:rowOff>
    </xdr:from>
    <xdr:to>
      <xdr:col>15</xdr:col>
      <xdr:colOff>101600</xdr:colOff>
      <xdr:row>97</xdr:row>
      <xdr:rowOff>134917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126044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33764</xdr:rowOff>
    </xdr:from>
    <xdr:to>
      <xdr:col>10</xdr:col>
      <xdr:colOff>165100</xdr:colOff>
      <xdr:row>97</xdr:row>
      <xdr:rowOff>135364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126491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5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34362</xdr:rowOff>
    </xdr:from>
    <xdr:to>
      <xdr:col>6</xdr:col>
      <xdr:colOff>38100</xdr:colOff>
      <xdr:row>97</xdr:row>
      <xdr:rowOff>135962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127089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169327</xdr:rowOff>
    </xdr:from>
    <xdr:to>
      <xdr:col>55</xdr:col>
      <xdr:colOff>0</xdr:colOff>
      <xdr:row>38</xdr:row>
      <xdr:rowOff>4044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512977"/>
          <a:ext cx="8382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69981</xdr:rowOff>
    </xdr:from>
    <xdr:to>
      <xdr:col>50</xdr:col>
      <xdr:colOff>114300</xdr:colOff>
      <xdr:row>37</xdr:row>
      <xdr:rowOff>169327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899281"/>
          <a:ext cx="889000" cy="6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69981</xdr:rowOff>
    </xdr:from>
    <xdr:to>
      <xdr:col>45</xdr:col>
      <xdr:colOff>177800</xdr:colOff>
      <xdr:row>37</xdr:row>
      <xdr:rowOff>11483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99281"/>
          <a:ext cx="889000" cy="45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93838</xdr:rowOff>
    </xdr:from>
    <xdr:to>
      <xdr:col>41</xdr:col>
      <xdr:colOff>50800</xdr:colOff>
      <xdr:row>37</xdr:row>
      <xdr:rowOff>11483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94588"/>
          <a:ext cx="889000" cy="26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136257</xdr:rowOff>
    </xdr:from>
    <xdr:to>
      <xdr:col>41</xdr:col>
      <xdr:colOff>101600</xdr:colOff>
      <xdr:row>38</xdr:row>
      <xdr:rowOff>66407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57534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7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107878</xdr:rowOff>
    </xdr:from>
    <xdr:to>
      <xdr:col>36</xdr:col>
      <xdr:colOff>165100</xdr:colOff>
      <xdr:row>38</xdr:row>
      <xdr:rowOff>38029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51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29156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124694</xdr:rowOff>
    </xdr:from>
    <xdr:to>
      <xdr:col>55</xdr:col>
      <xdr:colOff>50800</xdr:colOff>
      <xdr:row>38</xdr:row>
      <xdr:rowOff>54845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683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103121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118526</xdr:rowOff>
    </xdr:from>
    <xdr:to>
      <xdr:col>50</xdr:col>
      <xdr:colOff>165100</xdr:colOff>
      <xdr:row>38</xdr:row>
      <xdr:rowOff>48676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39804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5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19181</xdr:rowOff>
    </xdr:from>
    <xdr:to>
      <xdr:col>46</xdr:col>
      <xdr:colOff>38100</xdr:colOff>
      <xdr:row>34</xdr:row>
      <xdr:rowOff>120781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111908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4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132133</xdr:rowOff>
    </xdr:from>
    <xdr:to>
      <xdr:col>41</xdr:col>
      <xdr:colOff>101600</xdr:colOff>
      <xdr:row>37</xdr:row>
      <xdr:rowOff>62283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0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78810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7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43038</xdr:rowOff>
    </xdr:from>
    <xdr:to>
      <xdr:col>36</xdr:col>
      <xdr:colOff>165100</xdr:colOff>
      <xdr:row>35</xdr:row>
      <xdr:rowOff>144638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161165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1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145605</xdr:rowOff>
    </xdr:from>
    <xdr:to>
      <xdr:col>55</xdr:col>
      <xdr:colOff>0</xdr:colOff>
      <xdr:row>56</xdr:row>
      <xdr:rowOff>757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575355"/>
          <a:ext cx="8382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160743</xdr:rowOff>
    </xdr:from>
    <xdr:to>
      <xdr:col>50</xdr:col>
      <xdr:colOff>114300</xdr:colOff>
      <xdr:row>55</xdr:row>
      <xdr:rowOff>145605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076143"/>
          <a:ext cx="889000" cy="4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74382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160743</xdr:rowOff>
    </xdr:from>
    <xdr:to>
      <xdr:col>45</xdr:col>
      <xdr:colOff>177800</xdr:colOff>
      <xdr:row>53</xdr:row>
      <xdr:rowOff>9137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076143"/>
          <a:ext cx="889000" cy="1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9137</xdr:rowOff>
    </xdr:from>
    <xdr:to>
      <xdr:col>41</xdr:col>
      <xdr:colOff>50800</xdr:colOff>
      <xdr:row>53</xdr:row>
      <xdr:rowOff>114140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095987"/>
          <a:ext cx="889000" cy="1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161476</xdr:rowOff>
    </xdr:from>
    <xdr:to>
      <xdr:col>41</xdr:col>
      <xdr:colOff>101600</xdr:colOff>
      <xdr:row>57</xdr:row>
      <xdr:rowOff>91626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6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82753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5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168796</xdr:rowOff>
    </xdr:from>
    <xdr:to>
      <xdr:col>36</xdr:col>
      <xdr:colOff>165100</xdr:colOff>
      <xdr:row>57</xdr:row>
      <xdr:rowOff>98946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90073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121407</xdr:rowOff>
    </xdr:from>
    <xdr:to>
      <xdr:col>55</xdr:col>
      <xdr:colOff>50800</xdr:colOff>
      <xdr:row>56</xdr:row>
      <xdr:rowOff>51557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144284</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0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94805</xdr:rowOff>
    </xdr:from>
    <xdr:to>
      <xdr:col>50</xdr:col>
      <xdr:colOff>165100</xdr:colOff>
      <xdr:row>56</xdr:row>
      <xdr:rowOff>24955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41482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29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109943</xdr:rowOff>
    </xdr:from>
    <xdr:to>
      <xdr:col>46</xdr:col>
      <xdr:colOff>38100</xdr:colOff>
      <xdr:row>53</xdr:row>
      <xdr:rowOff>40093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0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56620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80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129787</xdr:rowOff>
    </xdr:from>
    <xdr:to>
      <xdr:col>41</xdr:col>
      <xdr:colOff>101600</xdr:colOff>
      <xdr:row>53</xdr:row>
      <xdr:rowOff>59937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0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76464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882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63340</xdr:rowOff>
    </xdr:from>
    <xdr:to>
      <xdr:col>36</xdr:col>
      <xdr:colOff>165100</xdr:colOff>
      <xdr:row>53</xdr:row>
      <xdr:rowOff>164940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1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10017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892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142790</xdr:rowOff>
    </xdr:from>
    <xdr:to>
      <xdr:col>55</xdr:col>
      <xdr:colOff>0</xdr:colOff>
      <xdr:row>78</xdr:row>
      <xdr:rowOff>164142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15890"/>
          <a:ext cx="8382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142790</xdr:rowOff>
    </xdr:from>
    <xdr:to>
      <xdr:col>50</xdr:col>
      <xdr:colOff>114300</xdr:colOff>
      <xdr:row>78</xdr:row>
      <xdr:rowOff>160117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15890"/>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29857</xdr:rowOff>
    </xdr:from>
    <xdr:to>
      <xdr:col>45</xdr:col>
      <xdr:colOff>177800</xdr:colOff>
      <xdr:row>78</xdr:row>
      <xdr:rowOff>160117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31507"/>
          <a:ext cx="889000" cy="30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106652</xdr:rowOff>
    </xdr:from>
    <xdr:to>
      <xdr:col>41</xdr:col>
      <xdr:colOff>50800</xdr:colOff>
      <xdr:row>77</xdr:row>
      <xdr:rowOff>29857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965402"/>
          <a:ext cx="889000" cy="26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77477</xdr:rowOff>
    </xdr:from>
    <xdr:to>
      <xdr:col>41</xdr:col>
      <xdr:colOff>101600</xdr:colOff>
      <xdr:row>79</xdr:row>
      <xdr:rowOff>7627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170204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45157</xdr:rowOff>
    </xdr:from>
    <xdr:to>
      <xdr:col>36</xdr:col>
      <xdr:colOff>165100</xdr:colOff>
      <xdr:row>78</xdr:row>
      <xdr:rowOff>146757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1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113342</xdr:rowOff>
    </xdr:from>
    <xdr:to>
      <xdr:col>55</xdr:col>
      <xdr:colOff>50800</xdr:colOff>
      <xdr:row>79</xdr:row>
      <xdr:rowOff>43492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28269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91990</xdr:rowOff>
    </xdr:from>
    <xdr:to>
      <xdr:col>50</xdr:col>
      <xdr:colOff>165100</xdr:colOff>
      <xdr:row>79</xdr:row>
      <xdr:rowOff>22140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13267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5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109317</xdr:rowOff>
    </xdr:from>
    <xdr:to>
      <xdr:col>46</xdr:col>
      <xdr:colOff>38100</xdr:colOff>
      <xdr:row>79</xdr:row>
      <xdr:rowOff>39467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30594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150507</xdr:rowOff>
    </xdr:from>
    <xdr:to>
      <xdr:col>41</xdr:col>
      <xdr:colOff>101600</xdr:colOff>
      <xdr:row>77</xdr:row>
      <xdr:rowOff>80657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1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97185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95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55852</xdr:rowOff>
    </xdr:from>
    <xdr:to>
      <xdr:col>36</xdr:col>
      <xdr:colOff>165100</xdr:colOff>
      <xdr:row>75</xdr:row>
      <xdr:rowOff>157452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91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2529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68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101495</xdr:rowOff>
    </xdr:from>
    <xdr:to>
      <xdr:col>55</xdr:col>
      <xdr:colOff>0</xdr:colOff>
      <xdr:row>96</xdr:row>
      <xdr:rowOff>160793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560695"/>
          <a:ext cx="838200" cy="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66080</xdr:rowOff>
    </xdr:from>
    <xdr:to>
      <xdr:col>50</xdr:col>
      <xdr:colOff>114300</xdr:colOff>
      <xdr:row>96</xdr:row>
      <xdr:rowOff>101495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010930"/>
          <a:ext cx="889000" cy="549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66080</xdr:rowOff>
    </xdr:from>
    <xdr:to>
      <xdr:col>45</xdr:col>
      <xdr:colOff>177800</xdr:colOff>
      <xdr:row>94</xdr:row>
      <xdr:rowOff>136496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010930"/>
          <a:ext cx="889000" cy="2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136496</xdr:rowOff>
    </xdr:from>
    <xdr:to>
      <xdr:col>41</xdr:col>
      <xdr:colOff>50800</xdr:colOff>
      <xdr:row>96</xdr:row>
      <xdr:rowOff>22837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252796"/>
          <a:ext cx="889000" cy="2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96106</xdr:rowOff>
    </xdr:from>
    <xdr:to>
      <xdr:col>41</xdr:col>
      <xdr:colOff>101600</xdr:colOff>
      <xdr:row>98</xdr:row>
      <xdr:rowOff>26256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112575</xdr:rowOff>
    </xdr:from>
    <xdr:to>
      <xdr:col>36</xdr:col>
      <xdr:colOff>165100</xdr:colOff>
      <xdr:row>98</xdr:row>
      <xdr:rowOff>42725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33852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109993</xdr:rowOff>
    </xdr:from>
    <xdr:to>
      <xdr:col>55</xdr:col>
      <xdr:colOff>50800</xdr:colOff>
      <xdr:row>97</xdr:row>
      <xdr:rowOff>40143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6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132870</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50695</xdr:rowOff>
    </xdr:from>
    <xdr:to>
      <xdr:col>50</xdr:col>
      <xdr:colOff>165100</xdr:colOff>
      <xdr:row>96</xdr:row>
      <xdr:rowOff>152295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0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168822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28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15280</xdr:rowOff>
    </xdr:from>
    <xdr:to>
      <xdr:col>46</xdr:col>
      <xdr:colOff>38100</xdr:colOff>
      <xdr:row>93</xdr:row>
      <xdr:rowOff>116880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596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133407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73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85696</xdr:rowOff>
    </xdr:from>
    <xdr:to>
      <xdr:col>41</xdr:col>
      <xdr:colOff>101600</xdr:colOff>
      <xdr:row>95</xdr:row>
      <xdr:rowOff>15846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20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32373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97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143487</xdr:rowOff>
    </xdr:from>
    <xdr:to>
      <xdr:col>36</xdr:col>
      <xdr:colOff>165100</xdr:colOff>
      <xdr:row>96</xdr:row>
      <xdr:rowOff>73637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4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90164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20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92814</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6093564"/>
          <a:ext cx="1269" cy="5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39491</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8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92814</xdr:rowOff>
    </xdr:from>
    <xdr:to>
      <xdr:col>86</xdr:col>
      <xdr:colOff>25400</xdr:colOff>
      <xdr:row>35</xdr:row>
      <xdr:rowOff>92814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164096</xdr:rowOff>
    </xdr:from>
    <xdr:to>
      <xdr:col>85</xdr:col>
      <xdr:colOff>127000</xdr:colOff>
      <xdr:row>36</xdr:row>
      <xdr:rowOff>166757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164846"/>
          <a:ext cx="838200" cy="17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480</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1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22053</xdr:rowOff>
    </xdr:from>
    <xdr:to>
      <xdr:col>85</xdr:col>
      <xdr:colOff>177800</xdr:colOff>
      <xdr:row>38</xdr:row>
      <xdr:rowOff>123653</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3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164096</xdr:rowOff>
    </xdr:from>
    <xdr:to>
      <xdr:col>81</xdr:col>
      <xdr:colOff>50800</xdr:colOff>
      <xdr:row>36</xdr:row>
      <xdr:rowOff>14606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164846"/>
          <a:ext cx="889000" cy="2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26515</xdr:rowOff>
    </xdr:from>
    <xdr:to>
      <xdr:col>81</xdr:col>
      <xdr:colOff>101600</xdr:colOff>
      <xdr:row>38</xdr:row>
      <xdr:rowOff>128115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119242</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71888</xdr:rowOff>
    </xdr:from>
    <xdr:to>
      <xdr:col>76</xdr:col>
      <xdr:colOff>114300</xdr:colOff>
      <xdr:row>36</xdr:row>
      <xdr:rowOff>14606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5386838"/>
          <a:ext cx="889000" cy="7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4775</xdr:rowOff>
    </xdr:from>
    <xdr:to>
      <xdr:col>76</xdr:col>
      <xdr:colOff>165100</xdr:colOff>
      <xdr:row>38</xdr:row>
      <xdr:rowOff>106375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97502</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48283</xdr:rowOff>
    </xdr:from>
    <xdr:to>
      <xdr:col>71</xdr:col>
      <xdr:colOff>177800</xdr:colOff>
      <xdr:row>31</xdr:row>
      <xdr:rowOff>71888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5191783"/>
          <a:ext cx="889000" cy="19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14015</xdr:rowOff>
    </xdr:from>
    <xdr:to>
      <xdr:col>72</xdr:col>
      <xdr:colOff>38100</xdr:colOff>
      <xdr:row>38</xdr:row>
      <xdr:rowOff>115615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106742</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42842</xdr:rowOff>
    </xdr:from>
    <xdr:to>
      <xdr:col>67</xdr:col>
      <xdr:colOff>101600</xdr:colOff>
      <xdr:row>38</xdr:row>
      <xdr:rowOff>144442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135569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5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115957</xdr:rowOff>
    </xdr:from>
    <xdr:to>
      <xdr:col>85</xdr:col>
      <xdr:colOff>177800</xdr:colOff>
      <xdr:row>37</xdr:row>
      <xdr:rowOff>46107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2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138834</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113296</xdr:rowOff>
    </xdr:from>
    <xdr:to>
      <xdr:col>81</xdr:col>
      <xdr:colOff>101600</xdr:colOff>
      <xdr:row>36</xdr:row>
      <xdr:rowOff>43446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1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59973</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181795" y="588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135256</xdr:rowOff>
    </xdr:from>
    <xdr:to>
      <xdr:col>76</xdr:col>
      <xdr:colOff>165100</xdr:colOff>
      <xdr:row>36</xdr:row>
      <xdr:rowOff>65406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13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81933</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292795" y="591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21088</xdr:rowOff>
    </xdr:from>
    <xdr:to>
      <xdr:col>72</xdr:col>
      <xdr:colOff>38100</xdr:colOff>
      <xdr:row>31</xdr:row>
      <xdr:rowOff>122688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533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139215</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03795" y="511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168933</xdr:rowOff>
    </xdr:from>
    <xdr:to>
      <xdr:col>67</xdr:col>
      <xdr:colOff>101600</xdr:colOff>
      <xdr:row>30</xdr:row>
      <xdr:rowOff>99083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1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115610</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14795" y="491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146050</xdr:rowOff>
    </xdr:from>
    <xdr:to>
      <xdr:col>76</xdr:col>
      <xdr:colOff>165100</xdr:colOff>
      <xdr:row>52</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92727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123378</xdr:rowOff>
    </xdr:from>
    <xdr:to>
      <xdr:col>85</xdr:col>
      <xdr:colOff>127000</xdr:colOff>
      <xdr:row>72</xdr:row>
      <xdr:rowOff>89648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296328"/>
          <a:ext cx="838200" cy="1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89648</xdr:rowOff>
    </xdr:from>
    <xdr:to>
      <xdr:col>81</xdr:col>
      <xdr:colOff>50800</xdr:colOff>
      <xdr:row>74</xdr:row>
      <xdr:rowOff>31119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434048"/>
          <a:ext cx="889000" cy="28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31119</xdr:rowOff>
    </xdr:from>
    <xdr:to>
      <xdr:col>76</xdr:col>
      <xdr:colOff>114300</xdr:colOff>
      <xdr:row>74</xdr:row>
      <xdr:rowOff>170020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718419"/>
          <a:ext cx="889000" cy="13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170020</xdr:rowOff>
    </xdr:from>
    <xdr:to>
      <xdr:col>71</xdr:col>
      <xdr:colOff>177800</xdr:colOff>
      <xdr:row>77</xdr:row>
      <xdr:rowOff>53784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857320"/>
          <a:ext cx="889000" cy="39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9286</xdr:rowOff>
    </xdr:from>
    <xdr:to>
      <xdr:col>72</xdr:col>
      <xdr:colOff>38100</xdr:colOff>
      <xdr:row>77</xdr:row>
      <xdr:rowOff>110886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1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102013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3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24012</xdr:rowOff>
    </xdr:from>
    <xdr:to>
      <xdr:col>67</xdr:col>
      <xdr:colOff>101600</xdr:colOff>
      <xdr:row>77</xdr:row>
      <xdr:rowOff>125612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2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116739</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31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72578</xdr:rowOff>
    </xdr:from>
    <xdr:to>
      <xdr:col>85</xdr:col>
      <xdr:colOff>177800</xdr:colOff>
      <xdr:row>72</xdr:row>
      <xdr:rowOff>2728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2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25605</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19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38848</xdr:rowOff>
    </xdr:from>
    <xdr:to>
      <xdr:col>81</xdr:col>
      <xdr:colOff>101600</xdr:colOff>
      <xdr:row>72</xdr:row>
      <xdr:rowOff>140448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3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156975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15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151769</xdr:rowOff>
    </xdr:from>
    <xdr:to>
      <xdr:col>76</xdr:col>
      <xdr:colOff>165100</xdr:colOff>
      <xdr:row>74</xdr:row>
      <xdr:rowOff>81919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6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98446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44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119220</xdr:rowOff>
    </xdr:from>
    <xdr:to>
      <xdr:col>72</xdr:col>
      <xdr:colOff>38100</xdr:colOff>
      <xdr:row>75</xdr:row>
      <xdr:rowOff>49370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8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65897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581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2984</xdr:rowOff>
    </xdr:from>
    <xdr:to>
      <xdr:col>67</xdr:col>
      <xdr:colOff>101600</xdr:colOff>
      <xdr:row>77</xdr:row>
      <xdr:rowOff>104584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0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121111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97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88353</xdr:rowOff>
    </xdr:from>
    <xdr:to>
      <xdr:col>85</xdr:col>
      <xdr:colOff>127000</xdr:colOff>
      <xdr:row>99</xdr:row>
      <xdr:rowOff>91678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7061903"/>
          <a:ext cx="8382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75310</xdr:rowOff>
    </xdr:from>
    <xdr:to>
      <xdr:col>81</xdr:col>
      <xdr:colOff>50800</xdr:colOff>
      <xdr:row>99</xdr:row>
      <xdr:rowOff>91678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7048860"/>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41242</xdr:rowOff>
    </xdr:from>
    <xdr:to>
      <xdr:col>76</xdr:col>
      <xdr:colOff>114300</xdr:colOff>
      <xdr:row>99</xdr:row>
      <xdr:rowOff>75310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7014792"/>
          <a:ext cx="889000" cy="3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41242</xdr:rowOff>
    </xdr:from>
    <xdr:to>
      <xdr:col>71</xdr:col>
      <xdr:colOff>177800</xdr:colOff>
      <xdr:row>99</xdr:row>
      <xdr:rowOff>86886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7014792"/>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90376</xdr:rowOff>
    </xdr:from>
    <xdr:to>
      <xdr:col>72</xdr:col>
      <xdr:colOff>38100</xdr:colOff>
      <xdr:row>99</xdr:row>
      <xdr:rowOff>20526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37053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6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71924</xdr:rowOff>
    </xdr:from>
    <xdr:to>
      <xdr:col>67</xdr:col>
      <xdr:colOff>101600</xdr:colOff>
      <xdr:row>99</xdr:row>
      <xdr:rowOff>2074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7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18601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37553</xdr:rowOff>
    </xdr:from>
    <xdr:to>
      <xdr:col>85</xdr:col>
      <xdr:colOff>177800</xdr:colOff>
      <xdr:row>99</xdr:row>
      <xdr:rowOff>139153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701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123930</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92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40878</xdr:rowOff>
    </xdr:from>
    <xdr:to>
      <xdr:col>81</xdr:col>
      <xdr:colOff>101600</xdr:colOff>
      <xdr:row>99</xdr:row>
      <xdr:rowOff>142478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70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133605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10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24510</xdr:rowOff>
    </xdr:from>
    <xdr:to>
      <xdr:col>76</xdr:col>
      <xdr:colOff>165100</xdr:colOff>
      <xdr:row>99</xdr:row>
      <xdr:rowOff>126110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117237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161892</xdr:rowOff>
    </xdr:from>
    <xdr:to>
      <xdr:col>72</xdr:col>
      <xdr:colOff>38100</xdr:colOff>
      <xdr:row>99</xdr:row>
      <xdr:rowOff>92042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83169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70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36086</xdr:rowOff>
    </xdr:from>
    <xdr:to>
      <xdr:col>67</xdr:col>
      <xdr:colOff>101600</xdr:colOff>
      <xdr:row>99</xdr:row>
      <xdr:rowOff>137686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70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128813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710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104763</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19863"/>
          <a:ext cx="838200" cy="1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104763</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619863"/>
          <a:ext cx="889000" cy="1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108268</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23368"/>
          <a:ext cx="889000" cy="1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98730</xdr:rowOff>
    </xdr:from>
    <xdr:to>
      <xdr:col>102</xdr:col>
      <xdr:colOff>165100</xdr:colOff>
      <xdr:row>39</xdr:row>
      <xdr:rowOff>28880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45407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39408</xdr:rowOff>
    </xdr:from>
    <xdr:to>
      <xdr:col>98</xdr:col>
      <xdr:colOff>38100</xdr:colOff>
      <xdr:row>38</xdr:row>
      <xdr:rowOff>141008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157535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2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53963</xdr:rowOff>
    </xdr:from>
    <xdr:to>
      <xdr:col>112</xdr:col>
      <xdr:colOff>38100</xdr:colOff>
      <xdr:row>38</xdr:row>
      <xdr:rowOff>155563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5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146690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66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57468</xdr:rowOff>
    </xdr:from>
    <xdr:to>
      <xdr:col>98</xdr:col>
      <xdr:colOff>38100</xdr:colOff>
      <xdr:row>38</xdr:row>
      <xdr:rowOff>159068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150195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66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33989</xdr:rowOff>
    </xdr:from>
    <xdr:to>
      <xdr:col>116</xdr:col>
      <xdr:colOff>63500</xdr:colOff>
      <xdr:row>50</xdr:row>
      <xdr:rowOff>54318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8606489"/>
          <a:ext cx="838200" cy="2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71686</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15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54318</xdr:rowOff>
    </xdr:from>
    <xdr:to>
      <xdr:col>111</xdr:col>
      <xdr:colOff>177800</xdr:colOff>
      <xdr:row>52</xdr:row>
      <xdr:rowOff>61160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8626818"/>
          <a:ext cx="889000" cy="34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50525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6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61160</xdr:rowOff>
    </xdr:from>
    <xdr:to>
      <xdr:col>107</xdr:col>
      <xdr:colOff>50800</xdr:colOff>
      <xdr:row>53</xdr:row>
      <xdr:rowOff>87840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8976560"/>
          <a:ext cx="889000" cy="1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47798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87840</xdr:rowOff>
    </xdr:from>
    <xdr:to>
      <xdr:col>102</xdr:col>
      <xdr:colOff>114300</xdr:colOff>
      <xdr:row>53</xdr:row>
      <xdr:rowOff>163311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174690"/>
          <a:ext cx="889000" cy="7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115744</xdr:rowOff>
    </xdr:from>
    <xdr:to>
      <xdr:col>102</xdr:col>
      <xdr:colOff>165100</xdr:colOff>
      <xdr:row>59</xdr:row>
      <xdr:rowOff>45894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37021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15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147356</xdr:rowOff>
    </xdr:from>
    <xdr:to>
      <xdr:col>98</xdr:col>
      <xdr:colOff>38100</xdr:colOff>
      <xdr:row>59</xdr:row>
      <xdr:rowOff>77506</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68633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18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49</xdr:row>
      <xdr:rowOff>154639</xdr:rowOff>
    </xdr:from>
    <xdr:to>
      <xdr:col>116</xdr:col>
      <xdr:colOff>114300</xdr:colOff>
      <xdr:row>50</xdr:row>
      <xdr:rowOff>84789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85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107666</xdr:rowOff>
    </xdr:from>
    <xdr:ext cx="534377"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85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3518</xdr:rowOff>
    </xdr:from>
    <xdr:to>
      <xdr:col>112</xdr:col>
      <xdr:colOff>38100</xdr:colOff>
      <xdr:row>50</xdr:row>
      <xdr:rowOff>105118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85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121645</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56111" y="835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10360</xdr:rowOff>
    </xdr:from>
    <xdr:to>
      <xdr:col>107</xdr:col>
      <xdr:colOff>101600</xdr:colOff>
      <xdr:row>52</xdr:row>
      <xdr:rowOff>111960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89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128487</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870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37040</xdr:rowOff>
    </xdr:from>
    <xdr:to>
      <xdr:col>102</xdr:col>
      <xdr:colOff>165100</xdr:colOff>
      <xdr:row>53</xdr:row>
      <xdr:rowOff>138640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1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155167</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278111" y="88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112511</xdr:rowOff>
    </xdr:from>
    <xdr:to>
      <xdr:col>98</xdr:col>
      <xdr:colOff>38100</xdr:colOff>
      <xdr:row>54</xdr:row>
      <xdr:rowOff>42661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19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59188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389111" y="89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106921</xdr:rowOff>
    </xdr:from>
    <xdr:to>
      <xdr:col>116</xdr:col>
      <xdr:colOff>63500</xdr:colOff>
      <xdr:row>76</xdr:row>
      <xdr:rowOff>5372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965671"/>
          <a:ext cx="8382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5372</xdr:rowOff>
    </xdr:from>
    <xdr:to>
      <xdr:col>111</xdr:col>
      <xdr:colOff>177800</xdr:colOff>
      <xdr:row>76</xdr:row>
      <xdr:rowOff>46698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35572"/>
          <a:ext cx="8890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46698</xdr:rowOff>
    </xdr:from>
    <xdr:to>
      <xdr:col>107</xdr:col>
      <xdr:colOff>50800</xdr:colOff>
      <xdr:row>76</xdr:row>
      <xdr:rowOff>93090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76898"/>
          <a:ext cx="889000" cy="4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38595</xdr:rowOff>
    </xdr:from>
    <xdr:to>
      <xdr:col>102</xdr:col>
      <xdr:colOff>114300</xdr:colOff>
      <xdr:row>76</xdr:row>
      <xdr:rowOff>93090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068795"/>
          <a:ext cx="889000" cy="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160401</xdr:rowOff>
    </xdr:from>
    <xdr:to>
      <xdr:col>102</xdr:col>
      <xdr:colOff>165100</xdr:colOff>
      <xdr:row>76</xdr:row>
      <xdr:rowOff>90551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107078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125235</xdr:rowOff>
    </xdr:from>
    <xdr:to>
      <xdr:col>98</xdr:col>
      <xdr:colOff>38100</xdr:colOff>
      <xdr:row>76</xdr:row>
      <xdr:rowOff>55386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71912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56121</xdr:rowOff>
    </xdr:from>
    <xdr:to>
      <xdr:col>116</xdr:col>
      <xdr:colOff>114300</xdr:colOff>
      <xdr:row>75</xdr:row>
      <xdr:rowOff>157721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34548</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89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126022</xdr:rowOff>
    </xdr:from>
    <xdr:to>
      <xdr:col>112</xdr:col>
      <xdr:colOff>38100</xdr:colOff>
      <xdr:row>76</xdr:row>
      <xdr:rowOff>56172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47299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0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167348</xdr:rowOff>
    </xdr:from>
    <xdr:to>
      <xdr:col>107</xdr:col>
      <xdr:colOff>101600</xdr:colOff>
      <xdr:row>76</xdr:row>
      <xdr:rowOff>97498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88625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42290</xdr:rowOff>
    </xdr:from>
    <xdr:to>
      <xdr:col>102</xdr:col>
      <xdr:colOff>165100</xdr:colOff>
      <xdr:row>76</xdr:row>
      <xdr:rowOff>143890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135017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6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159245</xdr:rowOff>
    </xdr:from>
    <xdr:to>
      <xdr:col>98</xdr:col>
      <xdr:colOff>38100</xdr:colOff>
      <xdr:row>76</xdr:row>
      <xdr:rowOff>89395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80522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熊本地震の影響が続き災害復旧事業費は一人当たりのコストが全国平均、県平均を大きく上回ったが、復興が進んでいることで令和元年度からは減少傾向であり、令和４年度と令和３年度を比較すると３８，０８２円減少した。災害復旧事業のピークは越えていることから、今後も減少すると思われる。</a:t>
          </a:r>
        </a:p>
        <a:p>
          <a:r>
            <a:rPr kumimoji="1" lang="ja-JP" altLang="en-US" sz="1200">
              <a:latin typeface="ＭＳ Ｐゴシック" panose="020B0600070205080204" pitchFamily="50" charset="-128"/>
              <a:ea typeface="ＭＳ Ｐゴシック" panose="020B0600070205080204" pitchFamily="50" charset="-128"/>
            </a:rPr>
            <a:t>　物件費については、ふるさと寄付金の増加に伴う関連経費の増額により令和４年度と令和３年度を比較すると３９，１０９円増加した。普通建設事業費（うち更新整備）については、小規模住宅地区等改良事業、橋梁補修事業の減少により前年度より２５，９４０円減少したが、全国平均、県平均、類似団体平均から見れば高い状況にある。これは、あそ望の郷くぎの関連の改修事業が大きな要因である。貸付金は、熊本地震からの災害復旧に係る事業資金を南阿蘇鉄道に貸付けたため、類似団体と比較して一人当たりのコストが最も高い状況となっている。これは令和４年度まで継続する事業である。</a:t>
          </a:r>
        </a:p>
        <a:p>
          <a:r>
            <a:rPr kumimoji="1" lang="ja-JP" altLang="en-US" sz="1200">
              <a:latin typeface="ＭＳ Ｐゴシック" panose="020B0600070205080204" pitchFamily="50" charset="-128"/>
              <a:ea typeface="ＭＳ Ｐゴシック" panose="020B0600070205080204" pitchFamily="50" charset="-128"/>
            </a:rPr>
            <a:t>　公債費は、上記貸付のために借入れた熊本県市町村振興資金の償還が含まれていることもあり、類似団体と比較して一人当たりのコストが最も高い状況となっている。この状況は令和５年度まで継続する見込みである。</a:t>
          </a:r>
        </a:p>
        <a:p>
          <a:r>
            <a:rPr kumimoji="1" lang="ja-JP" altLang="en-US" sz="1200">
              <a:latin typeface="ＭＳ Ｐゴシック" panose="020B0600070205080204" pitchFamily="50" charset="-128"/>
              <a:ea typeface="ＭＳ Ｐゴシック" panose="020B0600070205080204" pitchFamily="50" charset="-128"/>
            </a:rPr>
            <a:t>　今後は、熊本地震に係る地方債の償還が増加することや、人口減による普通交付税の減少に伴い基金の取り崩しが不可欠なものとなる見込みであり、事業を行う際は過疎対策事業債や合併特例事業債など交付税算入率の高い地方債を活用し、公共施設の効率的な利活用の見直しを行うことで経費の削減を図り財政の健全化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熊本県南阿蘇村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10,155
10,014
137.32
14,663,693
13,760,399
843,523
6,185,048
22,089,016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170180</xdr:rowOff>
    </xdr:from>
    <xdr:to>
      <xdr:col>24</xdr:col>
      <xdr:colOff>63500</xdr:colOff>
      <xdr:row>37</xdr:row>
      <xdr:rowOff>20447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4238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141495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170180</xdr:rowOff>
    </xdr:from>
    <xdr:to>
      <xdr:col>19</xdr:col>
      <xdr:colOff>177800</xdr:colOff>
      <xdr:row>38</xdr:row>
      <xdr:rowOff>24638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2380"/>
          <a:ext cx="889000" cy="19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95902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9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83693</xdr:rowOff>
    </xdr:from>
    <xdr:to>
      <xdr:col>15</xdr:col>
      <xdr:colOff>50800</xdr:colOff>
      <xdr:row>38</xdr:row>
      <xdr:rowOff>24638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27343"/>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105427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81026</xdr:rowOff>
    </xdr:from>
    <xdr:to>
      <xdr:col>10</xdr:col>
      <xdr:colOff>114300</xdr:colOff>
      <xdr:row>37</xdr:row>
      <xdr:rowOff>83693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246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164338</xdr:rowOff>
    </xdr:from>
    <xdr:to>
      <xdr:col>10</xdr:col>
      <xdr:colOff>165100</xdr:colOff>
      <xdr:row>38</xdr:row>
      <xdr:rowOff>94488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85615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170561</xdr:rowOff>
    </xdr:from>
    <xdr:to>
      <xdr:col>6</xdr:col>
      <xdr:colOff>38100</xdr:colOff>
      <xdr:row>38</xdr:row>
      <xdr:rowOff>100711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91838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141097</xdr:rowOff>
    </xdr:from>
    <xdr:to>
      <xdr:col>24</xdr:col>
      <xdr:colOff>114300</xdr:colOff>
      <xdr:row>37</xdr:row>
      <xdr:rowOff>71247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119524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119380</xdr:rowOff>
    </xdr:from>
    <xdr:to>
      <xdr:col>20</xdr:col>
      <xdr:colOff>38100</xdr:colOff>
      <xdr:row>37</xdr:row>
      <xdr:rowOff>49530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40657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145288</xdr:rowOff>
    </xdr:from>
    <xdr:to>
      <xdr:col>15</xdr:col>
      <xdr:colOff>101600</xdr:colOff>
      <xdr:row>38</xdr:row>
      <xdr:rowOff>75438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66565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8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32893</xdr:rowOff>
    </xdr:from>
    <xdr:to>
      <xdr:col>10</xdr:col>
      <xdr:colOff>165100</xdr:colOff>
      <xdr:row>37</xdr:row>
      <xdr:rowOff>134493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151020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30226</xdr:rowOff>
    </xdr:from>
    <xdr:to>
      <xdr:col>6</xdr:col>
      <xdr:colOff>38100</xdr:colOff>
      <xdr:row>37</xdr:row>
      <xdr:rowOff>131826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148353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4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148398</xdr:rowOff>
    </xdr:from>
    <xdr:to>
      <xdr:col>24</xdr:col>
      <xdr:colOff>63500</xdr:colOff>
      <xdr:row>57</xdr:row>
      <xdr:rowOff>23542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49598"/>
          <a:ext cx="838200" cy="4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163802</xdr:rowOff>
    </xdr:from>
    <xdr:to>
      <xdr:col>19</xdr:col>
      <xdr:colOff>177800</xdr:colOff>
      <xdr:row>57</xdr:row>
      <xdr:rowOff>23542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93552"/>
          <a:ext cx="889000" cy="20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163802</xdr:rowOff>
    </xdr:from>
    <xdr:to>
      <xdr:col>15</xdr:col>
      <xdr:colOff>50800</xdr:colOff>
      <xdr:row>57</xdr:row>
      <xdr:rowOff>46815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93552"/>
          <a:ext cx="889000" cy="22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46815</xdr:rowOff>
    </xdr:from>
    <xdr:to>
      <xdr:col>10</xdr:col>
      <xdr:colOff>114300</xdr:colOff>
      <xdr:row>57</xdr:row>
      <xdr:rowOff>122662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19465"/>
          <a:ext cx="889000" cy="7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168917</xdr:rowOff>
    </xdr:from>
    <xdr:to>
      <xdr:col>10</xdr:col>
      <xdr:colOff>165100</xdr:colOff>
      <xdr:row>58</xdr:row>
      <xdr:rowOff>99067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90194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3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148375</xdr:rowOff>
    </xdr:from>
    <xdr:to>
      <xdr:col>6</xdr:col>
      <xdr:colOff>38100</xdr:colOff>
      <xdr:row>58</xdr:row>
      <xdr:rowOff>78525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69652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97598</xdr:rowOff>
    </xdr:from>
    <xdr:to>
      <xdr:col>24</xdr:col>
      <xdr:colOff>114300</xdr:colOff>
      <xdr:row>57</xdr:row>
      <xdr:rowOff>27748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120475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5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144192</xdr:rowOff>
    </xdr:from>
    <xdr:to>
      <xdr:col>20</xdr:col>
      <xdr:colOff>38100</xdr:colOff>
      <xdr:row>57</xdr:row>
      <xdr:rowOff>74342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65469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113002</xdr:rowOff>
    </xdr:from>
    <xdr:to>
      <xdr:col>15</xdr:col>
      <xdr:colOff>101600</xdr:colOff>
      <xdr:row>56</xdr:row>
      <xdr:rowOff>43152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59679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1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167465</xdr:rowOff>
    </xdr:from>
    <xdr:to>
      <xdr:col>10</xdr:col>
      <xdr:colOff>165100</xdr:colOff>
      <xdr:row>57</xdr:row>
      <xdr:rowOff>97615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114142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4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71862</xdr:rowOff>
    </xdr:from>
    <xdr:to>
      <xdr:col>6</xdr:col>
      <xdr:colOff>38100</xdr:colOff>
      <xdr:row>58</xdr:row>
      <xdr:rowOff>2012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18539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1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63023</xdr:rowOff>
    </xdr:from>
    <xdr:to>
      <xdr:col>24</xdr:col>
      <xdr:colOff>63500</xdr:colOff>
      <xdr:row>75</xdr:row>
      <xdr:rowOff>134772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21773"/>
          <a:ext cx="838200" cy="7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63023</xdr:rowOff>
    </xdr:from>
    <xdr:to>
      <xdr:col>19</xdr:col>
      <xdr:colOff>177800</xdr:colOff>
      <xdr:row>76</xdr:row>
      <xdr:rowOff>15644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1773"/>
          <a:ext cx="889000" cy="1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15644</xdr:rowOff>
    </xdr:from>
    <xdr:to>
      <xdr:col>15</xdr:col>
      <xdr:colOff>50800</xdr:colOff>
      <xdr:row>76</xdr:row>
      <xdr:rowOff>36587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5844"/>
          <a:ext cx="8890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2220</xdr:rowOff>
    </xdr:from>
    <xdr:to>
      <xdr:col>10</xdr:col>
      <xdr:colOff>114300</xdr:colOff>
      <xdr:row>76</xdr:row>
      <xdr:rowOff>36587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32420"/>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104166</xdr:rowOff>
    </xdr:from>
    <xdr:to>
      <xdr:col>10</xdr:col>
      <xdr:colOff>165100</xdr:colOff>
      <xdr:row>77</xdr:row>
      <xdr:rowOff>34316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25443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2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133477</xdr:rowOff>
    </xdr:from>
    <xdr:to>
      <xdr:col>6</xdr:col>
      <xdr:colOff>38100</xdr:colOff>
      <xdr:row>77</xdr:row>
      <xdr:rowOff>63627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54754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5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83972</xdr:rowOff>
    </xdr:from>
    <xdr:to>
      <xdr:col>24</xdr:col>
      <xdr:colOff>114300</xdr:colOff>
      <xdr:row>76</xdr:row>
      <xdr:rowOff>14122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62399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2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12223</xdr:rowOff>
    </xdr:from>
    <xdr:to>
      <xdr:col>20</xdr:col>
      <xdr:colOff>38100</xdr:colOff>
      <xdr:row>75</xdr:row>
      <xdr:rowOff>113823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104950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6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136293</xdr:rowOff>
    </xdr:from>
    <xdr:to>
      <xdr:col>15</xdr:col>
      <xdr:colOff>101600</xdr:colOff>
      <xdr:row>76</xdr:row>
      <xdr:rowOff>66442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50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57571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8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157237</xdr:rowOff>
    </xdr:from>
    <xdr:to>
      <xdr:col>10</xdr:col>
      <xdr:colOff>165100</xdr:colOff>
      <xdr:row>76</xdr:row>
      <xdr:rowOff>87387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103915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9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122870</xdr:rowOff>
    </xdr:from>
    <xdr:to>
      <xdr:col>6</xdr:col>
      <xdr:colOff>38100</xdr:colOff>
      <xdr:row>76</xdr:row>
      <xdr:rowOff>53020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69547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5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8356</xdr:rowOff>
    </xdr:from>
    <xdr:to>
      <xdr:col>24</xdr:col>
      <xdr:colOff>63500</xdr:colOff>
      <xdr:row>97</xdr:row>
      <xdr:rowOff>9609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39006"/>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9609</xdr:rowOff>
    </xdr:from>
    <xdr:to>
      <xdr:col>19</xdr:col>
      <xdr:colOff>177800</xdr:colOff>
      <xdr:row>97</xdr:row>
      <xdr:rowOff>50984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40259"/>
          <a:ext cx="889000" cy="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38398</xdr:rowOff>
    </xdr:from>
    <xdr:to>
      <xdr:col>15</xdr:col>
      <xdr:colOff>50800</xdr:colOff>
      <xdr:row>97</xdr:row>
      <xdr:rowOff>50984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69048"/>
          <a:ext cx="8890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14303</xdr:rowOff>
    </xdr:from>
    <xdr:to>
      <xdr:col>10</xdr:col>
      <xdr:colOff>114300</xdr:colOff>
      <xdr:row>97</xdr:row>
      <xdr:rowOff>38398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73503"/>
          <a:ext cx="889000" cy="19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132138</xdr:rowOff>
    </xdr:from>
    <xdr:to>
      <xdr:col>10</xdr:col>
      <xdr:colOff>165100</xdr:colOff>
      <xdr:row>97</xdr:row>
      <xdr:rowOff>62288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78815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160910</xdr:rowOff>
    </xdr:from>
    <xdr:to>
      <xdr:col>6</xdr:col>
      <xdr:colOff>38100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82187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129006</xdr:rowOff>
    </xdr:from>
    <xdr:to>
      <xdr:col>24</xdr:col>
      <xdr:colOff>114300</xdr:colOff>
      <xdr:row>97</xdr:row>
      <xdr:rowOff>59156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43933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130259</xdr:rowOff>
    </xdr:from>
    <xdr:to>
      <xdr:col>20</xdr:col>
      <xdr:colOff>38100</xdr:colOff>
      <xdr:row>97</xdr:row>
      <xdr:rowOff>60409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51536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184</xdr:rowOff>
    </xdr:from>
    <xdr:to>
      <xdr:col>15</xdr:col>
      <xdr:colOff>101600</xdr:colOff>
      <xdr:row>97</xdr:row>
      <xdr:rowOff>101784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92911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159048</xdr:rowOff>
    </xdr:from>
    <xdr:to>
      <xdr:col>10</xdr:col>
      <xdr:colOff>165100</xdr:colOff>
      <xdr:row>97</xdr:row>
      <xdr:rowOff>89198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80325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134953</xdr:rowOff>
    </xdr:from>
    <xdr:to>
      <xdr:col>6</xdr:col>
      <xdr:colOff>38100</xdr:colOff>
      <xdr:row>96</xdr:row>
      <xdr:rowOff>65103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81630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19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123190</xdr:rowOff>
    </xdr:from>
    <xdr:to>
      <xdr:col>41</xdr:col>
      <xdr:colOff>101600</xdr:colOff>
      <xdr:row>38</xdr:row>
      <xdr:rowOff>53340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69867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4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126782</xdr:rowOff>
    </xdr:from>
    <xdr:to>
      <xdr:col>36</xdr:col>
      <xdr:colOff>165100</xdr:colOff>
      <xdr:row>38</xdr:row>
      <xdr:rowOff>56932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7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73459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45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83540</xdr:rowOff>
    </xdr:from>
    <xdr:to>
      <xdr:col>55</xdr:col>
      <xdr:colOff>0</xdr:colOff>
      <xdr:row>57</xdr:row>
      <xdr:rowOff>130791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56190"/>
          <a:ext cx="838200" cy="4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130791</xdr:rowOff>
    </xdr:from>
    <xdr:to>
      <xdr:col>50</xdr:col>
      <xdr:colOff>114300</xdr:colOff>
      <xdr:row>57</xdr:row>
      <xdr:rowOff>150843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03441"/>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139557</xdr:rowOff>
    </xdr:from>
    <xdr:to>
      <xdr:col>45</xdr:col>
      <xdr:colOff>177800</xdr:colOff>
      <xdr:row>57</xdr:row>
      <xdr:rowOff>150843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12207"/>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44433</xdr:rowOff>
    </xdr:from>
    <xdr:to>
      <xdr:col>41</xdr:col>
      <xdr:colOff>50800</xdr:colOff>
      <xdr:row>57</xdr:row>
      <xdr:rowOff>139557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17083"/>
          <a:ext cx="889000" cy="9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171059</xdr:rowOff>
    </xdr:from>
    <xdr:to>
      <xdr:col>41</xdr:col>
      <xdr:colOff>101600</xdr:colOff>
      <xdr:row>58</xdr:row>
      <xdr:rowOff>101209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4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92336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3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156801</xdr:rowOff>
    </xdr:from>
    <xdr:to>
      <xdr:col>36</xdr:col>
      <xdr:colOff>165100</xdr:colOff>
      <xdr:row>58</xdr:row>
      <xdr:rowOff>86951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78078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2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32740</xdr:rowOff>
    </xdr:from>
    <xdr:to>
      <xdr:col>55</xdr:col>
      <xdr:colOff>50800</xdr:colOff>
      <xdr:row>57</xdr:row>
      <xdr:rowOff>134340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11167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8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79991</xdr:rowOff>
    </xdr:from>
    <xdr:to>
      <xdr:col>50</xdr:col>
      <xdr:colOff>165100</xdr:colOff>
      <xdr:row>58</xdr:row>
      <xdr:rowOff>10141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5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4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100043</xdr:rowOff>
    </xdr:from>
    <xdr:to>
      <xdr:col>46</xdr:col>
      <xdr:colOff>38100</xdr:colOff>
      <xdr:row>58</xdr:row>
      <xdr:rowOff>30193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21320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88757</xdr:rowOff>
    </xdr:from>
    <xdr:to>
      <xdr:col>41</xdr:col>
      <xdr:colOff>101600</xdr:colOff>
      <xdr:row>58</xdr:row>
      <xdr:rowOff>18907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6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35434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63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165083</xdr:rowOff>
    </xdr:from>
    <xdr:to>
      <xdr:col>36</xdr:col>
      <xdr:colOff>165100</xdr:colOff>
      <xdr:row>57</xdr:row>
      <xdr:rowOff>95233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111760</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30645</xdr:rowOff>
    </xdr:from>
    <xdr:to>
      <xdr:col>55</xdr:col>
      <xdr:colOff>0</xdr:colOff>
      <xdr:row>77</xdr:row>
      <xdr:rowOff>64453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32295"/>
          <a:ext cx="838200" cy="3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38705</xdr:rowOff>
    </xdr:from>
    <xdr:to>
      <xdr:col>50</xdr:col>
      <xdr:colOff>114300</xdr:colOff>
      <xdr:row>77</xdr:row>
      <xdr:rowOff>64453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40355"/>
          <a:ext cx="889000" cy="2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38705</xdr:rowOff>
    </xdr:from>
    <xdr:to>
      <xdr:col>45</xdr:col>
      <xdr:colOff>177800</xdr:colOff>
      <xdr:row>77</xdr:row>
      <xdr:rowOff>69410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40355"/>
          <a:ext cx="889000" cy="3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132384</xdr:rowOff>
    </xdr:from>
    <xdr:to>
      <xdr:col>41</xdr:col>
      <xdr:colOff>50800</xdr:colOff>
      <xdr:row>77</xdr:row>
      <xdr:rowOff>69410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62584"/>
          <a:ext cx="889000" cy="10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133308</xdr:rowOff>
    </xdr:from>
    <xdr:to>
      <xdr:col>41</xdr:col>
      <xdr:colOff>101600</xdr:colOff>
      <xdr:row>78</xdr:row>
      <xdr:rowOff>63458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54585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151271</xdr:rowOff>
    </xdr:from>
    <xdr:to>
      <xdr:col>36</xdr:col>
      <xdr:colOff>165100</xdr:colOff>
      <xdr:row>78</xdr:row>
      <xdr:rowOff>81421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151295</xdr:rowOff>
    </xdr:from>
    <xdr:to>
      <xdr:col>55</xdr:col>
      <xdr:colOff>50800</xdr:colOff>
      <xdr:row>77</xdr:row>
      <xdr:rowOff>81445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2722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13653</xdr:rowOff>
    </xdr:from>
    <xdr:to>
      <xdr:col>50</xdr:col>
      <xdr:colOff>165100</xdr:colOff>
      <xdr:row>77</xdr:row>
      <xdr:rowOff>115253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131780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9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159355</xdr:rowOff>
    </xdr:from>
    <xdr:to>
      <xdr:col>46</xdr:col>
      <xdr:colOff>38100</xdr:colOff>
      <xdr:row>77</xdr:row>
      <xdr:rowOff>89505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106032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18610</xdr:rowOff>
    </xdr:from>
    <xdr:to>
      <xdr:col>41</xdr:col>
      <xdr:colOff>101600</xdr:colOff>
      <xdr:row>77</xdr:row>
      <xdr:rowOff>120210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136737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9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81584</xdr:rowOff>
    </xdr:from>
    <xdr:to>
      <xdr:col>36</xdr:col>
      <xdr:colOff>165100</xdr:colOff>
      <xdr:row>77</xdr:row>
      <xdr:rowOff>11734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28262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8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6970</xdr:rowOff>
    </xdr:from>
    <xdr:to>
      <xdr:col>54</xdr:col>
      <xdr:colOff>189865</xdr:colOff>
      <xdr:row>97</xdr:row>
      <xdr:rowOff>138588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951820"/>
          <a:ext cx="1270" cy="81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142415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7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138588</xdr:rowOff>
    </xdr:from>
    <xdr:to>
      <xdr:col>55</xdr:col>
      <xdr:colOff>88900</xdr:colOff>
      <xdr:row>97</xdr:row>
      <xdr:rowOff>138588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6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125097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72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6970</xdr:rowOff>
    </xdr:from>
    <xdr:to>
      <xdr:col>55</xdr:col>
      <xdr:colOff>88900</xdr:colOff>
      <xdr:row>93</xdr:row>
      <xdr:rowOff>6970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951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73273</xdr:rowOff>
    </xdr:from>
    <xdr:to>
      <xdr:col>55</xdr:col>
      <xdr:colOff>0</xdr:colOff>
      <xdr:row>95</xdr:row>
      <xdr:rowOff>130739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61023"/>
          <a:ext cx="838200" cy="5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85734</xdr:rowOff>
    </xdr:from>
    <xdr:ext cx="599010"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73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107307</xdr:rowOff>
    </xdr:from>
    <xdr:to>
      <xdr:col>55</xdr:col>
      <xdr:colOff>50800</xdr:colOff>
      <xdr:row>96</xdr:row>
      <xdr:rowOff>37457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39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77169</xdr:rowOff>
    </xdr:from>
    <xdr:to>
      <xdr:col>50</xdr:col>
      <xdr:colOff>114300</xdr:colOff>
      <xdr:row>95</xdr:row>
      <xdr:rowOff>73273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850569"/>
          <a:ext cx="889000" cy="5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123117</xdr:rowOff>
    </xdr:from>
    <xdr:to>
      <xdr:col>50</xdr:col>
      <xdr:colOff>165100</xdr:colOff>
      <xdr:row>96</xdr:row>
      <xdr:rowOff>53267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1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44394</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39795" y="1650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68134</xdr:rowOff>
    </xdr:from>
    <xdr:to>
      <xdr:col>45</xdr:col>
      <xdr:colOff>177800</xdr:colOff>
      <xdr:row>92</xdr:row>
      <xdr:rowOff>77169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5498634"/>
          <a:ext cx="889000" cy="35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146754</xdr:rowOff>
    </xdr:from>
    <xdr:to>
      <xdr:col>46</xdr:col>
      <xdr:colOff>38100</xdr:colOff>
      <xdr:row>96</xdr:row>
      <xdr:rowOff>76904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68031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38165</xdr:rowOff>
    </xdr:from>
    <xdr:to>
      <xdr:col>41</xdr:col>
      <xdr:colOff>50800</xdr:colOff>
      <xdr:row>90</xdr:row>
      <xdr:rowOff>68134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5468665"/>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71256</xdr:rowOff>
    </xdr:from>
    <xdr:to>
      <xdr:col>41</xdr:col>
      <xdr:colOff>101600</xdr:colOff>
      <xdr:row>97</xdr:row>
      <xdr:rowOff>1406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163983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91804</xdr:rowOff>
    </xdr:from>
    <xdr:to>
      <xdr:col>36</xdr:col>
      <xdr:colOff>165100</xdr:colOff>
      <xdr:row>97</xdr:row>
      <xdr:rowOff>21954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13081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79939</xdr:rowOff>
    </xdr:from>
    <xdr:to>
      <xdr:col>55</xdr:col>
      <xdr:colOff>50800</xdr:colOff>
      <xdr:row>96</xdr:row>
      <xdr:rowOff>10089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3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102816</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1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22473</xdr:rowOff>
    </xdr:from>
    <xdr:to>
      <xdr:col>50</xdr:col>
      <xdr:colOff>165100</xdr:colOff>
      <xdr:row>95</xdr:row>
      <xdr:rowOff>124073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140600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08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26369</xdr:rowOff>
    </xdr:from>
    <xdr:to>
      <xdr:col>46</xdr:col>
      <xdr:colOff>38100</xdr:colOff>
      <xdr:row>92</xdr:row>
      <xdr:rowOff>127969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79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144496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57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17334</xdr:rowOff>
    </xdr:from>
    <xdr:to>
      <xdr:col>41</xdr:col>
      <xdr:colOff>101600</xdr:colOff>
      <xdr:row>90</xdr:row>
      <xdr:rowOff>118934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4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88</xdr:row>
      <xdr:rowOff>135461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22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158815</xdr:rowOff>
    </xdr:from>
    <xdr:to>
      <xdr:col>36</xdr:col>
      <xdr:colOff>165100</xdr:colOff>
      <xdr:row>90</xdr:row>
      <xdr:rowOff>88965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4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105492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19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50367</xdr:rowOff>
    </xdr:from>
    <xdr:to>
      <xdr:col>85</xdr:col>
      <xdr:colOff>127000</xdr:colOff>
      <xdr:row>38</xdr:row>
      <xdr:rowOff>118718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65467"/>
          <a:ext cx="8382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170071</xdr:rowOff>
    </xdr:from>
    <xdr:to>
      <xdr:col>81</xdr:col>
      <xdr:colOff>50800</xdr:colOff>
      <xdr:row>38</xdr:row>
      <xdr:rowOff>50367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3721"/>
          <a:ext cx="889000" cy="5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31703</xdr:rowOff>
    </xdr:from>
    <xdr:to>
      <xdr:col>76</xdr:col>
      <xdr:colOff>114300</xdr:colOff>
      <xdr:row>37</xdr:row>
      <xdr:rowOff>170071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375353"/>
          <a:ext cx="889000" cy="1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31703</xdr:rowOff>
    </xdr:from>
    <xdr:to>
      <xdr:col>71</xdr:col>
      <xdr:colOff>177800</xdr:colOff>
      <xdr:row>38</xdr:row>
      <xdr:rowOff>33776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75353"/>
          <a:ext cx="889000" cy="17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101946</xdr:rowOff>
    </xdr:from>
    <xdr:to>
      <xdr:col>72</xdr:col>
      <xdr:colOff>38100</xdr:colOff>
      <xdr:row>38</xdr:row>
      <xdr:rowOff>32096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4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23223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81732</xdr:rowOff>
    </xdr:from>
    <xdr:to>
      <xdr:col>67</xdr:col>
      <xdr:colOff>101600</xdr:colOff>
      <xdr:row>38</xdr:row>
      <xdr:rowOff>11881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253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28409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0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67918</xdr:rowOff>
    </xdr:from>
    <xdr:to>
      <xdr:col>85</xdr:col>
      <xdr:colOff>177800</xdr:colOff>
      <xdr:row>38</xdr:row>
      <xdr:rowOff>169518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46345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6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171017</xdr:rowOff>
    </xdr:from>
    <xdr:to>
      <xdr:col>81</xdr:col>
      <xdr:colOff>101600</xdr:colOff>
      <xdr:row>38</xdr:row>
      <xdr:rowOff>101167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92294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119271</xdr:rowOff>
    </xdr:from>
    <xdr:to>
      <xdr:col>76</xdr:col>
      <xdr:colOff>165100</xdr:colOff>
      <xdr:row>38</xdr:row>
      <xdr:rowOff>49421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40548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152353</xdr:rowOff>
    </xdr:from>
    <xdr:to>
      <xdr:col>72</xdr:col>
      <xdr:colOff>38100</xdr:colOff>
      <xdr:row>37</xdr:row>
      <xdr:rowOff>82503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99030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154427</xdr:rowOff>
    </xdr:from>
    <xdr:to>
      <xdr:col>67</xdr:col>
      <xdr:colOff>101600</xdr:colOff>
      <xdr:row>38</xdr:row>
      <xdr:rowOff>84576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98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75703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79252</xdr:rowOff>
    </xdr:from>
    <xdr:to>
      <xdr:col>85</xdr:col>
      <xdr:colOff>127000</xdr:colOff>
      <xdr:row>58</xdr:row>
      <xdr:rowOff>86237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23352"/>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146646</xdr:rowOff>
    </xdr:from>
    <xdr:to>
      <xdr:col>81</xdr:col>
      <xdr:colOff>50800</xdr:colOff>
      <xdr:row>58</xdr:row>
      <xdr:rowOff>86237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576396"/>
          <a:ext cx="889000" cy="45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146646</xdr:rowOff>
    </xdr:from>
    <xdr:to>
      <xdr:col>76</xdr:col>
      <xdr:colOff>114300</xdr:colOff>
      <xdr:row>57</xdr:row>
      <xdr:rowOff>162165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576396"/>
          <a:ext cx="889000" cy="3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162165</xdr:rowOff>
    </xdr:from>
    <xdr:to>
      <xdr:col>71</xdr:col>
      <xdr:colOff>177800</xdr:colOff>
      <xdr:row>58</xdr:row>
      <xdr:rowOff>66617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34815"/>
          <a:ext cx="889000" cy="7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153238</xdr:rowOff>
    </xdr:from>
    <xdr:to>
      <xdr:col>72</xdr:col>
      <xdr:colOff>38100</xdr:colOff>
      <xdr:row>58</xdr:row>
      <xdr:rowOff>83388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74515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146141</xdr:rowOff>
    </xdr:from>
    <xdr:to>
      <xdr:col>67</xdr:col>
      <xdr:colOff>101600</xdr:colOff>
      <xdr:row>58</xdr:row>
      <xdr:rowOff>76291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92818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28452</xdr:rowOff>
    </xdr:from>
    <xdr:to>
      <xdr:col>85</xdr:col>
      <xdr:colOff>177800</xdr:colOff>
      <xdr:row>58</xdr:row>
      <xdr:rowOff>130052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7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114829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8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35437</xdr:rowOff>
    </xdr:from>
    <xdr:to>
      <xdr:col>81</xdr:col>
      <xdr:colOff>101600</xdr:colOff>
      <xdr:row>58</xdr:row>
      <xdr:rowOff>137037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128164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7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95846</xdr:rowOff>
    </xdr:from>
    <xdr:to>
      <xdr:col>76</xdr:col>
      <xdr:colOff>165100</xdr:colOff>
      <xdr:row>56</xdr:row>
      <xdr:rowOff>25996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42523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30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111365</xdr:rowOff>
    </xdr:from>
    <xdr:to>
      <xdr:col>72</xdr:col>
      <xdr:colOff>38100</xdr:colOff>
      <xdr:row>58</xdr:row>
      <xdr:rowOff>41515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58042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65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15817</xdr:rowOff>
    </xdr:from>
    <xdr:to>
      <xdr:col>67</xdr:col>
      <xdr:colOff>101600</xdr:colOff>
      <xdr:row>58</xdr:row>
      <xdr:rowOff>117417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108544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5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92814</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951564"/>
          <a:ext cx="1269" cy="5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39491</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72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92814</xdr:rowOff>
    </xdr:from>
    <xdr:to>
      <xdr:col>86</xdr:col>
      <xdr:colOff>25400</xdr:colOff>
      <xdr:row>75</xdr:row>
      <xdr:rowOff>92814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95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164097</xdr:rowOff>
    </xdr:from>
    <xdr:to>
      <xdr:col>85</xdr:col>
      <xdr:colOff>127000</xdr:colOff>
      <xdr:row>76</xdr:row>
      <xdr:rowOff>166757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022847"/>
          <a:ext cx="838200" cy="17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480</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3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22053</xdr:rowOff>
    </xdr:from>
    <xdr:to>
      <xdr:col>85</xdr:col>
      <xdr:colOff>177800</xdr:colOff>
      <xdr:row>78</xdr:row>
      <xdr:rowOff>123653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164097</xdr:rowOff>
    </xdr:from>
    <xdr:to>
      <xdr:col>81</xdr:col>
      <xdr:colOff>50800</xdr:colOff>
      <xdr:row>76</xdr:row>
      <xdr:rowOff>14605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022847"/>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26515</xdr:rowOff>
    </xdr:from>
    <xdr:to>
      <xdr:col>81</xdr:col>
      <xdr:colOff>101600</xdr:colOff>
      <xdr:row>78</xdr:row>
      <xdr:rowOff>128115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9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119242</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9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71888</xdr:rowOff>
    </xdr:from>
    <xdr:to>
      <xdr:col>76</xdr:col>
      <xdr:colOff>114300</xdr:colOff>
      <xdr:row>76</xdr:row>
      <xdr:rowOff>14605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2244838"/>
          <a:ext cx="889000" cy="7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4761</xdr:rowOff>
    </xdr:from>
    <xdr:to>
      <xdr:col>76</xdr:col>
      <xdr:colOff>165100</xdr:colOff>
      <xdr:row>78</xdr:row>
      <xdr:rowOff>106361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7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97488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4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48283</xdr:rowOff>
    </xdr:from>
    <xdr:to>
      <xdr:col>71</xdr:col>
      <xdr:colOff>177800</xdr:colOff>
      <xdr:row>71</xdr:row>
      <xdr:rowOff>71888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2049783"/>
          <a:ext cx="889000" cy="19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14015</xdr:rowOff>
    </xdr:from>
    <xdr:to>
      <xdr:col>72</xdr:col>
      <xdr:colOff>38100</xdr:colOff>
      <xdr:row>78</xdr:row>
      <xdr:rowOff>115615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106742</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47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42824</xdr:rowOff>
    </xdr:from>
    <xdr:to>
      <xdr:col>67</xdr:col>
      <xdr:colOff>101600</xdr:colOff>
      <xdr:row>78</xdr:row>
      <xdr:rowOff>144424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135551</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115957</xdr:rowOff>
    </xdr:from>
    <xdr:to>
      <xdr:col>85</xdr:col>
      <xdr:colOff>177800</xdr:colOff>
      <xdr:row>77</xdr:row>
      <xdr:rowOff>46107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1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138834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9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113296</xdr:rowOff>
    </xdr:from>
    <xdr:to>
      <xdr:col>81</xdr:col>
      <xdr:colOff>101600</xdr:colOff>
      <xdr:row>76</xdr:row>
      <xdr:rowOff>43445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972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59973</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74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135255</xdr:rowOff>
    </xdr:from>
    <xdr:to>
      <xdr:col>76</xdr:col>
      <xdr:colOff>165100</xdr:colOff>
      <xdr:row>76</xdr:row>
      <xdr:rowOff>65405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81932</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76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21088</xdr:rowOff>
    </xdr:from>
    <xdr:to>
      <xdr:col>72</xdr:col>
      <xdr:colOff>38100</xdr:colOff>
      <xdr:row>71</xdr:row>
      <xdr:rowOff>122688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1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139215</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196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168933</xdr:rowOff>
    </xdr:from>
    <xdr:to>
      <xdr:col>67</xdr:col>
      <xdr:colOff>101600</xdr:colOff>
      <xdr:row>70</xdr:row>
      <xdr:rowOff>99083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19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115610</xdr:rowOff>
    </xdr:from>
    <xdr:ext cx="59901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14795" y="1177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123379</xdr:rowOff>
    </xdr:from>
    <xdr:to>
      <xdr:col>85</xdr:col>
      <xdr:colOff>127000</xdr:colOff>
      <xdr:row>92</xdr:row>
      <xdr:rowOff>89649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725329"/>
          <a:ext cx="838200" cy="1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89649</xdr:rowOff>
    </xdr:from>
    <xdr:to>
      <xdr:col>81</xdr:col>
      <xdr:colOff>50800</xdr:colOff>
      <xdr:row>94</xdr:row>
      <xdr:rowOff>31119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863049"/>
          <a:ext cx="889000" cy="28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31119</xdr:rowOff>
    </xdr:from>
    <xdr:to>
      <xdr:col>76</xdr:col>
      <xdr:colOff>114300</xdr:colOff>
      <xdr:row>94</xdr:row>
      <xdr:rowOff>170021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147419"/>
          <a:ext cx="889000" cy="13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170021</xdr:rowOff>
    </xdr:from>
    <xdr:to>
      <xdr:col>71</xdr:col>
      <xdr:colOff>177800</xdr:colOff>
      <xdr:row>97</xdr:row>
      <xdr:rowOff>53784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286321"/>
          <a:ext cx="889000" cy="39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9221</xdr:rowOff>
    </xdr:from>
    <xdr:to>
      <xdr:col>72</xdr:col>
      <xdr:colOff>38100</xdr:colOff>
      <xdr:row>97</xdr:row>
      <xdr:rowOff>110821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101948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23966</xdr:rowOff>
    </xdr:from>
    <xdr:to>
      <xdr:col>67</xdr:col>
      <xdr:colOff>101600</xdr:colOff>
      <xdr:row>97</xdr:row>
      <xdr:rowOff>125566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116693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72579</xdr:rowOff>
    </xdr:from>
    <xdr:to>
      <xdr:col>85</xdr:col>
      <xdr:colOff>177800</xdr:colOff>
      <xdr:row>92</xdr:row>
      <xdr:rowOff>2729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6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25606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627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38849</xdr:rowOff>
    </xdr:from>
    <xdr:to>
      <xdr:col>81</xdr:col>
      <xdr:colOff>101600</xdr:colOff>
      <xdr:row>92</xdr:row>
      <xdr:rowOff>140449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8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156976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58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151769</xdr:rowOff>
    </xdr:from>
    <xdr:to>
      <xdr:col>76</xdr:col>
      <xdr:colOff>165100</xdr:colOff>
      <xdr:row>94</xdr:row>
      <xdr:rowOff>81919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09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98446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587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119221</xdr:rowOff>
    </xdr:from>
    <xdr:to>
      <xdr:col>72</xdr:col>
      <xdr:colOff>38100</xdr:colOff>
      <xdr:row>95</xdr:row>
      <xdr:rowOff>49371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65898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01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2984</xdr:rowOff>
    </xdr:from>
    <xdr:to>
      <xdr:col>67</xdr:col>
      <xdr:colOff>101600</xdr:colOff>
      <xdr:row>97</xdr:row>
      <xdr:rowOff>104584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121111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4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88283</xdr:rowOff>
    </xdr:from>
    <xdr:to>
      <xdr:col>102</xdr:col>
      <xdr:colOff>165100</xdr:colOff>
      <xdr:row>39</xdr:row>
      <xdr:rowOff>18433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03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34960</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378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88329</xdr:rowOff>
    </xdr:from>
    <xdr:to>
      <xdr:col>98</xdr:col>
      <xdr:colOff>38100</xdr:colOff>
      <xdr:row>39</xdr:row>
      <xdr:rowOff>18479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35005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99333" y="6378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令和４年度の目的別の住民一人当たりのコストは、総務費が増加している。ふるさと寄付金関連経費の増加によるもので、前年度と比較すると住民一人当たりのコストが２８，５３５円増加している。</a:t>
          </a:r>
        </a:p>
        <a:p>
          <a:r>
            <a:rPr kumimoji="1" lang="ja-JP" altLang="en-US" sz="1300">
              <a:latin typeface="ＭＳ Ｐゴシック" panose="020B0600070205080204" pitchFamily="50" charset="-128"/>
              <a:ea typeface="ＭＳ Ｐゴシック" panose="020B0600070205080204" pitchFamily="50" charset="-128"/>
            </a:rPr>
            <a:t>　土木費は、全国平均、県平均を上回っているが、小規模住宅地区等改良事業が減少したことから、前年度と比較すると住民一人当たりのコストが１２，５６９円減少している。</a:t>
          </a:r>
        </a:p>
        <a:p>
          <a:r>
            <a:rPr kumimoji="1" lang="ja-JP" altLang="en-US" sz="1300">
              <a:latin typeface="ＭＳ Ｐゴシック" panose="020B0600070205080204" pitchFamily="50" charset="-128"/>
              <a:ea typeface="ＭＳ Ｐゴシック" panose="020B0600070205080204" pitchFamily="50" charset="-128"/>
            </a:rPr>
            <a:t>　災害復旧費は、一人当たりのコストが全国平均、県平均、類似団体平均を大きく上回ったが、令和元年度からの推移を見ると、熊本地震関連の災害復旧事業はピークは越えたものと思われる。</a:t>
          </a:r>
        </a:p>
        <a:p>
          <a:r>
            <a:rPr kumimoji="1" lang="ja-JP" altLang="en-US" sz="1300">
              <a:latin typeface="ＭＳ Ｐゴシック" panose="020B0600070205080204" pitchFamily="50" charset="-128"/>
              <a:ea typeface="ＭＳ Ｐゴシック" panose="020B0600070205080204" pitchFamily="50" charset="-128"/>
            </a:rPr>
            <a:t>  公債費は、熊本地震に伴う災害復旧事業の償還が本格化したことや小規模住宅地区等改良事業、立野駅周辺整備事業などの地方債償還が増加したことから、前年度と比較すると３６，１４７円高く、類似団体の中で最も高い状況である。今後は、あそ望の郷くぎの機能拡張事業などの地方債償還が増加することから、さらに公債費の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有利な地方債などの活用により取り崩しを回避している。実質収支額は、平成２８年の熊本地震以降、高い水準で推移していたが、復旧復興事業が減少してきたことから熊本地震前の状況に戻っている。実質単年度収支は、財政調整基金取崩しの増加や繰上償還の減少から実質単年度収支は、</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より減少している。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熊本県南阿蘇村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全ての会計において黒字決算となったが、簡易水道特別会計、農業集落排水特別会計、生活排水処理事業特別会計については、一般会計からの繰入金に依存している傾向にある。また、熊本地震後、上水道事業会計（法適用）についても一般会計からの補助金に依存している傾向にあることから、独立採算の原則に立ち返り、使用料の見直しも含めたところでの経営の健全化を図る。国民健康保険特別会計においては、一般会計からの繰入金抑制のため、検診率向上対策や医療費抑制のための健康づくり対策に取り組んで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14663693</v>
      </c>
      <c r="BO4" s="371"/>
      <c r="BP4" s="371"/>
      <c r="BQ4" s="371"/>
      <c r="BR4" s="371"/>
      <c r="BS4" s="371"/>
      <c r="BT4" s="371"/>
      <c r="BU4" s="372"/>
      <c r="BV4" s="370">
        <v>14496297</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13.6</v>
      </c>
      <c r="CU4" s="377"/>
      <c r="CV4" s="377"/>
      <c r="CW4" s="377"/>
      <c r="CX4" s="377"/>
      <c r="CY4" s="377"/>
      <c r="CZ4" s="377"/>
      <c r="DA4" s="378"/>
      <c r="DB4" s="376">
        <v>11.4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13760399</v>
      </c>
      <c r="BO5" s="408"/>
      <c r="BP5" s="408"/>
      <c r="BQ5" s="408"/>
      <c r="BR5" s="408"/>
      <c r="BS5" s="408"/>
      <c r="BT5" s="408"/>
      <c r="BU5" s="409"/>
      <c r="BV5" s="407">
        <v>13748794</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94.9</v>
      </c>
      <c r="CU5" s="405"/>
      <c r="CV5" s="405"/>
      <c r="CW5" s="405"/>
      <c r="CX5" s="405"/>
      <c r="CY5" s="405"/>
      <c r="CZ5" s="405"/>
      <c r="DA5" s="406"/>
      <c r="DB5" s="404">
        <v>96.6</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903294</v>
      </c>
      <c r="BO6" s="408"/>
      <c r="BP6" s="408"/>
      <c r="BQ6" s="408"/>
      <c r="BR6" s="408"/>
      <c r="BS6" s="408"/>
      <c r="BT6" s="408"/>
      <c r="BU6" s="409"/>
      <c r="BV6" s="407">
        <v>747503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95.9</v>
      </c>
      <c r="CU6" s="445"/>
      <c r="CV6" s="445"/>
      <c r="CW6" s="445"/>
      <c r="CX6" s="445"/>
      <c r="CY6" s="445"/>
      <c r="CZ6" s="445"/>
      <c r="DA6" s="446"/>
      <c r="DB6" s="444">
        <v>99.3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59771</v>
      </c>
      <c r="BO7" s="408"/>
      <c r="BP7" s="408"/>
      <c r="BQ7" s="408"/>
      <c r="BR7" s="408"/>
      <c r="BS7" s="408"/>
      <c r="BT7" s="408"/>
      <c r="BU7" s="409"/>
      <c r="BV7" s="407">
        <v>43590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6185048</v>
      </c>
      <c r="CU7" s="408"/>
      <c r="CV7" s="408"/>
      <c r="CW7" s="408"/>
      <c r="CX7" s="408"/>
      <c r="CY7" s="408"/>
      <c r="CZ7" s="408"/>
      <c r="DA7" s="409"/>
      <c r="DB7" s="407">
        <v>6186702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843523</v>
      </c>
      <c r="BO8" s="408"/>
      <c r="BP8" s="408"/>
      <c r="BQ8" s="408"/>
      <c r="BR8" s="408"/>
      <c r="BS8" s="408"/>
      <c r="BT8" s="408"/>
      <c r="BU8" s="409"/>
      <c r="BV8" s="407">
        <v>703913</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0.23</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9836</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139610</v>
      </c>
      <c r="BO9" s="408"/>
      <c r="BP9" s="408"/>
      <c r="BQ9" s="408"/>
      <c r="BR9" s="408"/>
      <c r="BS9" s="408"/>
      <c r="BT9" s="408"/>
      <c r="BU9" s="409"/>
      <c r="BV9" s="407">
        <v>207871</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29.4</v>
      </c>
      <c r="CU9" s="405"/>
      <c r="CV9" s="405"/>
      <c r="CW9" s="405"/>
      <c r="CX9" s="405"/>
      <c r="CY9" s="405"/>
      <c r="CZ9" s="405"/>
      <c r="DA9" s="406"/>
      <c r="DB9" s="404">
        <v>28.3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11503</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2144</v>
      </c>
      <c r="BO10" s="408"/>
      <c r="BP10" s="408"/>
      <c r="BQ10" s="408"/>
      <c r="BR10" s="408"/>
      <c r="BS10" s="408"/>
      <c r="BT10" s="408"/>
      <c r="BU10" s="409"/>
      <c r="BV10" s="407">
        <v>2198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92112</v>
      </c>
      <c r="BO11" s="408"/>
      <c r="BP11" s="408"/>
      <c r="BQ11" s="408"/>
      <c r="BR11" s="408"/>
      <c r="BS11" s="408"/>
      <c r="BT11" s="408"/>
      <c r="BU11" s="409"/>
      <c r="BV11" s="407">
        <v>121468</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10155</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103</v>
      </c>
      <c r="AV12" s="440"/>
      <c r="AW12" s="440"/>
      <c r="AX12" s="440"/>
      <c r="AY12" s="441" t="s">
        <v>136</v>
      </c>
      <c r="AZ12" s="442"/>
      <c r="BA12" s="442"/>
      <c r="BB12" s="442"/>
      <c r="BC12" s="442"/>
      <c r="BD12" s="442"/>
      <c r="BE12" s="442"/>
      <c r="BF12" s="442"/>
      <c r="BG12" s="442"/>
      <c r="BH12" s="442"/>
      <c r="BI12" s="442"/>
      <c r="BJ12" s="442"/>
      <c r="BK12" s="442"/>
      <c r="BL12" s="442"/>
      <c r="BM12" s="443"/>
      <c r="BN12" s="407">
        <v>352000</v>
      </c>
      <c r="BO12" s="408"/>
      <c r="BP12" s="408"/>
      <c r="BQ12" s="408"/>
      <c r="BR12" s="408"/>
      <c r="BS12" s="408"/>
      <c r="BT12" s="408"/>
      <c r="BU12" s="409"/>
      <c r="BV12" s="407">
        <v>248000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10014</v>
      </c>
      <c r="S13" s="492"/>
      <c r="T13" s="492"/>
      <c r="U13" s="492"/>
      <c r="V13" s="493"/>
      <c r="W13" s="423" t="s">
        <v>140</v>
      </c>
      <c r="X13" s="424"/>
      <c r="Y13" s="424"/>
      <c r="Z13" s="424"/>
      <c r="AA13" s="424"/>
      <c r="AB13" s="414"/>
      <c r="AC13" s="458">
        <v>1056</v>
      </c>
      <c r="AD13" s="459"/>
      <c r="AE13" s="459"/>
      <c r="AF13" s="459"/>
      <c r="AG13" s="501"/>
      <c r="AH13" s="458">
        <v>1232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-118134</v>
      </c>
      <c r="BO13" s="408"/>
      <c r="BP13" s="408"/>
      <c r="BQ13" s="408"/>
      <c r="BR13" s="408"/>
      <c r="BS13" s="408"/>
      <c r="BT13" s="408"/>
      <c r="BU13" s="409"/>
      <c r="BV13" s="407">
        <v>83537</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11.5</v>
      </c>
      <c r="CU13" s="405"/>
      <c r="CV13" s="405"/>
      <c r="CW13" s="405"/>
      <c r="CX13" s="405"/>
      <c r="CY13" s="405"/>
      <c r="CZ13" s="405"/>
      <c r="DA13" s="406"/>
      <c r="DB13" s="404">
        <v>10.3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10285</v>
      </c>
      <c r="S14" s="492"/>
      <c r="T14" s="492"/>
      <c r="U14" s="492"/>
      <c r="V14" s="493"/>
      <c r="W14" s="397"/>
      <c r="X14" s="398"/>
      <c r="Y14" s="398"/>
      <c r="Z14" s="398"/>
      <c r="AA14" s="398"/>
      <c r="AB14" s="387"/>
      <c r="AC14" s="494">
        <v>21.1</v>
      </c>
      <c r="AD14" s="495"/>
      <c r="AE14" s="495"/>
      <c r="AF14" s="495"/>
      <c r="AG14" s="496"/>
      <c r="AH14" s="494">
        <v>22.8</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40.1</v>
      </c>
      <c r="CU14" s="506"/>
      <c r="CV14" s="506"/>
      <c r="CW14" s="506"/>
      <c r="CX14" s="506"/>
      <c r="CY14" s="506"/>
      <c r="CZ14" s="506"/>
      <c r="DA14" s="507"/>
      <c r="DB14" s="505">
        <v>41.3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10178</v>
      </c>
      <c r="S15" s="492"/>
      <c r="T15" s="492"/>
      <c r="U15" s="492"/>
      <c r="V15" s="493"/>
      <c r="W15" s="423" t="s">
        <v>147</v>
      </c>
      <c r="X15" s="424"/>
      <c r="Y15" s="424"/>
      <c r="Z15" s="424"/>
      <c r="AA15" s="424"/>
      <c r="AB15" s="414"/>
      <c r="AC15" s="458">
        <v>1075</v>
      </c>
      <c r="AD15" s="459"/>
      <c r="AE15" s="459"/>
      <c r="AF15" s="459"/>
      <c r="AG15" s="501"/>
      <c r="AH15" s="458">
        <v>916</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1258747</v>
      </c>
      <c r="BO15" s="371"/>
      <c r="BP15" s="371"/>
      <c r="BQ15" s="371"/>
      <c r="BR15" s="371"/>
      <c r="BS15" s="371"/>
      <c r="BT15" s="371"/>
      <c r="BU15" s="372"/>
      <c r="BV15" s="370">
        <v>1199510</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21.5</v>
      </c>
      <c r="AD16" s="495"/>
      <c r="AE16" s="495"/>
      <c r="AF16" s="495"/>
      <c r="AG16" s="496"/>
      <c r="AH16" s="494">
        <v>17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5808016</v>
      </c>
      <c r="BO16" s="408"/>
      <c r="BP16" s="408"/>
      <c r="BQ16" s="408"/>
      <c r="BR16" s="408"/>
      <c r="BS16" s="408"/>
      <c r="BT16" s="408"/>
      <c r="BU16" s="409"/>
      <c r="BV16" s="407">
        <v>5670719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2872</v>
      </c>
      <c r="AD17" s="459"/>
      <c r="AE17" s="459"/>
      <c r="AF17" s="459"/>
      <c r="AG17" s="501"/>
      <c r="AH17" s="458">
        <v>3244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1573701</v>
      </c>
      <c r="BO17" s="408"/>
      <c r="BP17" s="408"/>
      <c r="BQ17" s="408"/>
      <c r="BR17" s="408"/>
      <c r="BS17" s="408"/>
      <c r="BT17" s="408"/>
      <c r="BU17" s="409"/>
      <c r="BV17" s="407">
        <v>1488028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137.32</v>
      </c>
      <c r="M18" s="531"/>
      <c r="N18" s="531"/>
      <c r="O18" s="531"/>
      <c r="P18" s="531"/>
      <c r="Q18" s="531"/>
      <c r="R18" s="532"/>
      <c r="S18" s="532"/>
      <c r="T18" s="532"/>
      <c r="U18" s="532"/>
      <c r="V18" s="533"/>
      <c r="W18" s="425"/>
      <c r="X18" s="426"/>
      <c r="Y18" s="426"/>
      <c r="Z18" s="426"/>
      <c r="AA18" s="426"/>
      <c r="AB18" s="417"/>
      <c r="AC18" s="534">
        <v>57.4</v>
      </c>
      <c r="AD18" s="535"/>
      <c r="AE18" s="535"/>
      <c r="AF18" s="535"/>
      <c r="AG18" s="536"/>
      <c r="AH18" s="534">
        <v>60.2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5951385</v>
      </c>
      <c r="BO18" s="408"/>
      <c r="BP18" s="408"/>
      <c r="BQ18" s="408"/>
      <c r="BR18" s="408"/>
      <c r="BS18" s="408"/>
      <c r="BT18" s="408"/>
      <c r="BU18" s="409"/>
      <c r="BV18" s="407">
        <v>6049769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72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8021966</v>
      </c>
      <c r="BO19" s="408"/>
      <c r="BP19" s="408"/>
      <c r="BQ19" s="408"/>
      <c r="BR19" s="408"/>
      <c r="BS19" s="408"/>
      <c r="BT19" s="408"/>
      <c r="BU19" s="409"/>
      <c r="BV19" s="407">
        <v>7692303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4051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22089016</v>
      </c>
      <c r="BO22" s="371"/>
      <c r="BP22" s="371"/>
      <c r="BQ22" s="371"/>
      <c r="BR22" s="371"/>
      <c r="BS22" s="371"/>
      <c r="BT22" s="371"/>
      <c r="BU22" s="372"/>
      <c r="BV22" s="370">
        <v>22849803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14782059</v>
      </c>
      <c r="BO23" s="408"/>
      <c r="BP23" s="408"/>
      <c r="BQ23" s="408"/>
      <c r="BR23" s="408"/>
      <c r="BS23" s="408"/>
      <c r="BT23" s="408"/>
      <c r="BU23" s="409"/>
      <c r="BV23" s="407">
        <v>15160999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7630</v>
      </c>
      <c r="R24" s="459"/>
      <c r="S24" s="459"/>
      <c r="T24" s="459"/>
      <c r="U24" s="459"/>
      <c r="V24" s="501"/>
      <c r="W24" s="553"/>
      <c r="X24" s="554"/>
      <c r="Y24" s="555"/>
      <c r="Z24" s="457" t="s">
        <v>172</v>
      </c>
      <c r="AA24" s="437"/>
      <c r="AB24" s="437"/>
      <c r="AC24" s="437"/>
      <c r="AD24" s="437"/>
      <c r="AE24" s="437"/>
      <c r="AF24" s="437"/>
      <c r="AG24" s="438"/>
      <c r="AH24" s="458">
        <v>149</v>
      </c>
      <c r="AI24" s="459"/>
      <c r="AJ24" s="459"/>
      <c r="AK24" s="459"/>
      <c r="AL24" s="501"/>
      <c r="AM24" s="458">
        <v>462198</v>
      </c>
      <c r="AN24" s="459"/>
      <c r="AO24" s="459"/>
      <c r="AP24" s="459"/>
      <c r="AQ24" s="459"/>
      <c r="AR24" s="501"/>
      <c r="AS24" s="458">
        <v>3102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19280908</v>
      </c>
      <c r="BO24" s="408"/>
      <c r="BP24" s="408"/>
      <c r="BQ24" s="408"/>
      <c r="BR24" s="408"/>
      <c r="BS24" s="408"/>
      <c r="BT24" s="408"/>
      <c r="BU24" s="409"/>
      <c r="BV24" s="407">
        <v>19787324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5800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138</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767934</v>
      </c>
      <c r="BO25" s="371"/>
      <c r="BP25" s="371"/>
      <c r="BQ25" s="371"/>
      <c r="BR25" s="371"/>
      <c r="BS25" s="371"/>
      <c r="BT25" s="371"/>
      <c r="BU25" s="372"/>
      <c r="BV25" s="370">
        <v>969155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5300</v>
      </c>
      <c r="R26" s="459"/>
      <c r="S26" s="459"/>
      <c r="T26" s="459"/>
      <c r="U26" s="459"/>
      <c r="V26" s="501"/>
      <c r="W26" s="553"/>
      <c r="X26" s="554"/>
      <c r="Y26" s="555"/>
      <c r="Z26" s="457" t="s">
        <v>179</v>
      </c>
      <c r="AA26" s="559"/>
      <c r="AB26" s="559"/>
      <c r="AC26" s="559"/>
      <c r="AD26" s="559"/>
      <c r="AE26" s="559"/>
      <c r="AF26" s="559"/>
      <c r="AG26" s="560"/>
      <c r="AH26" s="458">
        <v>3</v>
      </c>
      <c r="AI26" s="459"/>
      <c r="AJ26" s="459"/>
      <c r="AK26" s="459"/>
      <c r="AL26" s="501"/>
      <c r="AM26" s="458">
        <v>8895</v>
      </c>
      <c r="AN26" s="459"/>
      <c r="AO26" s="459"/>
      <c r="AP26" s="459"/>
      <c r="AQ26" s="459"/>
      <c r="AR26" s="501"/>
      <c r="AS26" s="458">
        <v>2965</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181</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3100</v>
      </c>
      <c r="R27" s="459"/>
      <c r="S27" s="459"/>
      <c r="T27" s="459"/>
      <c r="U27" s="459"/>
      <c r="V27" s="501"/>
      <c r="W27" s="553"/>
      <c r="X27" s="554"/>
      <c r="Y27" s="555"/>
      <c r="Z27" s="457" t="s">
        <v>183</v>
      </c>
      <c r="AA27" s="437"/>
      <c r="AB27" s="437"/>
      <c r="AC27" s="437"/>
      <c r="AD27" s="437"/>
      <c r="AE27" s="437"/>
      <c r="AF27" s="437"/>
      <c r="AG27" s="438"/>
      <c r="AH27" s="458" t="s">
        <v>138</v>
      </c>
      <c r="AI27" s="459"/>
      <c r="AJ27" s="459"/>
      <c r="AK27" s="459"/>
      <c r="AL27" s="501"/>
      <c r="AM27" s="458" t="s">
        <v>176</v>
      </c>
      <c r="AN27" s="459"/>
      <c r="AO27" s="459"/>
      <c r="AP27" s="459"/>
      <c r="AQ27" s="459"/>
      <c r="AR27" s="501"/>
      <c r="AS27" s="458" t="s">
        <v>181</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112198</v>
      </c>
      <c r="BO27" s="527"/>
      <c r="BP27" s="527"/>
      <c r="BQ27" s="527"/>
      <c r="BR27" s="527"/>
      <c r="BS27" s="527"/>
      <c r="BT27" s="527"/>
      <c r="BU27" s="528"/>
      <c r="BV27" s="526">
        <v>112197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2560</v>
      </c>
      <c r="R28" s="459"/>
      <c r="S28" s="459"/>
      <c r="T28" s="459"/>
      <c r="U28" s="459"/>
      <c r="V28" s="501"/>
      <c r="W28" s="553"/>
      <c r="X28" s="554"/>
      <c r="Y28" s="555"/>
      <c r="Z28" s="457" t="s">
        <v>186</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187</v>
      </c>
      <c r="AZ28" s="562"/>
      <c r="BA28" s="562"/>
      <c r="BB28" s="563"/>
      <c r="BC28" s="367" t="s">
        <v>49</v>
      </c>
      <c r="BD28" s="368"/>
      <c r="BE28" s="368"/>
      <c r="BF28" s="368"/>
      <c r="BG28" s="368"/>
      <c r="BH28" s="368"/>
      <c r="BI28" s="368"/>
      <c r="BJ28" s="368"/>
      <c r="BK28" s="368"/>
      <c r="BL28" s="368"/>
      <c r="BM28" s="369"/>
      <c r="BN28" s="370">
        <v>1396374</v>
      </c>
      <c r="BO28" s="371"/>
      <c r="BP28" s="371"/>
      <c r="BQ28" s="371"/>
      <c r="BR28" s="371"/>
      <c r="BS28" s="371"/>
      <c r="BT28" s="371"/>
      <c r="BU28" s="372"/>
      <c r="BV28" s="370">
        <v>1394230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12</v>
      </c>
      <c r="M29" s="459"/>
      <c r="N29" s="459"/>
      <c r="O29" s="459"/>
      <c r="P29" s="501"/>
      <c r="Q29" s="458">
        <v>2330</v>
      </c>
      <c r="R29" s="459"/>
      <c r="S29" s="459"/>
      <c r="T29" s="459"/>
      <c r="U29" s="459"/>
      <c r="V29" s="501"/>
      <c r="W29" s="556"/>
      <c r="X29" s="557"/>
      <c r="Y29" s="558"/>
      <c r="Z29" s="457" t="s">
        <v>189</v>
      </c>
      <c r="AA29" s="437"/>
      <c r="AB29" s="437"/>
      <c r="AC29" s="437"/>
      <c r="AD29" s="437"/>
      <c r="AE29" s="437"/>
      <c r="AF29" s="437"/>
      <c r="AG29" s="438"/>
      <c r="AH29" s="458">
        <v>149</v>
      </c>
      <c r="AI29" s="459"/>
      <c r="AJ29" s="459"/>
      <c r="AK29" s="459"/>
      <c r="AL29" s="501"/>
      <c r="AM29" s="458">
        <v>462198</v>
      </c>
      <c r="AN29" s="459"/>
      <c r="AO29" s="459"/>
      <c r="AP29" s="459"/>
      <c r="AQ29" s="459"/>
      <c r="AR29" s="501"/>
      <c r="AS29" s="458">
        <v>3102</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281039</v>
      </c>
      <c r="BO29" s="408"/>
      <c r="BP29" s="408"/>
      <c r="BQ29" s="408"/>
      <c r="BR29" s="408"/>
      <c r="BS29" s="408"/>
      <c r="BT29" s="408"/>
      <c r="BU29" s="409"/>
      <c r="BV29" s="407">
        <v>281006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95.8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2763535</v>
      </c>
      <c r="BO30" s="527"/>
      <c r="BP30" s="527"/>
      <c r="BQ30" s="527"/>
      <c r="BR30" s="527"/>
      <c r="BS30" s="527"/>
      <c r="BT30" s="527"/>
      <c r="BU30" s="528"/>
      <c r="BV30" s="526">
        <v>2798065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200</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南阿蘇村国民健康保険特別会計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南阿蘇村上水道事業会計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南阿蘇村簡易水道特別会計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阿蘇広域行政事務組合（一般会計）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（株）あそ望の郷みなみあそ</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南阿蘇村介護保険特別会計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南阿蘇村農業集落排水特別会計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阿蘇広域行政事務組合（養護老人ホーム湯の里荘特別会計）</v>
      </c>
      <c r="BZ35" s="598"/>
      <c r="CA35" s="598"/>
      <c r="CB35" s="598"/>
      <c r="CC35" s="598"/>
      <c r="CD35" s="598"/>
      <c r="CE35" s="598"/>
      <c r="CF35" s="598"/>
      <c r="CG35" s="598"/>
      <c r="CH35" s="598"/>
      <c r="CI35" s="598"/>
      <c r="CJ35" s="598"/>
      <c r="CK35" s="598"/>
      <c r="CL35" s="598"/>
      <c r="CM35" s="598"/>
      <c r="CN35" s="181"/>
      <c r="CO35" s="597">
        <f t="shared" ref="CO35:CO43" si="3">IF(CQ35="","",CO34+1)</f>
        <v>16</v>
      </c>
      <c r="CP35" s="597"/>
      <c r="CQ35" s="598" t="str">
        <f>IF('各会計、関係団体の財政状況及び健全化判断比率'!BS8="","",'各会計、関係団体の財政状況及び健全化判断比率'!BS8)</f>
        <v>南阿蘇鉄道（株）</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南阿蘇村後期高齢者医療特別会計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IF('各会計、関係団体の財政状況及び健全化判断比率'!B34="","",'各会計、関係団体の財政状況及び健全化判断比率'!B34)</f>
        <v>南阿蘇村生活排水処理事業特別会計</v>
      </c>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阿蘇広域行政事務組合（特別養護老人ホーム阿蘇みやま荘特別会計）</v>
      </c>
      <c r="BZ36" s="598"/>
      <c r="CA36" s="598"/>
      <c r="CB36" s="598"/>
      <c r="CC36" s="598"/>
      <c r="CD36" s="598"/>
      <c r="CE36" s="598"/>
      <c r="CF36" s="598"/>
      <c r="CG36" s="598"/>
      <c r="CH36" s="598"/>
      <c r="CI36" s="598"/>
      <c r="CJ36" s="598"/>
      <c r="CK36" s="598"/>
      <c r="CL36" s="598"/>
      <c r="CM36" s="598"/>
      <c r="CN36" s="181"/>
      <c r="CO36" s="597">
        <f t="shared" si="3"/>
        <v>17</v>
      </c>
      <c r="CP36" s="597"/>
      <c r="CQ36" s="598" t="str">
        <f>IF('各会計、関係団体の財政状況及び健全化判断比率'!BS9="","",'各会計、関係団体の財政状況及び健全化判断比率'!BS9)</f>
        <v>（一社）南阿蘇村農業みらい公社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熊本県市町村総合事務組合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熊本県後期高齢者医療広域連合（一般会計）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熊本県後期高齢者医療広域連合（後期高齢者医療特別会計）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Cxj9SlaWA/2r1u6lB5IjGY9JRMo72VH1ZoawdiD8Lu1eu6mNLOVlJSG6U9H6clfaVL3K/+aaL9cloO8nIJYjHQ==" saltValue="OzLlHzyAFKS226dplzUql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577</v>
      </c>
      <c r="D34" s="1151"/>
      <c r="E34" s="1152"/>
      <c r="F34" s="32">
        <v>20.57</v>
      </c>
      <c r="G34" s="33">
        <v>16.260000000000002</v>
      </c>
      <c r="H34" s="33">
        <v>9.0500000000000007</v>
      </c>
      <c r="I34" s="33">
        <v>11.37</v>
      </c>
      <c r="J34" s="34">
        <v>13.63</v>
      </c>
      <c r="K34" s="22"/>
      <c r="L34" s="22"/>
      <c r="M34" s="22"/>
      <c r="N34" s="22"/>
      <c r="O34" s="22"/>
      <c r="P34" s="22"/>
    </row>
    <row r="35" spans="1:16" ht="39" customHeight="1" x14ac:dyDescent="0.2">
      <c r="A35" s="22"/>
      <c r="B35" s="35"/>
      <c r="C35" s="1145" t="s">
        <v>578</v>
      </c>
      <c r="D35" s="1146"/>
      <c r="E35" s="1147"/>
      <c r="F35" s="36">
        <v>4.3</v>
      </c>
      <c r="G35" s="37">
        <v>2.65</v>
      </c>
      <c r="H35" s="37">
        <v>2.96</v>
      </c>
      <c r="I35" s="37">
        <v>2.35</v>
      </c>
      <c r="J35" s="38">
        <v>2.46</v>
      </c>
      <c r="K35" s="22"/>
      <c r="L35" s="22"/>
      <c r="M35" s="22"/>
      <c r="N35" s="22"/>
      <c r="O35" s="22"/>
      <c r="P35" s="22"/>
    </row>
    <row r="36" spans="1:16" ht="39" customHeight="1" x14ac:dyDescent="0.2">
      <c r="A36" s="22"/>
      <c r="B36" s="35"/>
      <c r="C36" s="1145" t="s">
        <v>579</v>
      </c>
      <c r="D36" s="1146"/>
      <c r="E36" s="1147"/>
      <c r="F36" s="36">
        <v>1.81</v>
      </c>
      <c r="G36" s="37">
        <v>1.75</v>
      </c>
      <c r="H36" s="37">
        <v>1.34</v>
      </c>
      <c r="I36" s="37">
        <v>1.75</v>
      </c>
      <c r="J36" s="38">
        <v>1.59</v>
      </c>
      <c r="K36" s="22"/>
      <c r="L36" s="22"/>
      <c r="M36" s="22"/>
      <c r="N36" s="22"/>
      <c r="O36" s="22"/>
      <c r="P36" s="22"/>
    </row>
    <row r="37" spans="1:16" ht="39" customHeight="1" x14ac:dyDescent="0.2">
      <c r="A37" s="22"/>
      <c r="B37" s="35"/>
      <c r="C37" s="1145" t="s">
        <v>580</v>
      </c>
      <c r="D37" s="1146"/>
      <c r="E37" s="1147"/>
      <c r="F37" s="36">
        <v>0.04</v>
      </c>
      <c r="G37" s="37">
        <v>0.09</v>
      </c>
      <c r="H37" s="37">
        <v>0.01</v>
      </c>
      <c r="I37" s="37">
        <v>0.01</v>
      </c>
      <c r="J37" s="38">
        <v>1.05</v>
      </c>
      <c r="K37" s="22"/>
      <c r="L37" s="22"/>
      <c r="M37" s="22"/>
      <c r="N37" s="22"/>
      <c r="O37" s="22"/>
      <c r="P37" s="22"/>
    </row>
    <row r="38" spans="1:16" ht="39" customHeight="1" x14ac:dyDescent="0.2">
      <c r="A38" s="22"/>
      <c r="B38" s="35"/>
      <c r="C38" s="1145" t="s">
        <v>581</v>
      </c>
      <c r="D38" s="1146"/>
      <c r="E38" s="1147"/>
      <c r="F38" s="36">
        <v>0.71</v>
      </c>
      <c r="G38" s="37">
        <v>0.85</v>
      </c>
      <c r="H38" s="37">
        <v>0.41</v>
      </c>
      <c r="I38" s="37">
        <v>0.83</v>
      </c>
      <c r="J38" s="38">
        <v>0.72</v>
      </c>
      <c r="K38" s="22"/>
      <c r="L38" s="22"/>
      <c r="M38" s="22"/>
      <c r="N38" s="22"/>
      <c r="O38" s="22"/>
      <c r="P38" s="22"/>
    </row>
    <row r="39" spans="1:16" ht="39" customHeight="1" x14ac:dyDescent="0.2">
      <c r="A39" s="22"/>
      <c r="B39" s="35"/>
      <c r="C39" s="1145" t="s">
        <v>582</v>
      </c>
      <c r="D39" s="1146"/>
      <c r="E39" s="1147"/>
      <c r="F39" s="36">
        <v>1.01</v>
      </c>
      <c r="G39" s="37">
        <v>0.9</v>
      </c>
      <c r="H39" s="37">
        <v>1.64</v>
      </c>
      <c r="I39" s="37">
        <v>0.82</v>
      </c>
      <c r="J39" s="38">
        <v>0.37</v>
      </c>
      <c r="K39" s="22"/>
      <c r="L39" s="22"/>
      <c r="M39" s="22"/>
      <c r="N39" s="22"/>
      <c r="O39" s="22"/>
      <c r="P39" s="22"/>
    </row>
    <row r="40" spans="1:16" ht="39" customHeight="1" x14ac:dyDescent="0.2">
      <c r="A40" s="22"/>
      <c r="B40" s="35"/>
      <c r="C40" s="1145" t="s">
        <v>583</v>
      </c>
      <c r="D40" s="1146"/>
      <c r="E40" s="1147"/>
      <c r="F40" s="36">
        <v>0.23</v>
      </c>
      <c r="G40" s="37">
        <v>0.23</v>
      </c>
      <c r="H40" s="37">
        <v>0.2</v>
      </c>
      <c r="I40" s="37">
        <v>0.2</v>
      </c>
      <c r="J40" s="38">
        <v>0.2</v>
      </c>
      <c r="K40" s="22"/>
      <c r="L40" s="22"/>
      <c r="M40" s="22"/>
      <c r="N40" s="22"/>
      <c r="O40" s="22"/>
      <c r="P40" s="22"/>
    </row>
    <row r="41" spans="1:16" ht="39" customHeight="1" x14ac:dyDescent="0.2">
      <c r="A41" s="22"/>
      <c r="B41" s="35"/>
      <c r="C41" s="1145" t="s">
        <v>584</v>
      </c>
      <c r="D41" s="1146"/>
      <c r="E41" s="1147"/>
      <c r="F41" s="36">
        <v>0.06</v>
      </c>
      <c r="G41" s="37">
        <v>0.06</v>
      </c>
      <c r="H41" s="37">
        <v>0.01</v>
      </c>
      <c r="I41" s="37">
        <v>0.01</v>
      </c>
      <c r="J41" s="38">
        <v>0.01</v>
      </c>
      <c r="K41" s="22"/>
      <c r="L41" s="22"/>
      <c r="M41" s="22"/>
      <c r="N41" s="22"/>
      <c r="O41" s="22"/>
      <c r="P41" s="22"/>
    </row>
    <row r="42" spans="1:16" ht="39" customHeight="1" x14ac:dyDescent="0.2">
      <c r="A42" s="22"/>
      <c r="B42" s="39"/>
      <c r="C42" s="1145" t="s">
        <v>585</v>
      </c>
      <c r="D42" s="1146"/>
      <c r="E42" s="1147"/>
      <c r="F42" s="36" t="s">
        <v>526</v>
      </c>
      <c r="G42" s="37" t="s">
        <v>526</v>
      </c>
      <c r="H42" s="37" t="s">
        <v>526</v>
      </c>
      <c r="I42" s="37" t="s">
        <v>526</v>
      </c>
      <c r="J42" s="38" t="s">
        <v>526</v>
      </c>
      <c r="K42" s="22"/>
      <c r="L42" s="22"/>
      <c r="M42" s="22"/>
      <c r="N42" s="22"/>
      <c r="O42" s="22"/>
      <c r="P42" s="22"/>
    </row>
    <row r="43" spans="1:16" ht="39" customHeight="1" thickBot="1" x14ac:dyDescent="0.25">
      <c r="A43" s="22"/>
      <c r="B43" s="40"/>
      <c r="C43" s="1148" t="s">
        <v>586</v>
      </c>
      <c r="D43" s="1149"/>
      <c r="E43" s="1150"/>
      <c r="F43" s="41">
        <v>0</v>
      </c>
      <c r="G43" s="42">
        <v>0</v>
      </c>
      <c r="H43" s="42">
        <v>0</v>
      </c>
      <c r="I43" s="42">
        <v>0</v>
      </c>
      <c r="J43" s="43" t="s">
        <v>526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0CIAWZshc85CJOEqdOF60L5WakAjLyLWFt2PQjszc66VY907gS2WjmB+/TaZiSnyPMHMHzMuU06YxD3tzBzOQ==" saltValue="imsmDOM6hSxEg16F8mKx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60" zoomScaleNormal="6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929</v>
      </c>
      <c r="L45" s="60">
        <v>2005</v>
      </c>
      <c r="M45" s="60">
        <v>2339</v>
      </c>
      <c r="N45" s="60">
        <v>2996</v>
      </c>
      <c r="O45" s="61">
        <v>3353</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526</v>
      </c>
      <c r="L46" s="64" t="s">
        <v>526</v>
      </c>
      <c r="M46" s="64" t="s">
        <v>526</v>
      </c>
      <c r="N46" s="64" t="s">
        <v>526</v>
      </c>
      <c r="O46" s="65" t="s">
        <v>526</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526</v>
      </c>
      <c r="L47" s="64" t="s">
        <v>526</v>
      </c>
      <c r="M47" s="64" t="s">
        <v>526</v>
      </c>
      <c r="N47" s="64" t="s">
        <v>526</v>
      </c>
      <c r="O47" s="65" t="s">
        <v>526</v>
      </c>
      <c r="P47" s="48"/>
      <c r="Q47" s="48"/>
      <c r="R47" s="48"/>
      <c r="S47" s="48"/>
      <c r="T47" s="48"/>
      <c r="U47" s="48"/>
    </row>
    <row r="48" spans="1:21" ht="30.75" customHeight="1" x14ac:dyDescent="0.2">
      <c r="A48" s="48"/>
      <c r="B48" s="1155"/>
      <c r="C48" s="1156"/>
      <c r="D48" s="62"/>
      <c r="E48" s="1161" t="s">
        <v>14</v>
      </c>
      <c r="F48" s="1161"/>
      <c r="G48" s="1161"/>
      <c r="H48" s="1161"/>
      <c r="I48" s="1161"/>
      <c r="J48" s="1162"/>
      <c r="K48" s="63">
        <v>64</v>
      </c>
      <c r="L48" s="64">
        <v>68</v>
      </c>
      <c r="M48" s="64">
        <v>83</v>
      </c>
      <c r="N48" s="64">
        <v>60</v>
      </c>
      <c r="O48" s="65">
        <v>80</v>
      </c>
      <c r="P48" s="48"/>
      <c r="Q48" s="48"/>
      <c r="R48" s="48"/>
      <c r="S48" s="48"/>
      <c r="T48" s="48"/>
      <c r="U48" s="48"/>
    </row>
    <row r="49" spans="1:21" ht="30.75" customHeight="1" x14ac:dyDescent="0.2">
      <c r="A49" s="48"/>
      <c r="B49" s="1155"/>
      <c r="C49" s="1156"/>
      <c r="D49" s="62"/>
      <c r="E49" s="1161" t="s">
        <v>15</v>
      </c>
      <c r="F49" s="1161"/>
      <c r="G49" s="1161"/>
      <c r="H49" s="1161"/>
      <c r="I49" s="1161"/>
      <c r="J49" s="1162"/>
      <c r="K49" s="63">
        <v>50</v>
      </c>
      <c r="L49" s="64">
        <v>52</v>
      </c>
      <c r="M49" s="64">
        <v>96</v>
      </c>
      <c r="N49" s="64">
        <v>57</v>
      </c>
      <c r="O49" s="65">
        <v>42</v>
      </c>
      <c r="P49" s="48"/>
      <c r="Q49" s="48"/>
      <c r="R49" s="48"/>
      <c r="S49" s="48"/>
      <c r="T49" s="48"/>
      <c r="U49" s="48"/>
    </row>
    <row r="50" spans="1:21" ht="30.75" customHeight="1" x14ac:dyDescent="0.2">
      <c r="A50" s="48"/>
      <c r="B50" s="1155"/>
      <c r="C50" s="1156"/>
      <c r="D50" s="62"/>
      <c r="E50" s="1161" t="s">
        <v>16</v>
      </c>
      <c r="F50" s="1161"/>
      <c r="G50" s="1161"/>
      <c r="H50" s="1161"/>
      <c r="I50" s="1161"/>
      <c r="J50" s="1162"/>
      <c r="K50" s="63">
        <v>40</v>
      </c>
      <c r="L50" s="64" t="s">
        <v>526</v>
      </c>
      <c r="M50" s="64" t="s">
        <v>526</v>
      </c>
      <c r="N50" s="64" t="s">
        <v>526</v>
      </c>
      <c r="O50" s="65" t="s">
        <v>526</v>
      </c>
      <c r="P50" s="48"/>
      <c r="Q50" s="48"/>
      <c r="R50" s="48"/>
      <c r="S50" s="48"/>
      <c r="T50" s="48"/>
      <c r="U50" s="48"/>
    </row>
    <row r="51" spans="1:21" ht="30.75" customHeight="1" x14ac:dyDescent="0.2">
      <c r="A51" s="48"/>
      <c r="B51" s="1157"/>
      <c r="C51" s="1158"/>
      <c r="D51" s="66"/>
      <c r="E51" s="1161" t="s">
        <v>17</v>
      </c>
      <c r="F51" s="1161"/>
      <c r="G51" s="1161"/>
      <c r="H51" s="1161"/>
      <c r="I51" s="1161"/>
      <c r="J51" s="1162"/>
      <c r="K51" s="63">
        <v>0</v>
      </c>
      <c r="L51" s="64">
        <v>1</v>
      </c>
      <c r="M51" s="64">
        <v>0</v>
      </c>
      <c r="N51" s="64">
        <v>0</v>
      </c>
      <c r="O51" s="65" t="s">
        <v>526</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782</v>
      </c>
      <c r="L52" s="64">
        <v>1710</v>
      </c>
      <c r="M52" s="64">
        <v>2064</v>
      </c>
      <c r="N52" s="64">
        <v>2643</v>
      </c>
      <c r="O52" s="65">
        <v>2897</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301</v>
      </c>
      <c r="L53" s="69">
        <v>416</v>
      </c>
      <c r="M53" s="69">
        <v>454</v>
      </c>
      <c r="N53" s="69">
        <v>470</v>
      </c>
      <c r="O53" s="70">
        <v>578</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587</v>
      </c>
      <c r="P56" s="48"/>
      <c r="Q56" s="48"/>
      <c r="R56" s="48"/>
      <c r="S56" s="48"/>
      <c r="T56" s="48"/>
      <c r="U56" s="48"/>
    </row>
    <row r="57" spans="1:21" ht="31.5" customHeight="1" thickBot="1" x14ac:dyDescent="0.3">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2umCJaDAjQCOKX4dIRBllOrPSKrJjPTgSGnnODkwvAYyVSVGEQEg3eIeHv+LBt/8LhIOZIAwPVmtMBHYdlYa3g==" saltValue="mlbPya5JugwRh7rNeOFew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3" zoomScale="60" zoomScaleNormal="6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568</v>
      </c>
      <c r="J40" s="103" t="s">
        <v>569</v>
      </c>
      <c r="K40" s="103" t="s">
        <v>570</v>
      </c>
      <c r="L40" s="103" t="s">
        <v>571</v>
      </c>
      <c r="M40" s="104" t="s">
        <v>572</v>
      </c>
    </row>
    <row r="41" spans="2:13" ht="27.75" customHeight="1" x14ac:dyDescent="0.2">
      <c r="B41" s="1184" t="s">
        <v>31</v>
      </c>
      <c r="C41" s="1185"/>
      <c r="D41" s="105"/>
      <c r="E41" s="1190" t="s">
        <v>32</v>
      </c>
      <c r="F41" s="1190"/>
      <c r="G41" s="1190"/>
      <c r="H41" s="1191"/>
      <c r="I41" s="355">
        <v>18250</v>
      </c>
      <c r="J41" s="356">
        <v>20578</v>
      </c>
      <c r="K41" s="356">
        <v>22756</v>
      </c>
      <c r="L41" s="356">
        <v>22850</v>
      </c>
      <c r="M41" s="357">
        <v>22089</v>
      </c>
    </row>
    <row r="42" spans="2:13" ht="27.75" customHeight="1" x14ac:dyDescent="0.2">
      <c r="B42" s="1186"/>
      <c r="C42" s="1187"/>
      <c r="D42" s="106"/>
      <c r="E42" s="1192" t="s">
        <v>33</v>
      </c>
      <c r="F42" s="1192"/>
      <c r="G42" s="1192"/>
      <c r="H42" s="1193"/>
      <c r="I42" s="358" t="s">
        <v>526</v>
      </c>
      <c r="J42" s="359" t="s">
        <v>526</v>
      </c>
      <c r="K42" s="359" t="s">
        <v>526</v>
      </c>
      <c r="L42" s="359" t="s">
        <v>526</v>
      </c>
      <c r="M42" s="360" t="s">
        <v>526</v>
      </c>
    </row>
    <row r="43" spans="2:13" ht="27.75" customHeight="1" x14ac:dyDescent="0.2">
      <c r="B43" s="1186"/>
      <c r="C43" s="1187"/>
      <c r="D43" s="106"/>
      <c r="E43" s="1192" t="s">
        <v>34</v>
      </c>
      <c r="F43" s="1192"/>
      <c r="G43" s="1192"/>
      <c r="H43" s="1193"/>
      <c r="I43" s="358">
        <v>849</v>
      </c>
      <c r="J43" s="359">
        <v>874</v>
      </c>
      <c r="K43" s="359">
        <v>1020</v>
      </c>
      <c r="L43" s="359">
        <v>1034</v>
      </c>
      <c r="M43" s="360">
        <v>1069</v>
      </c>
    </row>
    <row r="44" spans="2:13" ht="27.75" customHeight="1" x14ac:dyDescent="0.2">
      <c r="B44" s="1186"/>
      <c r="C44" s="1187"/>
      <c r="D44" s="106"/>
      <c r="E44" s="1192" t="s">
        <v>35</v>
      </c>
      <c r="F44" s="1192"/>
      <c r="G44" s="1192"/>
      <c r="H44" s="1193"/>
      <c r="I44" s="358">
        <v>370</v>
      </c>
      <c r="J44" s="359">
        <v>366</v>
      </c>
      <c r="K44" s="359">
        <v>374</v>
      </c>
      <c r="L44" s="359">
        <v>418</v>
      </c>
      <c r="M44" s="360">
        <v>456</v>
      </c>
    </row>
    <row r="45" spans="2:13" ht="27.75" customHeight="1" x14ac:dyDescent="0.2">
      <c r="B45" s="1186"/>
      <c r="C45" s="1187"/>
      <c r="D45" s="106"/>
      <c r="E45" s="1192" t="s">
        <v>36</v>
      </c>
      <c r="F45" s="1192"/>
      <c r="G45" s="1192"/>
      <c r="H45" s="1193"/>
      <c r="I45" s="358">
        <v>603</v>
      </c>
      <c r="J45" s="359">
        <v>617</v>
      </c>
      <c r="K45" s="359">
        <v>393</v>
      </c>
      <c r="L45" s="359">
        <v>164</v>
      </c>
      <c r="M45" s="360">
        <v>272</v>
      </c>
    </row>
    <row r="46" spans="2:13" ht="27.75" customHeight="1" x14ac:dyDescent="0.2">
      <c r="B46" s="1186"/>
      <c r="C46" s="1187"/>
      <c r="D46" s="107"/>
      <c r="E46" s="1192" t="s">
        <v>37</v>
      </c>
      <c r="F46" s="1192"/>
      <c r="G46" s="1192"/>
      <c r="H46" s="1193"/>
      <c r="I46" s="358">
        <v>1</v>
      </c>
      <c r="J46" s="359">
        <v>0</v>
      </c>
      <c r="K46" s="359">
        <v>0</v>
      </c>
      <c r="L46" s="359">
        <v>0</v>
      </c>
      <c r="M46" s="360">
        <v>0</v>
      </c>
    </row>
    <row r="47" spans="2:13" ht="27.75" customHeight="1" x14ac:dyDescent="0.2">
      <c r="B47" s="1186"/>
      <c r="C47" s="1187"/>
      <c r="D47" s="108"/>
      <c r="E47" s="1194" t="s">
        <v>38</v>
      </c>
      <c r="F47" s="1195"/>
      <c r="G47" s="1195"/>
      <c r="H47" s="1196"/>
      <c r="I47" s="358" t="s">
        <v>526</v>
      </c>
      <c r="J47" s="359" t="s">
        <v>526</v>
      </c>
      <c r="K47" s="359" t="s">
        <v>526</v>
      </c>
      <c r="L47" s="359" t="s">
        <v>526</v>
      </c>
      <c r="M47" s="360" t="s">
        <v>526</v>
      </c>
    </row>
    <row r="48" spans="2:13" ht="27.75" customHeight="1" x14ac:dyDescent="0.2">
      <c r="B48" s="1186"/>
      <c r="C48" s="1187"/>
      <c r="D48" s="106"/>
      <c r="E48" s="1192" t="s">
        <v>39</v>
      </c>
      <c r="F48" s="1192"/>
      <c r="G48" s="1192"/>
      <c r="H48" s="1193"/>
      <c r="I48" s="358" t="s">
        <v>526</v>
      </c>
      <c r="J48" s="359" t="s">
        <v>526</v>
      </c>
      <c r="K48" s="359" t="s">
        <v>526</v>
      </c>
      <c r="L48" s="359" t="s">
        <v>526</v>
      </c>
      <c r="M48" s="360" t="s">
        <v>526</v>
      </c>
    </row>
    <row r="49" spans="2:13" ht="27.75" customHeight="1" x14ac:dyDescent="0.2">
      <c r="B49" s="1188"/>
      <c r="C49" s="1189"/>
      <c r="D49" s="106"/>
      <c r="E49" s="1192" t="s">
        <v>40</v>
      </c>
      <c r="F49" s="1192"/>
      <c r="G49" s="1192"/>
      <c r="H49" s="1193"/>
      <c r="I49" s="358" t="s">
        <v>526</v>
      </c>
      <c r="J49" s="359" t="s">
        <v>526</v>
      </c>
      <c r="K49" s="359" t="s">
        <v>526</v>
      </c>
      <c r="L49" s="359" t="s">
        <v>526</v>
      </c>
      <c r="M49" s="360" t="s">
        <v>526</v>
      </c>
    </row>
    <row r="50" spans="2:13" ht="27.75" customHeight="1" x14ac:dyDescent="0.2">
      <c r="B50" s="1197" t="s">
        <v>41</v>
      </c>
      <c r="C50" s="1198"/>
      <c r="D50" s="109"/>
      <c r="E50" s="1192" t="s">
        <v>42</v>
      </c>
      <c r="F50" s="1192"/>
      <c r="G50" s="1192"/>
      <c r="H50" s="1193"/>
      <c r="I50" s="358">
        <v>4090</v>
      </c>
      <c r="J50" s="359">
        <v>4011</v>
      </c>
      <c r="K50" s="359">
        <v>3620</v>
      </c>
      <c r="L50" s="359">
        <v>3461</v>
      </c>
      <c r="M50" s="360">
        <v>3476</v>
      </c>
    </row>
    <row r="51" spans="2:13" ht="27.75" customHeight="1" x14ac:dyDescent="0.2">
      <c r="B51" s="1186"/>
      <c r="C51" s="1187"/>
      <c r="D51" s="106"/>
      <c r="E51" s="1192" t="s">
        <v>43</v>
      </c>
      <c r="F51" s="1192"/>
      <c r="G51" s="1192"/>
      <c r="H51" s="1193"/>
      <c r="I51" s="358">
        <v>1248</v>
      </c>
      <c r="J51" s="359">
        <v>1258</v>
      </c>
      <c r="K51" s="359">
        <v>1233</v>
      </c>
      <c r="L51" s="359">
        <v>1507</v>
      </c>
      <c r="M51" s="360">
        <v>1446</v>
      </c>
    </row>
    <row r="52" spans="2:13" ht="27.75" customHeight="1" x14ac:dyDescent="0.2">
      <c r="B52" s="1188"/>
      <c r="C52" s="1189"/>
      <c r="D52" s="106"/>
      <c r="E52" s="1192" t="s">
        <v>44</v>
      </c>
      <c r="F52" s="1192"/>
      <c r="G52" s="1192"/>
      <c r="H52" s="1193"/>
      <c r="I52" s="358">
        <v>14165</v>
      </c>
      <c r="J52" s="359">
        <v>16175</v>
      </c>
      <c r="K52" s="359">
        <v>17569</v>
      </c>
      <c r="L52" s="359">
        <v>17644</v>
      </c>
      <c r="M52" s="360">
        <v>17206</v>
      </c>
    </row>
    <row r="53" spans="2:13" ht="27.75" customHeight="1" thickBot="1" x14ac:dyDescent="0.25">
      <c r="B53" s="1199" t="s">
        <v>45</v>
      </c>
      <c r="C53" s="1200"/>
      <c r="D53" s="110"/>
      <c r="E53" s="1201" t="s">
        <v>46</v>
      </c>
      <c r="F53" s="1201"/>
      <c r="G53" s="1201"/>
      <c r="H53" s="1202"/>
      <c r="I53" s="361">
        <v>569</v>
      </c>
      <c r="J53" s="362">
        <v>991</v>
      </c>
      <c r="K53" s="362">
        <v>2122</v>
      </c>
      <c r="L53" s="362">
        <v>1855</v>
      </c>
      <c r="M53" s="363">
        <v>1758</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3LSMlF5C540GTsepXFVOr5XBgIj6BSHewS6GH7etkfNt4Ii4LaxL51Jed7V5y5GGNDsnCA5O/MZTLN6dpFqMig==" saltValue="YmjLwtTPKtSdL/g2eEF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570</v>
      </c>
      <c r="G54" s="119" t="s">
        <v>571</v>
      </c>
      <c r="H54" s="120" t="s">
        <v>572</v>
      </c>
    </row>
    <row r="55" spans="2:8" ht="52.5" customHeight="1" x14ac:dyDescent="0.2">
      <c r="B55" s="121"/>
      <c r="C55" s="1211" t="s">
        <v>49</v>
      </c>
      <c r="D55" s="1211"/>
      <c r="E55" s="1212"/>
      <c r="F55" s="122">
        <v>1392</v>
      </c>
      <c r="G55" s="122">
        <v>1394</v>
      </c>
      <c r="H55" s="123">
        <v>1396</v>
      </c>
    </row>
    <row r="56" spans="2:8" ht="52.5" customHeight="1" x14ac:dyDescent="0.2">
      <c r="B56" s="124"/>
      <c r="C56" s="1213" t="s">
        <v>50</v>
      </c>
      <c r="D56" s="1213"/>
      <c r="E56" s="1214"/>
      <c r="F56" s="125">
        <v>290</v>
      </c>
      <c r="G56" s="125">
        <v>281</v>
      </c>
      <c r="H56" s="126">
        <v>281</v>
      </c>
    </row>
    <row r="57" spans="2:8" ht="53.25" customHeight="1" x14ac:dyDescent="0.2">
      <c r="B57" s="124"/>
      <c r="C57" s="1215" t="s">
        <v>51</v>
      </c>
      <c r="D57" s="1215"/>
      <c r="E57" s="1216"/>
      <c r="F57" s="127">
        <v>2996</v>
      </c>
      <c r="G57" s="127">
        <v>2798</v>
      </c>
      <c r="H57" s="128">
        <v>2764</v>
      </c>
    </row>
    <row r="58" spans="2:8" ht="45.75" customHeight="1" x14ac:dyDescent="0.2">
      <c r="B58" s="129"/>
      <c r="C58" s="1203" t="s">
        <v>604</v>
      </c>
      <c r="D58" s="1204"/>
      <c r="E58" s="1205"/>
      <c r="F58" s="130">
        <v>1550</v>
      </c>
      <c r="G58" s="130">
        <v>1555</v>
      </c>
      <c r="H58" s="131">
        <v>1557</v>
      </c>
    </row>
    <row r="59" spans="2:8" ht="45.75" customHeight="1" x14ac:dyDescent="0.2">
      <c r="B59" s="129"/>
      <c r="C59" s="1203" t="s">
        <v>605</v>
      </c>
      <c r="D59" s="1204"/>
      <c r="E59" s="1205"/>
      <c r="F59" s="130">
        <v>314</v>
      </c>
      <c r="G59" s="130">
        <v>314</v>
      </c>
      <c r="H59" s="131">
        <v>322</v>
      </c>
    </row>
    <row r="60" spans="2:8" ht="45.75" customHeight="1" x14ac:dyDescent="0.2">
      <c r="B60" s="129"/>
      <c r="C60" s="1203" t="s">
        <v>606</v>
      </c>
      <c r="D60" s="1204"/>
      <c r="E60" s="1205"/>
      <c r="F60" s="130">
        <v>275</v>
      </c>
      <c r="G60" s="130">
        <v>274</v>
      </c>
      <c r="H60" s="131">
        <v>274</v>
      </c>
    </row>
    <row r="61" spans="2:8" ht="45.75" customHeight="1" x14ac:dyDescent="0.2">
      <c r="B61" s="129"/>
      <c r="C61" s="1203" t="s">
        <v>607</v>
      </c>
      <c r="D61" s="1204"/>
      <c r="E61" s="1205"/>
      <c r="F61" s="130">
        <v>236</v>
      </c>
      <c r="G61" s="130">
        <v>236</v>
      </c>
      <c r="H61" s="131">
        <v>236</v>
      </c>
    </row>
    <row r="62" spans="2:8" ht="45.75" customHeight="1" thickBot="1" x14ac:dyDescent="0.25">
      <c r="B62" s="132"/>
      <c r="C62" s="1206" t="s">
        <v>608</v>
      </c>
      <c r="D62" s="1207"/>
      <c r="E62" s="1208"/>
      <c r="F62" s="133">
        <v>376</v>
      </c>
      <c r="G62" s="133">
        <v>165</v>
      </c>
      <c r="H62" s="134">
        <v>106</v>
      </c>
    </row>
    <row r="63" spans="2:8" ht="52.5" customHeight="1" thickBot="1" x14ac:dyDescent="0.25">
      <c r="B63" s="135"/>
      <c r="C63" s="1209" t="s">
        <v>52</v>
      </c>
      <c r="D63" s="1209"/>
      <c r="E63" s="1210"/>
      <c r="F63" s="136">
        <v>4678</v>
      </c>
      <c r="G63" s="136">
        <v>4473</v>
      </c>
      <c r="H63" s="137">
        <v>4441</v>
      </c>
    </row>
    <row r="64" spans="2:8" ht="13" x14ac:dyDescent="0.2"/>
  </sheetData>
  <sheetProtection algorithmName="SHA-512" hashValue="qu+Xt3AOM8kVIwbregOVFOQVzG8NMEOENFq/qazvt7Ow60AS0b9j5wSrO4ROge912Wm4nmHLRbtJ98mqBQEIIQ==" saltValue="2T4wB9stRS/KF1gLa8A6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565</v>
      </c>
      <c r="G2" s="151"/>
      <c r="H2" s="152"/>
    </row>
    <row r="3" spans="1:8" x14ac:dyDescent="0.2">
      <c r="A3" s="148" t="s">
        <v>558</v>
      </c>
      <c r="B3" s="153"/>
      <c r="C3" s="154"/>
      <c r="D3" s="155">
        <v>386181</v>
      </c>
      <c r="E3" s="156"/>
      <c r="F3" s="157">
        <v>115050</v>
      </c>
      <c r="G3" s="158"/>
      <c r="H3" s="159"/>
    </row>
    <row r="4" spans="1:8" x14ac:dyDescent="0.2">
      <c r="A4" s="160"/>
      <c r="B4" s="161"/>
      <c r="C4" s="162"/>
      <c r="D4" s="163">
        <v>93341</v>
      </c>
      <c r="E4" s="164"/>
      <c r="F4" s="165">
        <v>53792</v>
      </c>
      <c r="G4" s="166"/>
      <c r="H4" s="167"/>
    </row>
    <row r="5" spans="1:8" x14ac:dyDescent="0.2">
      <c r="A5" s="148" t="s">
        <v>560</v>
      </c>
      <c r="B5" s="153"/>
      <c r="C5" s="154"/>
      <c r="D5" s="155">
        <v>432114</v>
      </c>
      <c r="E5" s="156"/>
      <c r="F5" s="157">
        <v>118252</v>
      </c>
      <c r="G5" s="158"/>
      <c r="H5" s="159"/>
    </row>
    <row r="6" spans="1:8" x14ac:dyDescent="0.2">
      <c r="A6" s="160"/>
      <c r="B6" s="161"/>
      <c r="C6" s="162"/>
      <c r="D6" s="163">
        <v>131738</v>
      </c>
      <c r="E6" s="164"/>
      <c r="F6" s="165">
        <v>49994</v>
      </c>
      <c r="G6" s="166"/>
      <c r="H6" s="167"/>
    </row>
    <row r="7" spans="1:8" x14ac:dyDescent="0.2">
      <c r="A7" s="148" t="s">
        <v>561</v>
      </c>
      <c r="B7" s="153"/>
      <c r="C7" s="154"/>
      <c r="D7" s="155">
        <v>440795</v>
      </c>
      <c r="E7" s="156"/>
      <c r="F7" s="157">
        <v>200194</v>
      </c>
      <c r="G7" s="158"/>
      <c r="H7" s="159"/>
    </row>
    <row r="8" spans="1:8" x14ac:dyDescent="0.2">
      <c r="A8" s="160"/>
      <c r="B8" s="161"/>
      <c r="C8" s="162"/>
      <c r="D8" s="163">
        <v>185407</v>
      </c>
      <c r="E8" s="164"/>
      <c r="F8" s="165">
        <v>106422</v>
      </c>
      <c r="G8" s="166"/>
      <c r="H8" s="167"/>
    </row>
    <row r="9" spans="1:8" x14ac:dyDescent="0.2">
      <c r="A9" s="148" t="s">
        <v>562</v>
      </c>
      <c r="B9" s="153"/>
      <c r="C9" s="154"/>
      <c r="D9" s="155">
        <v>222417</v>
      </c>
      <c r="E9" s="156"/>
      <c r="F9" s="157">
        <v>196914</v>
      </c>
      <c r="G9" s="158"/>
      <c r="H9" s="159"/>
    </row>
    <row r="10" spans="1:8" x14ac:dyDescent="0.2">
      <c r="A10" s="160"/>
      <c r="B10" s="161"/>
      <c r="C10" s="162"/>
      <c r="D10" s="163">
        <v>106518</v>
      </c>
      <c r="E10" s="164"/>
      <c r="F10" s="165">
        <v>98966</v>
      </c>
      <c r="G10" s="166"/>
      <c r="H10" s="167"/>
    </row>
    <row r="11" spans="1:8" x14ac:dyDescent="0.2">
      <c r="A11" s="148" t="s">
        <v>563</v>
      </c>
      <c r="B11" s="153"/>
      <c r="C11" s="154"/>
      <c r="D11" s="155">
        <v>210780</v>
      </c>
      <c r="E11" s="156"/>
      <c r="F11" s="157">
        <v>204757</v>
      </c>
      <c r="G11" s="158"/>
      <c r="H11" s="159"/>
    </row>
    <row r="12" spans="1:8" x14ac:dyDescent="0.2">
      <c r="A12" s="160"/>
      <c r="B12" s="161"/>
      <c r="C12" s="168"/>
      <c r="D12" s="163">
        <v>133609</v>
      </c>
      <c r="E12" s="164"/>
      <c r="F12" s="165">
        <v>106071</v>
      </c>
      <c r="G12" s="166"/>
      <c r="H12" s="167"/>
    </row>
    <row r="13" spans="1:8" x14ac:dyDescent="0.2">
      <c r="A13" s="148"/>
      <c r="B13" s="153"/>
      <c r="C13" s="169"/>
      <c r="D13" s="170">
        <v>338457</v>
      </c>
      <c r="E13" s="171"/>
      <c r="F13" s="172">
        <v>167033</v>
      </c>
      <c r="G13" s="173"/>
      <c r="H13" s="159"/>
    </row>
    <row r="14" spans="1:8" x14ac:dyDescent="0.2">
      <c r="A14" s="160"/>
      <c r="B14" s="161"/>
      <c r="C14" s="162"/>
      <c r="D14" s="163">
        <v>130123</v>
      </c>
      <c r="E14" s="164"/>
      <c r="F14" s="165">
        <v>83049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20.58</v>
      </c>
      <c r="C19" s="174">
        <f>ROUND(VALUE(SUBSTITUTE(実質収支比率等に係る経年分析!G$48,"▲","-")),2)</f>
        <v>16.27</v>
      </c>
      <c r="D19" s="174">
        <f>ROUND(VALUE(SUBSTITUTE(実質収支比率等に係る経年分析!H$48,"▲","-")),2)</f>
        <v>9.0500000000000007</v>
      </c>
      <c r="E19" s="174">
        <f>ROUND(VALUE(SUBSTITUTE(実質収支比率等に係る経年分析!I$48,"▲","-")),2)</f>
        <v>11.38</v>
      </c>
      <c r="F19" s="174">
        <f>ROUND(VALUE(SUBSTITUTE(実質収支比率等に係る経年分析!J$48,"▲","-")),2)</f>
        <v>13.64</v>
      </c>
    </row>
    <row r="20" spans="1:11" x14ac:dyDescent="0.2">
      <c r="A20" s="174" t="s">
        <v>56</v>
      </c>
      <c r="B20" s="174">
        <f>ROUND(VALUE(SUBSTITUTE(実質収支比率等に係る経年分析!F$47,"▲","-")),2)</f>
        <v>25.47</v>
      </c>
      <c r="C20" s="174">
        <f>ROUND(VALUE(SUBSTITUTE(実質収支比率等に係る経年分析!G$47,"▲","-")),2)</f>
        <v>27.62</v>
      </c>
      <c r="D20" s="174">
        <f>ROUND(VALUE(SUBSTITUTE(実質収支比率等に係る経年分析!H$47,"▲","-")),2)</f>
        <v>25.41</v>
      </c>
      <c r="E20" s="174">
        <f>ROUND(VALUE(SUBSTITUTE(実質収支比率等に係る経年分析!I$47,"▲","-")),2)</f>
        <v>22.54</v>
      </c>
      <c r="F20" s="174">
        <f>ROUND(VALUE(SUBSTITUTE(実質収支比率等に係る経年分析!J$47,"▲","-")),2)</f>
        <v>22.58</v>
      </c>
    </row>
    <row r="21" spans="1:11" x14ac:dyDescent="0.2">
      <c r="A21" s="174" t="s">
        <v>57</v>
      </c>
      <c r="B21" s="174">
        <f>IF(ISNUMBER(VALUE(SUBSTITUTE(実質収支比率等に係る経年分析!F$49,"▲","-"))),ROUND(VALUE(SUBSTITUTE(実質収支比率等に係る経年分析!F$49,"▲","-")),2),NA())</f>
        <v>-1.5</v>
      </c>
      <c r="C21" s="174">
        <f>IF(ISNUMBER(VALUE(SUBSTITUTE(実質収支比率等に係る経年分析!G$49,"▲","-"))),ROUND(VALUE(SUBSTITUTE(実質収支比率等に係る経年分析!G$49,"▲","-")),2),NA())</f>
        <v>-9.25</v>
      </c>
      <c r="D21" s="174">
        <f>IF(ISNUMBER(VALUE(SUBSTITUTE(実質収支比率等に係る経年分析!H$49,"▲","-"))),ROUND(VALUE(SUBSTITUTE(実質収支比率等に係る経年分析!H$49,"▲","-")),2),NA())</f>
        <v>-12.74</v>
      </c>
      <c r="E21" s="174">
        <f>IF(ISNUMBER(VALUE(SUBSTITUTE(実質収支比率等に係る経年分析!I$49,"▲","-"))),ROUND(VALUE(SUBSTITUTE(実質収支比率等に係る経年分析!I$49,"▲","-")),2),NA())</f>
        <v>1.35</v>
      </c>
      <c r="F21" s="174">
        <f>IF(ISNUMBER(VALUE(SUBSTITUTE(実質収支比率等に係る経年分析!J$49,"▲","-"))),ROUND(VALUE(SUBSTITUTE(実質収支比率等に係る経年分析!J$49,"▲","-")),2),NA())</f>
        <v>-1.91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南阿蘇村生活排水処理事業特別会計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南阿蘇村後期高齢者医療特別会計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2">
      <c r="A31" s="175" t="str">
        <f>IF(連結実質赤字比率に係る赤字・黒字の構成分析!C$39="",NA(),連結実質赤字比率に係る赤字・黒字の構成分析!C$39)</f>
        <v>南阿蘇村国民健康保険特別会計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1.64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0.37</v>
      </c>
    </row>
    <row r="32" spans="1:11" x14ac:dyDescent="0.2">
      <c r="A32" s="175" t="str">
        <f>IF(連結実質赤字比率に係る赤字・黒字の構成分析!C$38="",NA(),連結実質赤字比率に係る赤字・黒字の構成分析!C$38)</f>
        <v>南阿蘇村簡易水道特別会計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0.85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0.72</v>
      </c>
    </row>
    <row r="33" spans="1:16" x14ac:dyDescent="0.2">
      <c r="A33" s="175" t="str">
        <f>IF(連結実質赤字比率に係る赤字・黒字の構成分析!C$37="",NA(),連結実質赤字比率に係る赤字・黒字の構成分析!C$37)</f>
        <v>南阿蘇村農業集落排水特別会計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1.05</v>
      </c>
    </row>
    <row r="34" spans="1:16" x14ac:dyDescent="0.2">
      <c r="A34" s="175" t="str">
        <f>IF(連結実質赤字比率に係る赤字・黒字の構成分析!C$36="",NA(),連結実質赤字比率に係る赤字・黒字の構成分析!C$36)</f>
        <v>南阿蘇村介護保険特別会計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1.75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1.59</v>
      </c>
    </row>
    <row r="35" spans="1:16" x14ac:dyDescent="0.2">
      <c r="A35" s="175" t="str">
        <f>IF(連結実質赤字比率に係る赤字・黒字の構成分析!C$35="",NA(),連結実質赤字比率に係る赤字・黒字の構成分析!C$35)</f>
        <v>南阿蘇村上水道事業会計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2.35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20.57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16.260000000000002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9.0500000000000007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11.37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13.63</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782</v>
      </c>
      <c r="E42" s="176"/>
      <c r="F42" s="176"/>
      <c r="G42" s="176">
        <f>'実質公債費比率（分子）の構造'!L$52</f>
        <v>1710</v>
      </c>
      <c r="H42" s="176"/>
      <c r="I42" s="176"/>
      <c r="J42" s="176">
        <f>'実質公債費比率（分子）の構造'!M$52</f>
        <v>2064</v>
      </c>
      <c r="K42" s="176"/>
      <c r="L42" s="176"/>
      <c r="M42" s="176">
        <f>'実質公債費比率（分子）の構造'!N$52</f>
        <v>2643</v>
      </c>
      <c r="N42" s="176"/>
      <c r="O42" s="176"/>
      <c r="P42" s="176">
        <f>'実質公債費比率（分子）の構造'!O$52</f>
        <v>2897</v>
      </c>
    </row>
    <row r="43" spans="1:16" x14ac:dyDescent="0.2">
      <c r="A43" s="176" t="s">
        <v>65</v>
      </c>
      <c r="B43" s="176">
        <f>'実質公債費比率（分子）の構造'!K$51</f>
        <v>0</v>
      </c>
      <c r="C43" s="176"/>
      <c r="D43" s="176"/>
      <c r="E43" s="176">
        <f>'実質公債費比率（分子）の構造'!L$51</f>
        <v>1</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66</v>
      </c>
      <c r="B44" s="176">
        <f>'実質公債費比率（分子）の構造'!K$50</f>
        <v>40</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50</v>
      </c>
      <c r="C45" s="176"/>
      <c r="D45" s="176"/>
      <c r="E45" s="176">
        <f>'実質公債費比率（分子）の構造'!L$49</f>
        <v>52</v>
      </c>
      <c r="F45" s="176"/>
      <c r="G45" s="176"/>
      <c r="H45" s="176">
        <f>'実質公債費比率（分子）の構造'!M$49</f>
        <v>96</v>
      </c>
      <c r="I45" s="176"/>
      <c r="J45" s="176"/>
      <c r="K45" s="176">
        <f>'実質公債費比率（分子）の構造'!N$49</f>
        <v>57</v>
      </c>
      <c r="L45" s="176"/>
      <c r="M45" s="176"/>
      <c r="N45" s="176">
        <f>'実質公債費比率（分子）の構造'!O$49</f>
        <v>42</v>
      </c>
      <c r="O45" s="176"/>
      <c r="P45" s="176"/>
    </row>
    <row r="46" spans="1:16" x14ac:dyDescent="0.2">
      <c r="A46" s="176" t="s">
        <v>68</v>
      </c>
      <c r="B46" s="176">
        <f>'実質公債費比率（分子）の構造'!K$48</f>
        <v>64</v>
      </c>
      <c r="C46" s="176"/>
      <c r="D46" s="176"/>
      <c r="E46" s="176">
        <f>'実質公債費比率（分子）の構造'!L$48</f>
        <v>68</v>
      </c>
      <c r="F46" s="176"/>
      <c r="G46" s="176"/>
      <c r="H46" s="176">
        <f>'実質公債費比率（分子）の構造'!M$48</f>
        <v>83</v>
      </c>
      <c r="I46" s="176"/>
      <c r="J46" s="176"/>
      <c r="K46" s="176">
        <f>'実質公債費比率（分子）の構造'!N$48</f>
        <v>60</v>
      </c>
      <c r="L46" s="176"/>
      <c r="M46" s="176"/>
      <c r="N46" s="176">
        <f>'実質公債費比率（分子）の構造'!O$48</f>
        <v>80</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929</v>
      </c>
      <c r="C49" s="176"/>
      <c r="D49" s="176"/>
      <c r="E49" s="176">
        <f>'実質公債費比率（分子）の構造'!L$45</f>
        <v>2005</v>
      </c>
      <c r="F49" s="176"/>
      <c r="G49" s="176"/>
      <c r="H49" s="176">
        <f>'実質公債費比率（分子）の構造'!M$45</f>
        <v>2339</v>
      </c>
      <c r="I49" s="176"/>
      <c r="J49" s="176"/>
      <c r="K49" s="176">
        <f>'実質公債費比率（分子）の構造'!N$45</f>
        <v>2996</v>
      </c>
      <c r="L49" s="176"/>
      <c r="M49" s="176"/>
      <c r="N49" s="176">
        <f>'実質公債費比率（分子）の構造'!O$45</f>
        <v>3353</v>
      </c>
      <c r="O49" s="176"/>
      <c r="P49" s="176"/>
    </row>
    <row r="50" spans="1:16" x14ac:dyDescent="0.2">
      <c r="A50" s="176" t="s">
        <v>72</v>
      </c>
      <c r="B50" s="176" t="e">
        <f>NA()</f>
        <v>#N/A</v>
      </c>
      <c r="C50" s="176">
        <f>IF(ISNUMBER('実質公債費比率（分子）の構造'!K$53),'実質公債費比率（分子）の構造'!K$53,NA())</f>
        <v>301</v>
      </c>
      <c r="D50" s="176" t="e">
        <f>NA()</f>
        <v>#N/A</v>
      </c>
      <c r="E50" s="176" t="e">
        <f>NA()</f>
        <v>#N/A</v>
      </c>
      <c r="F50" s="176">
        <f>IF(ISNUMBER('実質公債費比率（分子）の構造'!L$53),'実質公債費比率（分子）の構造'!L$53,NA())</f>
        <v>416</v>
      </c>
      <c r="G50" s="176" t="e">
        <f>NA()</f>
        <v>#N/A</v>
      </c>
      <c r="H50" s="176" t="e">
        <f>NA()</f>
        <v>#N/A</v>
      </c>
      <c r="I50" s="176">
        <f>IF(ISNUMBER('実質公債費比率（分子）の構造'!M$53),'実質公債費比率（分子）の構造'!M$53,NA())</f>
        <v>454</v>
      </c>
      <c r="J50" s="176" t="e">
        <f>NA()</f>
        <v>#N/A</v>
      </c>
      <c r="K50" s="176" t="e">
        <f>NA()</f>
        <v>#N/A</v>
      </c>
      <c r="L50" s="176">
        <f>IF(ISNUMBER('実質公債費比率（分子）の構造'!N$53),'実質公債費比率（分子）の構造'!N$53,NA())</f>
        <v>470</v>
      </c>
      <c r="M50" s="176" t="e">
        <f>NA()</f>
        <v>#N/A</v>
      </c>
      <c r="N50" s="176" t="e">
        <f>NA()</f>
        <v>#N/A</v>
      </c>
      <c r="O50" s="176">
        <f>IF(ISNUMBER('実質公債費比率（分子）の構造'!O$53),'実質公債費比率（分子）の構造'!O$53,NA())</f>
        <v>578</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14165</v>
      </c>
      <c r="E56" s="175"/>
      <c r="F56" s="175"/>
      <c r="G56" s="175">
        <f>'将来負担比率（分子）の構造'!J$52</f>
        <v>16175</v>
      </c>
      <c r="H56" s="175"/>
      <c r="I56" s="175"/>
      <c r="J56" s="175">
        <f>'将来負担比率（分子）の構造'!K$52</f>
        <v>17569</v>
      </c>
      <c r="K56" s="175"/>
      <c r="L56" s="175"/>
      <c r="M56" s="175">
        <f>'将来負担比率（分子）の構造'!L$52</f>
        <v>17644</v>
      </c>
      <c r="N56" s="175"/>
      <c r="O56" s="175"/>
      <c r="P56" s="175">
        <f>'将来負担比率（分子）の構造'!M$52</f>
        <v>17206</v>
      </c>
    </row>
    <row r="57" spans="1:16" x14ac:dyDescent="0.2">
      <c r="A57" s="175" t="s">
        <v>43</v>
      </c>
      <c r="B57" s="175"/>
      <c r="C57" s="175"/>
      <c r="D57" s="175">
        <f>'将来負担比率（分子）の構造'!I$51</f>
        <v>1248</v>
      </c>
      <c r="E57" s="175"/>
      <c r="F57" s="175"/>
      <c r="G57" s="175">
        <f>'将来負担比率（分子）の構造'!J$51</f>
        <v>1258</v>
      </c>
      <c r="H57" s="175"/>
      <c r="I57" s="175"/>
      <c r="J57" s="175">
        <f>'将来負担比率（分子）の構造'!K$51</f>
        <v>1233</v>
      </c>
      <c r="K57" s="175"/>
      <c r="L57" s="175"/>
      <c r="M57" s="175">
        <f>'将来負担比率（分子）の構造'!L$51</f>
        <v>1507</v>
      </c>
      <c r="N57" s="175"/>
      <c r="O57" s="175"/>
      <c r="P57" s="175">
        <f>'将来負担比率（分子）の構造'!M$51</f>
        <v>1446</v>
      </c>
    </row>
    <row r="58" spans="1:16" x14ac:dyDescent="0.2">
      <c r="A58" s="175" t="s">
        <v>42</v>
      </c>
      <c r="B58" s="175"/>
      <c r="C58" s="175"/>
      <c r="D58" s="175">
        <f>'将来負担比率（分子）の構造'!I$50</f>
        <v>4090</v>
      </c>
      <c r="E58" s="175"/>
      <c r="F58" s="175"/>
      <c r="G58" s="175">
        <f>'将来負担比率（分子）の構造'!J$50</f>
        <v>4011</v>
      </c>
      <c r="H58" s="175"/>
      <c r="I58" s="175"/>
      <c r="J58" s="175">
        <f>'将来負担比率（分子）の構造'!K$50</f>
        <v>3620</v>
      </c>
      <c r="K58" s="175"/>
      <c r="L58" s="175"/>
      <c r="M58" s="175">
        <f>'将来負担比率（分子）の構造'!L$50</f>
        <v>3461</v>
      </c>
      <c r="N58" s="175"/>
      <c r="O58" s="175"/>
      <c r="P58" s="175">
        <f>'将来負担比率（分子）の構造'!M$50</f>
        <v>3476</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x14ac:dyDescent="0.2">
      <c r="A62" s="175" t="s">
        <v>36</v>
      </c>
      <c r="B62" s="175">
        <f>'将来負担比率（分子）の構造'!I$45</f>
        <v>603</v>
      </c>
      <c r="C62" s="175"/>
      <c r="D62" s="175"/>
      <c r="E62" s="175">
        <f>'将来負担比率（分子）の構造'!J$45</f>
        <v>617</v>
      </c>
      <c r="F62" s="175"/>
      <c r="G62" s="175"/>
      <c r="H62" s="175">
        <f>'将来負担比率（分子）の構造'!K$45</f>
        <v>393</v>
      </c>
      <c r="I62" s="175"/>
      <c r="J62" s="175"/>
      <c r="K62" s="175">
        <f>'将来負担比率（分子）の構造'!L$45</f>
        <v>164</v>
      </c>
      <c r="L62" s="175"/>
      <c r="M62" s="175"/>
      <c r="N62" s="175">
        <f>'将来負担比率（分子）の構造'!M$45</f>
        <v>272</v>
      </c>
      <c r="O62" s="175"/>
      <c r="P62" s="175"/>
    </row>
    <row r="63" spans="1:16" x14ac:dyDescent="0.2">
      <c r="A63" s="175" t="s">
        <v>35</v>
      </c>
      <c r="B63" s="175">
        <f>'将来負担比率（分子）の構造'!I$44</f>
        <v>370</v>
      </c>
      <c r="C63" s="175"/>
      <c r="D63" s="175"/>
      <c r="E63" s="175">
        <f>'将来負担比率（分子）の構造'!J$44</f>
        <v>366</v>
      </c>
      <c r="F63" s="175"/>
      <c r="G63" s="175"/>
      <c r="H63" s="175">
        <f>'将来負担比率（分子）の構造'!K$44</f>
        <v>374</v>
      </c>
      <c r="I63" s="175"/>
      <c r="J63" s="175"/>
      <c r="K63" s="175">
        <f>'将来負担比率（分子）の構造'!L$44</f>
        <v>418</v>
      </c>
      <c r="L63" s="175"/>
      <c r="M63" s="175"/>
      <c r="N63" s="175">
        <f>'将来負担比率（分子）の構造'!M$44</f>
        <v>456</v>
      </c>
      <c r="O63" s="175"/>
      <c r="P63" s="175"/>
    </row>
    <row r="64" spans="1:16" x14ac:dyDescent="0.2">
      <c r="A64" s="175" t="s">
        <v>34</v>
      </c>
      <c r="B64" s="175">
        <f>'将来負担比率（分子）の構造'!I$43</f>
        <v>849</v>
      </c>
      <c r="C64" s="175"/>
      <c r="D64" s="175"/>
      <c r="E64" s="175">
        <f>'将来負担比率（分子）の構造'!J$43</f>
        <v>874</v>
      </c>
      <c r="F64" s="175"/>
      <c r="G64" s="175"/>
      <c r="H64" s="175">
        <f>'将来負担比率（分子）の構造'!K$43</f>
        <v>1020</v>
      </c>
      <c r="I64" s="175"/>
      <c r="J64" s="175"/>
      <c r="K64" s="175">
        <f>'将来負担比率（分子）の構造'!L$43</f>
        <v>1034</v>
      </c>
      <c r="L64" s="175"/>
      <c r="M64" s="175"/>
      <c r="N64" s="175">
        <f>'将来負担比率（分子）の構造'!M$43</f>
        <v>1069</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18250</v>
      </c>
      <c r="C66" s="175"/>
      <c r="D66" s="175"/>
      <c r="E66" s="175">
        <f>'将来負担比率（分子）の構造'!J$41</f>
        <v>20578</v>
      </c>
      <c r="F66" s="175"/>
      <c r="G66" s="175"/>
      <c r="H66" s="175">
        <f>'将来負担比率（分子）の構造'!K$41</f>
        <v>22756</v>
      </c>
      <c r="I66" s="175"/>
      <c r="J66" s="175"/>
      <c r="K66" s="175">
        <f>'将来負担比率（分子）の構造'!L$41</f>
        <v>22850</v>
      </c>
      <c r="L66" s="175"/>
      <c r="M66" s="175"/>
      <c r="N66" s="175">
        <f>'将来負担比率（分子）の構造'!M$41</f>
        <v>22089</v>
      </c>
      <c r="O66" s="175"/>
      <c r="P66" s="175"/>
    </row>
    <row r="67" spans="1:16" x14ac:dyDescent="0.2">
      <c r="A67" s="175" t="s">
        <v>76</v>
      </c>
      <c r="B67" s="175" t="e">
        <f>NA()</f>
        <v>#N/A</v>
      </c>
      <c r="C67" s="175">
        <f>IF(ISNUMBER('将来負担比率（分子）の構造'!I$53), IF('将来負担比率（分子）の構造'!I$53 &lt; 0, 0, '将来負担比率（分子）の構造'!I$53), NA())</f>
        <v>569</v>
      </c>
      <c r="D67" s="175" t="e">
        <f>NA()</f>
        <v>#N/A</v>
      </c>
      <c r="E67" s="175" t="e">
        <f>NA()</f>
        <v>#N/A</v>
      </c>
      <c r="F67" s="175">
        <f>IF(ISNUMBER('将来負担比率（分子）の構造'!J$53), IF('将来負担比率（分子）の構造'!J$53 &lt; 0, 0, '将来負担比率（分子）の構造'!J$53), NA())</f>
        <v>991</v>
      </c>
      <c r="G67" s="175" t="e">
        <f>NA()</f>
        <v>#N/A</v>
      </c>
      <c r="H67" s="175" t="e">
        <f>NA()</f>
        <v>#N/A</v>
      </c>
      <c r="I67" s="175">
        <f>IF(ISNUMBER('将来負担比率（分子）の構造'!K$53), IF('将来負担比率（分子）の構造'!K$53 &lt; 0, 0, '将来負担比率（分子）の構造'!K$53), NA())</f>
        <v>2122</v>
      </c>
      <c r="J67" s="175" t="e">
        <f>NA()</f>
        <v>#N/A</v>
      </c>
      <c r="K67" s="175" t="e">
        <f>NA()</f>
        <v>#N/A</v>
      </c>
      <c r="L67" s="175">
        <f>IF(ISNUMBER('将来負担比率（分子）の構造'!L$53), IF('将来負担比率（分子）の構造'!L$53 &lt; 0, 0, '将来負担比率（分子）の構造'!L$53), NA())</f>
        <v>1855</v>
      </c>
      <c r="M67" s="175" t="e">
        <f>NA()</f>
        <v>#N/A</v>
      </c>
      <c r="N67" s="175" t="e">
        <f>NA()</f>
        <v>#N/A</v>
      </c>
      <c r="O67" s="175">
        <f>IF(ISNUMBER('将来負担比率（分子）の構造'!M$53), IF('将来負担比率（分子）の構造'!M$53 &lt; 0, 0, '将来負担比率（分子）の構造'!M$53), NA())</f>
        <v>1758</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1392</v>
      </c>
      <c r="C72" s="179">
        <f>基金残高に係る経年分析!G55</f>
        <v>1394</v>
      </c>
      <c r="D72" s="179">
        <f>基金残高に係る経年分析!H55</f>
        <v>1396</v>
      </c>
    </row>
    <row r="73" spans="1:16" x14ac:dyDescent="0.2">
      <c r="A73" s="178" t="s">
        <v>79</v>
      </c>
      <c r="B73" s="179">
        <f>基金残高に係る経年分析!F56</f>
        <v>290</v>
      </c>
      <c r="C73" s="179">
        <f>基金残高に係る経年分析!G56</f>
        <v>281</v>
      </c>
      <c r="D73" s="179">
        <f>基金残高に係る経年分析!H56</f>
        <v>281</v>
      </c>
    </row>
    <row r="74" spans="1:16" x14ac:dyDescent="0.2">
      <c r="A74" s="178" t="s">
        <v>80</v>
      </c>
      <c r="B74" s="179">
        <f>基金残高に係る経年分析!F57</f>
        <v>2996</v>
      </c>
      <c r="C74" s="179">
        <f>基金残高に係る経年分析!G57</f>
        <v>2798</v>
      </c>
      <c r="D74" s="179">
        <f>基金残高に係る経年分析!H57</f>
        <v>2764</v>
      </c>
    </row>
  </sheetData>
  <sheetProtection algorithmName="SHA-512" hashValue="cpbaSyKBKOl2HjUBPKP6BsEg9AK3Gc5Ba29T1vt/s8thag3OC6tNvWxeEfxfOj94OlfLEM0SRPqWRP5rBxd04g==" saltValue="a/VMrUyCZK/+r21AS9mq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1202799</v>
      </c>
      <c r="S5" s="613"/>
      <c r="T5" s="613"/>
      <c r="U5" s="613"/>
      <c r="V5" s="613"/>
      <c r="W5" s="613"/>
      <c r="X5" s="613"/>
      <c r="Y5" s="614"/>
      <c r="Z5" s="615">
        <v>8.1999999999999993</v>
      </c>
      <c r="AA5" s="615"/>
      <c r="AB5" s="615"/>
      <c r="AC5" s="615"/>
      <c r="AD5" s="616">
        <v>1202799</v>
      </c>
      <c r="AE5" s="616"/>
      <c r="AF5" s="616"/>
      <c r="AG5" s="616"/>
      <c r="AH5" s="616"/>
      <c r="AI5" s="616"/>
      <c r="AJ5" s="616"/>
      <c r="AK5" s="616"/>
      <c r="AL5" s="617">
        <v>19.399999999999999</v>
      </c>
      <c r="AM5" s="618"/>
      <c r="AN5" s="618"/>
      <c r="AO5" s="619"/>
      <c r="AP5" s="609" t="s">
        <v>231</v>
      </c>
      <c r="AQ5" s="610"/>
      <c r="AR5" s="610"/>
      <c r="AS5" s="610"/>
      <c r="AT5" s="610"/>
      <c r="AU5" s="610"/>
      <c r="AV5" s="610"/>
      <c r="AW5" s="610"/>
      <c r="AX5" s="610"/>
      <c r="AY5" s="610"/>
      <c r="AZ5" s="610"/>
      <c r="BA5" s="610"/>
      <c r="BB5" s="610"/>
      <c r="BC5" s="610"/>
      <c r="BD5" s="610"/>
      <c r="BE5" s="610"/>
      <c r="BF5" s="611"/>
      <c r="BG5" s="623">
        <v>1160097</v>
      </c>
      <c r="BH5" s="624"/>
      <c r="BI5" s="624"/>
      <c r="BJ5" s="624"/>
      <c r="BK5" s="624"/>
      <c r="BL5" s="624"/>
      <c r="BM5" s="624"/>
      <c r="BN5" s="625"/>
      <c r="BO5" s="626">
        <v>96.4</v>
      </c>
      <c r="BP5" s="626"/>
      <c r="BQ5" s="626"/>
      <c r="BR5" s="626"/>
      <c r="BS5" s="627" t="s">
        <v>138</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124743</v>
      </c>
      <c r="S6" s="624"/>
      <c r="T6" s="624"/>
      <c r="U6" s="624"/>
      <c r="V6" s="624"/>
      <c r="W6" s="624"/>
      <c r="X6" s="624"/>
      <c r="Y6" s="625"/>
      <c r="Z6" s="626">
        <v>0.9</v>
      </c>
      <c r="AA6" s="626"/>
      <c r="AB6" s="626"/>
      <c r="AC6" s="626"/>
      <c r="AD6" s="627">
        <v>124743</v>
      </c>
      <c r="AE6" s="627"/>
      <c r="AF6" s="627"/>
      <c r="AG6" s="627"/>
      <c r="AH6" s="627"/>
      <c r="AI6" s="627"/>
      <c r="AJ6" s="627"/>
      <c r="AK6" s="627"/>
      <c r="AL6" s="628">
        <v>2</v>
      </c>
      <c r="AM6" s="629"/>
      <c r="AN6" s="629"/>
      <c r="AO6" s="630"/>
      <c r="AP6" s="620" t="s">
        <v>236</v>
      </c>
      <c r="AQ6" s="621"/>
      <c r="AR6" s="621"/>
      <c r="AS6" s="621"/>
      <c r="AT6" s="621"/>
      <c r="AU6" s="621"/>
      <c r="AV6" s="621"/>
      <c r="AW6" s="621"/>
      <c r="AX6" s="621"/>
      <c r="AY6" s="621"/>
      <c r="AZ6" s="621"/>
      <c r="BA6" s="621"/>
      <c r="BB6" s="621"/>
      <c r="BC6" s="621"/>
      <c r="BD6" s="621"/>
      <c r="BE6" s="621"/>
      <c r="BF6" s="622"/>
      <c r="BG6" s="623">
        <v>1160097</v>
      </c>
      <c r="BH6" s="624"/>
      <c r="BI6" s="624"/>
      <c r="BJ6" s="624"/>
      <c r="BK6" s="624"/>
      <c r="BL6" s="624"/>
      <c r="BM6" s="624"/>
      <c r="BN6" s="625"/>
      <c r="BO6" s="626">
        <v>96.4</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90265</v>
      </c>
      <c r="CS6" s="624"/>
      <c r="CT6" s="624"/>
      <c r="CU6" s="624"/>
      <c r="CV6" s="624"/>
      <c r="CW6" s="624"/>
      <c r="CX6" s="624"/>
      <c r="CY6" s="625"/>
      <c r="CZ6" s="617">
        <v>0.7</v>
      </c>
      <c r="DA6" s="618"/>
      <c r="DB6" s="618"/>
      <c r="DC6" s="634"/>
      <c r="DD6" s="632" t="s">
        <v>237</v>
      </c>
      <c r="DE6" s="624"/>
      <c r="DF6" s="624"/>
      <c r="DG6" s="624"/>
      <c r="DH6" s="624"/>
      <c r="DI6" s="624"/>
      <c r="DJ6" s="624"/>
      <c r="DK6" s="624"/>
      <c r="DL6" s="624"/>
      <c r="DM6" s="624"/>
      <c r="DN6" s="624"/>
      <c r="DO6" s="624"/>
      <c r="DP6" s="625"/>
      <c r="DQ6" s="632">
        <v>90265</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193</v>
      </c>
      <c r="S7" s="624"/>
      <c r="T7" s="624"/>
      <c r="U7" s="624"/>
      <c r="V7" s="624"/>
      <c r="W7" s="624"/>
      <c r="X7" s="624"/>
      <c r="Y7" s="625"/>
      <c r="Z7" s="626">
        <v>0</v>
      </c>
      <c r="AA7" s="626"/>
      <c r="AB7" s="626"/>
      <c r="AC7" s="626"/>
      <c r="AD7" s="627">
        <v>193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378358</v>
      </c>
      <c r="BH7" s="624"/>
      <c r="BI7" s="624"/>
      <c r="BJ7" s="624"/>
      <c r="BK7" s="624"/>
      <c r="BL7" s="624"/>
      <c r="BM7" s="624"/>
      <c r="BN7" s="625"/>
      <c r="BO7" s="626">
        <v>31.5</v>
      </c>
      <c r="BP7" s="626"/>
      <c r="BQ7" s="626"/>
      <c r="BR7" s="626"/>
      <c r="BS7" s="627" t="s">
        <v>176</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2890850</v>
      </c>
      <c r="CS7" s="624"/>
      <c r="CT7" s="624"/>
      <c r="CU7" s="624"/>
      <c r="CV7" s="624"/>
      <c r="CW7" s="624"/>
      <c r="CX7" s="624"/>
      <c r="CY7" s="625"/>
      <c r="CZ7" s="626">
        <v>21</v>
      </c>
      <c r="DA7" s="626"/>
      <c r="DB7" s="626"/>
      <c r="DC7" s="626"/>
      <c r="DD7" s="632">
        <v>298930</v>
      </c>
      <c r="DE7" s="624"/>
      <c r="DF7" s="624"/>
      <c r="DG7" s="624"/>
      <c r="DH7" s="624"/>
      <c r="DI7" s="624"/>
      <c r="DJ7" s="624"/>
      <c r="DK7" s="624"/>
      <c r="DL7" s="624"/>
      <c r="DM7" s="624"/>
      <c r="DN7" s="624"/>
      <c r="DO7" s="624"/>
      <c r="DP7" s="625"/>
      <c r="DQ7" s="632">
        <v>991962</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3733</v>
      </c>
      <c r="S8" s="624"/>
      <c r="T8" s="624"/>
      <c r="U8" s="624"/>
      <c r="V8" s="624"/>
      <c r="W8" s="624"/>
      <c r="X8" s="624"/>
      <c r="Y8" s="625"/>
      <c r="Z8" s="626">
        <v>0</v>
      </c>
      <c r="AA8" s="626"/>
      <c r="AB8" s="626"/>
      <c r="AC8" s="626"/>
      <c r="AD8" s="627">
        <v>3733</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16113</v>
      </c>
      <c r="BH8" s="624"/>
      <c r="BI8" s="624"/>
      <c r="BJ8" s="624"/>
      <c r="BK8" s="624"/>
      <c r="BL8" s="624"/>
      <c r="BM8" s="624"/>
      <c r="BN8" s="625"/>
      <c r="BO8" s="626">
        <v>1.3</v>
      </c>
      <c r="BP8" s="626"/>
      <c r="BQ8" s="626"/>
      <c r="BR8" s="626"/>
      <c r="BS8" s="627" t="s">
        <v>176</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2168880</v>
      </c>
      <c r="CS8" s="624"/>
      <c r="CT8" s="624"/>
      <c r="CU8" s="624"/>
      <c r="CV8" s="624"/>
      <c r="CW8" s="624"/>
      <c r="CX8" s="624"/>
      <c r="CY8" s="625"/>
      <c r="CZ8" s="626">
        <v>15.8</v>
      </c>
      <c r="DA8" s="626"/>
      <c r="DB8" s="626"/>
      <c r="DC8" s="626"/>
      <c r="DD8" s="632">
        <v>10322</v>
      </c>
      <c r="DE8" s="624"/>
      <c r="DF8" s="624"/>
      <c r="DG8" s="624"/>
      <c r="DH8" s="624"/>
      <c r="DI8" s="624"/>
      <c r="DJ8" s="624"/>
      <c r="DK8" s="624"/>
      <c r="DL8" s="624"/>
      <c r="DM8" s="624"/>
      <c r="DN8" s="624"/>
      <c r="DO8" s="624"/>
      <c r="DP8" s="625"/>
      <c r="DQ8" s="632">
        <v>1341455</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2582</v>
      </c>
      <c r="S9" s="624"/>
      <c r="T9" s="624"/>
      <c r="U9" s="624"/>
      <c r="V9" s="624"/>
      <c r="W9" s="624"/>
      <c r="X9" s="624"/>
      <c r="Y9" s="625"/>
      <c r="Z9" s="626">
        <v>0</v>
      </c>
      <c r="AA9" s="626"/>
      <c r="AB9" s="626"/>
      <c r="AC9" s="626"/>
      <c r="AD9" s="627">
        <v>2582</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314300</v>
      </c>
      <c r="BH9" s="624"/>
      <c r="BI9" s="624"/>
      <c r="BJ9" s="624"/>
      <c r="BK9" s="624"/>
      <c r="BL9" s="624"/>
      <c r="BM9" s="624"/>
      <c r="BN9" s="625"/>
      <c r="BO9" s="626">
        <v>26.1</v>
      </c>
      <c r="BP9" s="626"/>
      <c r="BQ9" s="626"/>
      <c r="BR9" s="626"/>
      <c r="BS9" s="627" t="s">
        <v>237</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672550</v>
      </c>
      <c r="CS9" s="624"/>
      <c r="CT9" s="624"/>
      <c r="CU9" s="624"/>
      <c r="CV9" s="624"/>
      <c r="CW9" s="624"/>
      <c r="CX9" s="624"/>
      <c r="CY9" s="625"/>
      <c r="CZ9" s="626">
        <v>4.9000000000000004</v>
      </c>
      <c r="DA9" s="626"/>
      <c r="DB9" s="626"/>
      <c r="DC9" s="626"/>
      <c r="DD9" s="632">
        <v>15834</v>
      </c>
      <c r="DE9" s="624"/>
      <c r="DF9" s="624"/>
      <c r="DG9" s="624"/>
      <c r="DH9" s="624"/>
      <c r="DI9" s="624"/>
      <c r="DJ9" s="624"/>
      <c r="DK9" s="624"/>
      <c r="DL9" s="624"/>
      <c r="DM9" s="624"/>
      <c r="DN9" s="624"/>
      <c r="DO9" s="624"/>
      <c r="DP9" s="625"/>
      <c r="DQ9" s="632">
        <v>535425</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176</v>
      </c>
      <c r="AA10" s="626"/>
      <c r="AB10" s="626"/>
      <c r="AC10" s="626"/>
      <c r="AD10" s="627" t="s">
        <v>237</v>
      </c>
      <c r="AE10" s="627"/>
      <c r="AF10" s="627"/>
      <c r="AG10" s="627"/>
      <c r="AH10" s="627"/>
      <c r="AI10" s="627"/>
      <c r="AJ10" s="627"/>
      <c r="AK10" s="627"/>
      <c r="AL10" s="628" t="s">
        <v>237</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25796</v>
      </c>
      <c r="BH10" s="624"/>
      <c r="BI10" s="624"/>
      <c r="BJ10" s="624"/>
      <c r="BK10" s="624"/>
      <c r="BL10" s="624"/>
      <c r="BM10" s="624"/>
      <c r="BN10" s="625"/>
      <c r="BO10" s="626">
        <v>2.1</v>
      </c>
      <c r="BP10" s="626"/>
      <c r="BQ10" s="626"/>
      <c r="BR10" s="626"/>
      <c r="BS10" s="627" t="s">
        <v>237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176</v>
      </c>
      <c r="CS10" s="624"/>
      <c r="CT10" s="624"/>
      <c r="CU10" s="624"/>
      <c r="CV10" s="624"/>
      <c r="CW10" s="624"/>
      <c r="CX10" s="624"/>
      <c r="CY10" s="625"/>
      <c r="CZ10" s="626" t="s">
        <v>237</v>
      </c>
      <c r="DA10" s="626"/>
      <c r="DB10" s="626"/>
      <c r="DC10" s="626"/>
      <c r="DD10" s="632" t="s">
        <v>237</v>
      </c>
      <c r="DE10" s="624"/>
      <c r="DF10" s="624"/>
      <c r="DG10" s="624"/>
      <c r="DH10" s="624"/>
      <c r="DI10" s="624"/>
      <c r="DJ10" s="624"/>
      <c r="DK10" s="624"/>
      <c r="DL10" s="624"/>
      <c r="DM10" s="624"/>
      <c r="DN10" s="624"/>
      <c r="DO10" s="624"/>
      <c r="DP10" s="625"/>
      <c r="DQ10" s="632" t="s">
        <v>176</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251950</v>
      </c>
      <c r="S11" s="624"/>
      <c r="T11" s="624"/>
      <c r="U11" s="624"/>
      <c r="V11" s="624"/>
      <c r="W11" s="624"/>
      <c r="X11" s="624"/>
      <c r="Y11" s="625"/>
      <c r="Z11" s="628">
        <v>1.7</v>
      </c>
      <c r="AA11" s="629"/>
      <c r="AB11" s="629"/>
      <c r="AC11" s="635"/>
      <c r="AD11" s="632">
        <v>251950</v>
      </c>
      <c r="AE11" s="624"/>
      <c r="AF11" s="624"/>
      <c r="AG11" s="624"/>
      <c r="AH11" s="624"/>
      <c r="AI11" s="624"/>
      <c r="AJ11" s="624"/>
      <c r="AK11" s="625"/>
      <c r="AL11" s="628">
        <v>4.0999999999999996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22149</v>
      </c>
      <c r="BH11" s="624"/>
      <c r="BI11" s="624"/>
      <c r="BJ11" s="624"/>
      <c r="BK11" s="624"/>
      <c r="BL11" s="624"/>
      <c r="BM11" s="624"/>
      <c r="BN11" s="625"/>
      <c r="BO11" s="626">
        <v>1.8</v>
      </c>
      <c r="BP11" s="626"/>
      <c r="BQ11" s="626"/>
      <c r="BR11" s="626"/>
      <c r="BS11" s="627" t="s">
        <v>176</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1113971</v>
      </c>
      <c r="CS11" s="624"/>
      <c r="CT11" s="624"/>
      <c r="CU11" s="624"/>
      <c r="CV11" s="624"/>
      <c r="CW11" s="624"/>
      <c r="CX11" s="624"/>
      <c r="CY11" s="625"/>
      <c r="CZ11" s="626">
        <v>8.1</v>
      </c>
      <c r="DA11" s="626"/>
      <c r="DB11" s="626"/>
      <c r="DC11" s="626"/>
      <c r="DD11" s="632">
        <v>394990</v>
      </c>
      <c r="DE11" s="624"/>
      <c r="DF11" s="624"/>
      <c r="DG11" s="624"/>
      <c r="DH11" s="624"/>
      <c r="DI11" s="624"/>
      <c r="DJ11" s="624"/>
      <c r="DK11" s="624"/>
      <c r="DL11" s="624"/>
      <c r="DM11" s="624"/>
      <c r="DN11" s="624"/>
      <c r="DO11" s="624"/>
      <c r="DP11" s="625"/>
      <c r="DQ11" s="632">
        <v>505030</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v>29061</v>
      </c>
      <c r="S12" s="624"/>
      <c r="T12" s="624"/>
      <c r="U12" s="624"/>
      <c r="V12" s="624"/>
      <c r="W12" s="624"/>
      <c r="X12" s="624"/>
      <c r="Y12" s="625"/>
      <c r="Z12" s="626">
        <v>0.2</v>
      </c>
      <c r="AA12" s="626"/>
      <c r="AB12" s="626"/>
      <c r="AC12" s="626"/>
      <c r="AD12" s="627">
        <v>29061</v>
      </c>
      <c r="AE12" s="627"/>
      <c r="AF12" s="627"/>
      <c r="AG12" s="627"/>
      <c r="AH12" s="627"/>
      <c r="AI12" s="627"/>
      <c r="AJ12" s="627"/>
      <c r="AK12" s="627"/>
      <c r="AL12" s="628">
        <v>0.5</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667050</v>
      </c>
      <c r="BH12" s="624"/>
      <c r="BI12" s="624"/>
      <c r="BJ12" s="624"/>
      <c r="BK12" s="624"/>
      <c r="BL12" s="624"/>
      <c r="BM12" s="624"/>
      <c r="BN12" s="625"/>
      <c r="BO12" s="626">
        <v>55.5</v>
      </c>
      <c r="BP12" s="626"/>
      <c r="BQ12" s="626"/>
      <c r="BR12" s="626"/>
      <c r="BS12" s="627" t="s">
        <v>237</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623039</v>
      </c>
      <c r="CS12" s="624"/>
      <c r="CT12" s="624"/>
      <c r="CU12" s="624"/>
      <c r="CV12" s="624"/>
      <c r="CW12" s="624"/>
      <c r="CX12" s="624"/>
      <c r="CY12" s="625"/>
      <c r="CZ12" s="626">
        <v>4.5</v>
      </c>
      <c r="DA12" s="626"/>
      <c r="DB12" s="626"/>
      <c r="DC12" s="626"/>
      <c r="DD12" s="632">
        <v>394845</v>
      </c>
      <c r="DE12" s="624"/>
      <c r="DF12" s="624"/>
      <c r="DG12" s="624"/>
      <c r="DH12" s="624"/>
      <c r="DI12" s="624"/>
      <c r="DJ12" s="624"/>
      <c r="DK12" s="624"/>
      <c r="DL12" s="624"/>
      <c r="DM12" s="624"/>
      <c r="DN12" s="624"/>
      <c r="DO12" s="624"/>
      <c r="DP12" s="625"/>
      <c r="DQ12" s="632">
        <v>240745</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237</v>
      </c>
      <c r="AA13" s="626"/>
      <c r="AB13" s="626"/>
      <c r="AC13" s="626"/>
      <c r="AD13" s="627" t="s">
        <v>237</v>
      </c>
      <c r="AE13" s="627"/>
      <c r="AF13" s="627"/>
      <c r="AG13" s="627"/>
      <c r="AH13" s="627"/>
      <c r="AI13" s="627"/>
      <c r="AJ13" s="627"/>
      <c r="AK13" s="627"/>
      <c r="AL13" s="628" t="s">
        <v>176</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665701</v>
      </c>
      <c r="BH13" s="624"/>
      <c r="BI13" s="624"/>
      <c r="BJ13" s="624"/>
      <c r="BK13" s="624"/>
      <c r="BL13" s="624"/>
      <c r="BM13" s="624"/>
      <c r="BN13" s="625"/>
      <c r="BO13" s="626">
        <v>55.3</v>
      </c>
      <c r="BP13" s="626"/>
      <c r="BQ13" s="626"/>
      <c r="BR13" s="626"/>
      <c r="BS13" s="627" t="s">
        <v>237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1162339</v>
      </c>
      <c r="CS13" s="624"/>
      <c r="CT13" s="624"/>
      <c r="CU13" s="624"/>
      <c r="CV13" s="624"/>
      <c r="CW13" s="624"/>
      <c r="CX13" s="624"/>
      <c r="CY13" s="625"/>
      <c r="CZ13" s="626">
        <v>8.4</v>
      </c>
      <c r="DA13" s="626"/>
      <c r="DB13" s="626"/>
      <c r="DC13" s="626"/>
      <c r="DD13" s="632">
        <v>911680</v>
      </c>
      <c r="DE13" s="624"/>
      <c r="DF13" s="624"/>
      <c r="DG13" s="624"/>
      <c r="DH13" s="624"/>
      <c r="DI13" s="624"/>
      <c r="DJ13" s="624"/>
      <c r="DK13" s="624"/>
      <c r="DL13" s="624"/>
      <c r="DM13" s="624"/>
      <c r="DN13" s="624"/>
      <c r="DO13" s="624"/>
      <c r="DP13" s="625"/>
      <c r="DQ13" s="632">
        <v>178090</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t="s">
        <v>176</v>
      </c>
      <c r="S14" s="624"/>
      <c r="T14" s="624"/>
      <c r="U14" s="624"/>
      <c r="V14" s="624"/>
      <c r="W14" s="624"/>
      <c r="X14" s="624"/>
      <c r="Y14" s="625"/>
      <c r="Z14" s="626" t="s">
        <v>138</v>
      </c>
      <c r="AA14" s="626"/>
      <c r="AB14" s="626"/>
      <c r="AC14" s="626"/>
      <c r="AD14" s="627" t="s">
        <v>237</v>
      </c>
      <c r="AE14" s="627"/>
      <c r="AF14" s="627"/>
      <c r="AG14" s="627"/>
      <c r="AH14" s="627"/>
      <c r="AI14" s="627"/>
      <c r="AJ14" s="627"/>
      <c r="AK14" s="627"/>
      <c r="AL14" s="628" t="s">
        <v>138</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49911</v>
      </c>
      <c r="BH14" s="624"/>
      <c r="BI14" s="624"/>
      <c r="BJ14" s="624"/>
      <c r="BK14" s="624"/>
      <c r="BL14" s="624"/>
      <c r="BM14" s="624"/>
      <c r="BN14" s="625"/>
      <c r="BO14" s="626">
        <v>4.0999999999999996</v>
      </c>
      <c r="BP14" s="626"/>
      <c r="BQ14" s="626"/>
      <c r="BR14" s="626"/>
      <c r="BS14" s="627" t="s">
        <v>237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297391</v>
      </c>
      <c r="CS14" s="624"/>
      <c r="CT14" s="624"/>
      <c r="CU14" s="624"/>
      <c r="CV14" s="624"/>
      <c r="CW14" s="624"/>
      <c r="CX14" s="624"/>
      <c r="CY14" s="625"/>
      <c r="CZ14" s="626">
        <v>2.2000000000000002</v>
      </c>
      <c r="DA14" s="626"/>
      <c r="DB14" s="626"/>
      <c r="DC14" s="626"/>
      <c r="DD14" s="632">
        <v>28535</v>
      </c>
      <c r="DE14" s="624"/>
      <c r="DF14" s="624"/>
      <c r="DG14" s="624"/>
      <c r="DH14" s="624"/>
      <c r="DI14" s="624"/>
      <c r="DJ14" s="624"/>
      <c r="DK14" s="624"/>
      <c r="DL14" s="624"/>
      <c r="DM14" s="624"/>
      <c r="DN14" s="624"/>
      <c r="DO14" s="624"/>
      <c r="DP14" s="625"/>
      <c r="DQ14" s="632">
        <v>277896</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176</v>
      </c>
      <c r="AA15" s="626"/>
      <c r="AB15" s="626"/>
      <c r="AC15" s="626"/>
      <c r="AD15" s="627" t="s">
        <v>237</v>
      </c>
      <c r="AE15" s="627"/>
      <c r="AF15" s="627"/>
      <c r="AG15" s="627"/>
      <c r="AH15" s="627"/>
      <c r="AI15" s="627"/>
      <c r="AJ15" s="627"/>
      <c r="AK15" s="627"/>
      <c r="AL15" s="628" t="s">
        <v>176</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64778</v>
      </c>
      <c r="BH15" s="624"/>
      <c r="BI15" s="624"/>
      <c r="BJ15" s="624"/>
      <c r="BK15" s="624"/>
      <c r="BL15" s="624"/>
      <c r="BM15" s="624"/>
      <c r="BN15" s="625"/>
      <c r="BO15" s="626">
        <v>5.4</v>
      </c>
      <c r="BP15" s="626"/>
      <c r="BQ15" s="626"/>
      <c r="BR15" s="626"/>
      <c r="BS15" s="627" t="s">
        <v>176</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594165</v>
      </c>
      <c r="CS15" s="624"/>
      <c r="CT15" s="624"/>
      <c r="CU15" s="624"/>
      <c r="CV15" s="624"/>
      <c r="CW15" s="624"/>
      <c r="CX15" s="624"/>
      <c r="CY15" s="625"/>
      <c r="CZ15" s="626">
        <v>4.3</v>
      </c>
      <c r="DA15" s="626"/>
      <c r="DB15" s="626"/>
      <c r="DC15" s="626"/>
      <c r="DD15" s="632">
        <v>85337</v>
      </c>
      <c r="DE15" s="624"/>
      <c r="DF15" s="624"/>
      <c r="DG15" s="624"/>
      <c r="DH15" s="624"/>
      <c r="DI15" s="624"/>
      <c r="DJ15" s="624"/>
      <c r="DK15" s="624"/>
      <c r="DL15" s="624"/>
      <c r="DM15" s="624"/>
      <c r="DN15" s="624"/>
      <c r="DO15" s="624"/>
      <c r="DP15" s="625"/>
      <c r="DQ15" s="632">
        <v>483834</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9865</v>
      </c>
      <c r="S16" s="624"/>
      <c r="T16" s="624"/>
      <c r="U16" s="624"/>
      <c r="V16" s="624"/>
      <c r="W16" s="624"/>
      <c r="X16" s="624"/>
      <c r="Y16" s="625"/>
      <c r="Z16" s="626">
        <v>0.1</v>
      </c>
      <c r="AA16" s="626"/>
      <c r="AB16" s="626"/>
      <c r="AC16" s="626"/>
      <c r="AD16" s="627">
        <v>9865</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176</v>
      </c>
      <c r="BP16" s="626"/>
      <c r="BQ16" s="626"/>
      <c r="BR16" s="626"/>
      <c r="BS16" s="627" t="s">
        <v>237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701524</v>
      </c>
      <c r="CS16" s="624"/>
      <c r="CT16" s="624"/>
      <c r="CU16" s="624"/>
      <c r="CV16" s="624"/>
      <c r="CW16" s="624"/>
      <c r="CX16" s="624"/>
      <c r="CY16" s="625"/>
      <c r="CZ16" s="626">
        <v>5.0999999999999996</v>
      </c>
      <c r="DA16" s="626"/>
      <c r="DB16" s="626"/>
      <c r="DC16" s="626"/>
      <c r="DD16" s="632" t="s">
        <v>176</v>
      </c>
      <c r="DE16" s="624"/>
      <c r="DF16" s="624"/>
      <c r="DG16" s="624"/>
      <c r="DH16" s="624"/>
      <c r="DI16" s="624"/>
      <c r="DJ16" s="624"/>
      <c r="DK16" s="624"/>
      <c r="DL16" s="624"/>
      <c r="DM16" s="624"/>
      <c r="DN16" s="624"/>
      <c r="DO16" s="624"/>
      <c r="DP16" s="625"/>
      <c r="DQ16" s="632">
        <v>114626</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16965</v>
      </c>
      <c r="S17" s="624"/>
      <c r="T17" s="624"/>
      <c r="U17" s="624"/>
      <c r="V17" s="624"/>
      <c r="W17" s="624"/>
      <c r="X17" s="624"/>
      <c r="Y17" s="625"/>
      <c r="Z17" s="626">
        <v>0.1</v>
      </c>
      <c r="AA17" s="626"/>
      <c r="AB17" s="626"/>
      <c r="AC17" s="626"/>
      <c r="AD17" s="627">
        <v>16965</v>
      </c>
      <c r="AE17" s="627"/>
      <c r="AF17" s="627"/>
      <c r="AG17" s="627"/>
      <c r="AH17" s="627"/>
      <c r="AI17" s="627"/>
      <c r="AJ17" s="627"/>
      <c r="AK17" s="627"/>
      <c r="AL17" s="628">
        <v>0.3</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138</v>
      </c>
      <c r="BP17" s="626"/>
      <c r="BQ17" s="626"/>
      <c r="BR17" s="626"/>
      <c r="BS17" s="627" t="s">
        <v>237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3445425</v>
      </c>
      <c r="CS17" s="624"/>
      <c r="CT17" s="624"/>
      <c r="CU17" s="624"/>
      <c r="CV17" s="624"/>
      <c r="CW17" s="624"/>
      <c r="CX17" s="624"/>
      <c r="CY17" s="625"/>
      <c r="CZ17" s="626">
        <v>25</v>
      </c>
      <c r="DA17" s="626"/>
      <c r="DB17" s="626"/>
      <c r="DC17" s="626"/>
      <c r="DD17" s="632" t="s">
        <v>237</v>
      </c>
      <c r="DE17" s="624"/>
      <c r="DF17" s="624"/>
      <c r="DG17" s="624"/>
      <c r="DH17" s="624"/>
      <c r="DI17" s="624"/>
      <c r="DJ17" s="624"/>
      <c r="DK17" s="624"/>
      <c r="DL17" s="624"/>
      <c r="DM17" s="624"/>
      <c r="DN17" s="624"/>
      <c r="DO17" s="624"/>
      <c r="DP17" s="625"/>
      <c r="DQ17" s="632">
        <v>2359344</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8905</v>
      </c>
      <c r="S18" s="624"/>
      <c r="T18" s="624"/>
      <c r="U18" s="624"/>
      <c r="V18" s="624"/>
      <c r="W18" s="624"/>
      <c r="X18" s="624"/>
      <c r="Y18" s="625"/>
      <c r="Z18" s="626">
        <v>0.1</v>
      </c>
      <c r="AA18" s="626"/>
      <c r="AB18" s="626"/>
      <c r="AC18" s="626"/>
      <c r="AD18" s="627">
        <v>8905</v>
      </c>
      <c r="AE18" s="627"/>
      <c r="AF18" s="627"/>
      <c r="AG18" s="627"/>
      <c r="AH18" s="627"/>
      <c r="AI18" s="627"/>
      <c r="AJ18" s="627"/>
      <c r="AK18" s="627"/>
      <c r="AL18" s="628">
        <v>0.1</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176</v>
      </c>
      <c r="BP18" s="626"/>
      <c r="BQ18" s="626"/>
      <c r="BR18" s="626"/>
      <c r="BS18" s="627" t="s">
        <v>237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237</v>
      </c>
      <c r="CS18" s="624"/>
      <c r="CT18" s="624"/>
      <c r="CU18" s="624"/>
      <c r="CV18" s="624"/>
      <c r="CW18" s="624"/>
      <c r="CX18" s="624"/>
      <c r="CY18" s="625"/>
      <c r="CZ18" s="626" t="s">
        <v>176</v>
      </c>
      <c r="DA18" s="626"/>
      <c r="DB18" s="626"/>
      <c r="DC18" s="626"/>
      <c r="DD18" s="632" t="s">
        <v>237</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8905</v>
      </c>
      <c r="S19" s="624"/>
      <c r="T19" s="624"/>
      <c r="U19" s="624"/>
      <c r="V19" s="624"/>
      <c r="W19" s="624"/>
      <c r="X19" s="624"/>
      <c r="Y19" s="625"/>
      <c r="Z19" s="626">
        <v>0.1</v>
      </c>
      <c r="AA19" s="626"/>
      <c r="AB19" s="626"/>
      <c r="AC19" s="626"/>
      <c r="AD19" s="627">
        <v>8905</v>
      </c>
      <c r="AE19" s="627"/>
      <c r="AF19" s="627"/>
      <c r="AG19" s="627"/>
      <c r="AH19" s="627"/>
      <c r="AI19" s="627"/>
      <c r="AJ19" s="627"/>
      <c r="AK19" s="627"/>
      <c r="AL19" s="628">
        <v>0.1</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42702</v>
      </c>
      <c r="BH19" s="624"/>
      <c r="BI19" s="624"/>
      <c r="BJ19" s="624"/>
      <c r="BK19" s="624"/>
      <c r="BL19" s="624"/>
      <c r="BM19" s="624"/>
      <c r="BN19" s="625"/>
      <c r="BO19" s="626">
        <v>3.6</v>
      </c>
      <c r="BP19" s="626"/>
      <c r="BQ19" s="626"/>
      <c r="BR19" s="626"/>
      <c r="BS19" s="627" t="s">
        <v>176</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176</v>
      </c>
      <c r="DA19" s="626"/>
      <c r="DB19" s="626"/>
      <c r="DC19" s="626"/>
      <c r="DD19" s="632" t="s">
        <v>237</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t="s">
        <v>237</v>
      </c>
      <c r="S20" s="624"/>
      <c r="T20" s="624"/>
      <c r="U20" s="624"/>
      <c r="V20" s="624"/>
      <c r="W20" s="624"/>
      <c r="X20" s="624"/>
      <c r="Y20" s="625"/>
      <c r="Z20" s="626" t="s">
        <v>237</v>
      </c>
      <c r="AA20" s="626"/>
      <c r="AB20" s="626"/>
      <c r="AC20" s="626"/>
      <c r="AD20" s="627" t="s">
        <v>237</v>
      </c>
      <c r="AE20" s="627"/>
      <c r="AF20" s="627"/>
      <c r="AG20" s="627"/>
      <c r="AH20" s="627"/>
      <c r="AI20" s="627"/>
      <c r="AJ20" s="627"/>
      <c r="AK20" s="627"/>
      <c r="AL20" s="628" t="s">
        <v>176</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42702</v>
      </c>
      <c r="BH20" s="624"/>
      <c r="BI20" s="624"/>
      <c r="BJ20" s="624"/>
      <c r="BK20" s="624"/>
      <c r="BL20" s="624"/>
      <c r="BM20" s="624"/>
      <c r="BN20" s="625"/>
      <c r="BO20" s="626">
        <v>3.6</v>
      </c>
      <c r="BP20" s="626"/>
      <c r="BQ20" s="626"/>
      <c r="BR20" s="626"/>
      <c r="BS20" s="627" t="s">
        <v>176</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13760399</v>
      </c>
      <c r="CS20" s="624"/>
      <c r="CT20" s="624"/>
      <c r="CU20" s="624"/>
      <c r="CV20" s="624"/>
      <c r="CW20" s="624"/>
      <c r="CX20" s="624"/>
      <c r="CY20" s="625"/>
      <c r="CZ20" s="626">
        <v>100</v>
      </c>
      <c r="DA20" s="626"/>
      <c r="DB20" s="626"/>
      <c r="DC20" s="626"/>
      <c r="DD20" s="632">
        <v>2140473</v>
      </c>
      <c r="DE20" s="624"/>
      <c r="DF20" s="624"/>
      <c r="DG20" s="624"/>
      <c r="DH20" s="624"/>
      <c r="DI20" s="624"/>
      <c r="DJ20" s="624"/>
      <c r="DK20" s="624"/>
      <c r="DL20" s="624"/>
      <c r="DM20" s="624"/>
      <c r="DN20" s="624"/>
      <c r="DO20" s="624"/>
      <c r="DP20" s="625"/>
      <c r="DQ20" s="632">
        <v>7118672</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4912495</v>
      </c>
      <c r="S21" s="624"/>
      <c r="T21" s="624"/>
      <c r="U21" s="624"/>
      <c r="V21" s="624"/>
      <c r="W21" s="624"/>
      <c r="X21" s="624"/>
      <c r="Y21" s="625"/>
      <c r="Z21" s="626">
        <v>33.5</v>
      </c>
      <c r="AA21" s="626"/>
      <c r="AB21" s="626"/>
      <c r="AC21" s="626"/>
      <c r="AD21" s="627">
        <v>4549269</v>
      </c>
      <c r="AE21" s="627"/>
      <c r="AF21" s="627"/>
      <c r="AG21" s="627"/>
      <c r="AH21" s="627"/>
      <c r="AI21" s="627"/>
      <c r="AJ21" s="627"/>
      <c r="AK21" s="627"/>
      <c r="AL21" s="628">
        <v>73.3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42702</v>
      </c>
      <c r="BH21" s="624"/>
      <c r="BI21" s="624"/>
      <c r="BJ21" s="624"/>
      <c r="BK21" s="624"/>
      <c r="BL21" s="624"/>
      <c r="BM21" s="624"/>
      <c r="BN21" s="625"/>
      <c r="BO21" s="626">
        <v>3.6</v>
      </c>
      <c r="BP21" s="626"/>
      <c r="BQ21" s="626"/>
      <c r="BR21" s="626"/>
      <c r="BS21" s="627" t="s">
        <v>237</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4549269</v>
      </c>
      <c r="S22" s="624"/>
      <c r="T22" s="624"/>
      <c r="U22" s="624"/>
      <c r="V22" s="624"/>
      <c r="W22" s="624"/>
      <c r="X22" s="624"/>
      <c r="Y22" s="625"/>
      <c r="Z22" s="626">
        <v>31</v>
      </c>
      <c r="AA22" s="626"/>
      <c r="AB22" s="626"/>
      <c r="AC22" s="626"/>
      <c r="AD22" s="627">
        <v>4549269</v>
      </c>
      <c r="AE22" s="627"/>
      <c r="AF22" s="627"/>
      <c r="AG22" s="627"/>
      <c r="AH22" s="627"/>
      <c r="AI22" s="627"/>
      <c r="AJ22" s="627"/>
      <c r="AK22" s="627"/>
      <c r="AL22" s="628">
        <v>73.3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176</v>
      </c>
      <c r="BP22" s="626"/>
      <c r="BQ22" s="626"/>
      <c r="BR22" s="626"/>
      <c r="BS22" s="627" t="s">
        <v>237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363226</v>
      </c>
      <c r="S23" s="624"/>
      <c r="T23" s="624"/>
      <c r="U23" s="624"/>
      <c r="V23" s="624"/>
      <c r="W23" s="624"/>
      <c r="X23" s="624"/>
      <c r="Y23" s="625"/>
      <c r="Z23" s="626">
        <v>2.5</v>
      </c>
      <c r="AA23" s="626"/>
      <c r="AB23" s="626"/>
      <c r="AC23" s="626"/>
      <c r="AD23" s="627" t="s">
        <v>237</v>
      </c>
      <c r="AE23" s="627"/>
      <c r="AF23" s="627"/>
      <c r="AG23" s="627"/>
      <c r="AH23" s="627"/>
      <c r="AI23" s="627"/>
      <c r="AJ23" s="627"/>
      <c r="AK23" s="627"/>
      <c r="AL23" s="628" t="s">
        <v>176</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237</v>
      </c>
      <c r="BP23" s="626"/>
      <c r="BQ23" s="626"/>
      <c r="BR23" s="626"/>
      <c r="BS23" s="627" t="s">
        <v>237</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2" t="s">
        <v>291</v>
      </c>
      <c r="DM23" s="653"/>
      <c r="DN23" s="653"/>
      <c r="DO23" s="653"/>
      <c r="DP23" s="653"/>
      <c r="DQ23" s="653"/>
      <c r="DR23" s="653"/>
      <c r="DS23" s="653"/>
      <c r="DT23" s="653"/>
      <c r="DU23" s="653"/>
      <c r="DV23" s="654"/>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176</v>
      </c>
      <c r="S24" s="624"/>
      <c r="T24" s="624"/>
      <c r="U24" s="624"/>
      <c r="V24" s="624"/>
      <c r="W24" s="624"/>
      <c r="X24" s="624"/>
      <c r="Y24" s="625"/>
      <c r="Z24" s="626" t="s">
        <v>237</v>
      </c>
      <c r="AA24" s="626"/>
      <c r="AB24" s="626"/>
      <c r="AC24" s="626"/>
      <c r="AD24" s="627" t="s">
        <v>138</v>
      </c>
      <c r="AE24" s="627"/>
      <c r="AF24" s="627"/>
      <c r="AG24" s="627"/>
      <c r="AH24" s="627"/>
      <c r="AI24" s="627"/>
      <c r="AJ24" s="627"/>
      <c r="AK24" s="627"/>
      <c r="AL24" s="628" t="s">
        <v>237</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138</v>
      </c>
      <c r="BH24" s="624"/>
      <c r="BI24" s="624"/>
      <c r="BJ24" s="624"/>
      <c r="BK24" s="624"/>
      <c r="BL24" s="624"/>
      <c r="BM24" s="624"/>
      <c r="BN24" s="625"/>
      <c r="BO24" s="626" t="s">
        <v>176</v>
      </c>
      <c r="BP24" s="626"/>
      <c r="BQ24" s="626"/>
      <c r="BR24" s="626"/>
      <c r="BS24" s="627" t="s">
        <v>237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5777806</v>
      </c>
      <c r="CS24" s="613"/>
      <c r="CT24" s="613"/>
      <c r="CU24" s="613"/>
      <c r="CV24" s="613"/>
      <c r="CW24" s="613"/>
      <c r="CX24" s="613"/>
      <c r="CY24" s="614"/>
      <c r="CZ24" s="617">
        <v>42</v>
      </c>
      <c r="DA24" s="618"/>
      <c r="DB24" s="618"/>
      <c r="DC24" s="634"/>
      <c r="DD24" s="655">
        <v>4026920</v>
      </c>
      <c r="DE24" s="613"/>
      <c r="DF24" s="613"/>
      <c r="DG24" s="613"/>
      <c r="DH24" s="613"/>
      <c r="DI24" s="613"/>
      <c r="DJ24" s="613"/>
      <c r="DK24" s="614"/>
      <c r="DL24" s="655">
        <v>3850583</v>
      </c>
      <c r="DM24" s="613"/>
      <c r="DN24" s="613"/>
      <c r="DO24" s="613"/>
      <c r="DP24" s="613"/>
      <c r="DQ24" s="613"/>
      <c r="DR24" s="613"/>
      <c r="DS24" s="613"/>
      <c r="DT24" s="613"/>
      <c r="DU24" s="613"/>
      <c r="DV24" s="614"/>
      <c r="DW24" s="617">
        <v>61.4</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6563291</v>
      </c>
      <c r="S25" s="624"/>
      <c r="T25" s="624"/>
      <c r="U25" s="624"/>
      <c r="V25" s="624"/>
      <c r="W25" s="624"/>
      <c r="X25" s="624"/>
      <c r="Y25" s="625"/>
      <c r="Z25" s="626">
        <v>44.8</v>
      </c>
      <c r="AA25" s="626"/>
      <c r="AB25" s="626"/>
      <c r="AC25" s="626"/>
      <c r="AD25" s="627">
        <v>6200065</v>
      </c>
      <c r="AE25" s="627"/>
      <c r="AF25" s="627"/>
      <c r="AG25" s="627"/>
      <c r="AH25" s="627"/>
      <c r="AI25" s="627"/>
      <c r="AJ25" s="627"/>
      <c r="AK25" s="627"/>
      <c r="AL25" s="628">
        <v>99.9</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176</v>
      </c>
      <c r="BP25" s="626"/>
      <c r="BQ25" s="626"/>
      <c r="BR25" s="626"/>
      <c r="BS25" s="627" t="s">
        <v>176</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1541307</v>
      </c>
      <c r="CS25" s="644"/>
      <c r="CT25" s="644"/>
      <c r="CU25" s="644"/>
      <c r="CV25" s="644"/>
      <c r="CW25" s="644"/>
      <c r="CX25" s="644"/>
      <c r="CY25" s="645"/>
      <c r="CZ25" s="628">
        <v>11.2</v>
      </c>
      <c r="DA25" s="656"/>
      <c r="DB25" s="656"/>
      <c r="DC25" s="658"/>
      <c r="DD25" s="632">
        <v>1445903</v>
      </c>
      <c r="DE25" s="644"/>
      <c r="DF25" s="644"/>
      <c r="DG25" s="644"/>
      <c r="DH25" s="644"/>
      <c r="DI25" s="644"/>
      <c r="DJ25" s="644"/>
      <c r="DK25" s="645"/>
      <c r="DL25" s="632">
        <v>1389770</v>
      </c>
      <c r="DM25" s="644"/>
      <c r="DN25" s="644"/>
      <c r="DO25" s="644"/>
      <c r="DP25" s="644"/>
      <c r="DQ25" s="644"/>
      <c r="DR25" s="644"/>
      <c r="DS25" s="644"/>
      <c r="DT25" s="644"/>
      <c r="DU25" s="644"/>
      <c r="DV25" s="645"/>
      <c r="DW25" s="628">
        <v>22.2</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1159</v>
      </c>
      <c r="S26" s="624"/>
      <c r="T26" s="624"/>
      <c r="U26" s="624"/>
      <c r="V26" s="624"/>
      <c r="W26" s="624"/>
      <c r="X26" s="624"/>
      <c r="Y26" s="625"/>
      <c r="Z26" s="626">
        <v>0</v>
      </c>
      <c r="AA26" s="626"/>
      <c r="AB26" s="626"/>
      <c r="AC26" s="626"/>
      <c r="AD26" s="627">
        <v>1159</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176</v>
      </c>
      <c r="BH26" s="624"/>
      <c r="BI26" s="624"/>
      <c r="BJ26" s="624"/>
      <c r="BK26" s="624"/>
      <c r="BL26" s="624"/>
      <c r="BM26" s="624"/>
      <c r="BN26" s="625"/>
      <c r="BO26" s="626" t="s">
        <v>176</v>
      </c>
      <c r="BP26" s="626"/>
      <c r="BQ26" s="626"/>
      <c r="BR26" s="626"/>
      <c r="BS26" s="627" t="s">
        <v>237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823143</v>
      </c>
      <c r="CS26" s="624"/>
      <c r="CT26" s="624"/>
      <c r="CU26" s="624"/>
      <c r="CV26" s="624"/>
      <c r="CW26" s="624"/>
      <c r="CX26" s="624"/>
      <c r="CY26" s="625"/>
      <c r="CZ26" s="628">
        <v>6</v>
      </c>
      <c r="DA26" s="656"/>
      <c r="DB26" s="656"/>
      <c r="DC26" s="658"/>
      <c r="DD26" s="632">
        <v>747703</v>
      </c>
      <c r="DE26" s="624"/>
      <c r="DF26" s="624"/>
      <c r="DG26" s="624"/>
      <c r="DH26" s="624"/>
      <c r="DI26" s="624"/>
      <c r="DJ26" s="624"/>
      <c r="DK26" s="625"/>
      <c r="DL26" s="632" t="s">
        <v>176</v>
      </c>
      <c r="DM26" s="624"/>
      <c r="DN26" s="624"/>
      <c r="DO26" s="624"/>
      <c r="DP26" s="624"/>
      <c r="DQ26" s="624"/>
      <c r="DR26" s="624"/>
      <c r="DS26" s="624"/>
      <c r="DT26" s="624"/>
      <c r="DU26" s="624"/>
      <c r="DV26" s="625"/>
      <c r="DW26" s="628" t="s">
        <v>237</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21053</v>
      </c>
      <c r="S27" s="624"/>
      <c r="T27" s="624"/>
      <c r="U27" s="624"/>
      <c r="V27" s="624"/>
      <c r="W27" s="624"/>
      <c r="X27" s="624"/>
      <c r="Y27" s="625"/>
      <c r="Z27" s="626">
        <v>0.1</v>
      </c>
      <c r="AA27" s="626"/>
      <c r="AB27" s="626"/>
      <c r="AC27" s="626"/>
      <c r="AD27" s="627" t="s">
        <v>237</v>
      </c>
      <c r="AE27" s="627"/>
      <c r="AF27" s="627"/>
      <c r="AG27" s="627"/>
      <c r="AH27" s="627"/>
      <c r="AI27" s="627"/>
      <c r="AJ27" s="627"/>
      <c r="AK27" s="627"/>
      <c r="AL27" s="628" t="s">
        <v>176</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1202799</v>
      </c>
      <c r="BH27" s="624"/>
      <c r="BI27" s="624"/>
      <c r="BJ27" s="624"/>
      <c r="BK27" s="624"/>
      <c r="BL27" s="624"/>
      <c r="BM27" s="624"/>
      <c r="BN27" s="625"/>
      <c r="BO27" s="626">
        <v>100</v>
      </c>
      <c r="BP27" s="626"/>
      <c r="BQ27" s="626"/>
      <c r="BR27" s="626"/>
      <c r="BS27" s="627" t="s">
        <v>176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791074</v>
      </c>
      <c r="CS27" s="644"/>
      <c r="CT27" s="644"/>
      <c r="CU27" s="644"/>
      <c r="CV27" s="644"/>
      <c r="CW27" s="644"/>
      <c r="CX27" s="644"/>
      <c r="CY27" s="645"/>
      <c r="CZ27" s="628">
        <v>5.7</v>
      </c>
      <c r="DA27" s="656"/>
      <c r="DB27" s="656"/>
      <c r="DC27" s="658"/>
      <c r="DD27" s="632">
        <v>221673</v>
      </c>
      <c r="DE27" s="644"/>
      <c r="DF27" s="644"/>
      <c r="DG27" s="644"/>
      <c r="DH27" s="644"/>
      <c r="DI27" s="644"/>
      <c r="DJ27" s="644"/>
      <c r="DK27" s="645"/>
      <c r="DL27" s="632">
        <v>193581</v>
      </c>
      <c r="DM27" s="644"/>
      <c r="DN27" s="644"/>
      <c r="DO27" s="644"/>
      <c r="DP27" s="644"/>
      <c r="DQ27" s="644"/>
      <c r="DR27" s="644"/>
      <c r="DS27" s="644"/>
      <c r="DT27" s="644"/>
      <c r="DU27" s="644"/>
      <c r="DV27" s="645"/>
      <c r="DW27" s="628">
        <v>3.1</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79295</v>
      </c>
      <c r="S28" s="624"/>
      <c r="T28" s="624"/>
      <c r="U28" s="624"/>
      <c r="V28" s="624"/>
      <c r="W28" s="624"/>
      <c r="X28" s="624"/>
      <c r="Y28" s="625"/>
      <c r="Z28" s="626">
        <v>0.5</v>
      </c>
      <c r="AA28" s="626"/>
      <c r="AB28" s="626"/>
      <c r="AC28" s="626"/>
      <c r="AD28" s="627" t="s">
        <v>237</v>
      </c>
      <c r="AE28" s="627"/>
      <c r="AF28" s="627"/>
      <c r="AG28" s="627"/>
      <c r="AH28" s="627"/>
      <c r="AI28" s="627"/>
      <c r="AJ28" s="627"/>
      <c r="AK28" s="627"/>
      <c r="AL28" s="628" t="s">
        <v>138</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3445425</v>
      </c>
      <c r="CS28" s="624"/>
      <c r="CT28" s="624"/>
      <c r="CU28" s="624"/>
      <c r="CV28" s="624"/>
      <c r="CW28" s="624"/>
      <c r="CX28" s="624"/>
      <c r="CY28" s="625"/>
      <c r="CZ28" s="628">
        <v>25</v>
      </c>
      <c r="DA28" s="656"/>
      <c r="DB28" s="656"/>
      <c r="DC28" s="658"/>
      <c r="DD28" s="632">
        <v>2359344</v>
      </c>
      <c r="DE28" s="624"/>
      <c r="DF28" s="624"/>
      <c r="DG28" s="624"/>
      <c r="DH28" s="624"/>
      <c r="DI28" s="624"/>
      <c r="DJ28" s="624"/>
      <c r="DK28" s="625"/>
      <c r="DL28" s="632">
        <v>2267232</v>
      </c>
      <c r="DM28" s="624"/>
      <c r="DN28" s="624"/>
      <c r="DO28" s="624"/>
      <c r="DP28" s="624"/>
      <c r="DQ28" s="624"/>
      <c r="DR28" s="624"/>
      <c r="DS28" s="624"/>
      <c r="DT28" s="624"/>
      <c r="DU28" s="624"/>
      <c r="DV28" s="625"/>
      <c r="DW28" s="628">
        <v>36.200000000000003</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7859</v>
      </c>
      <c r="S29" s="624"/>
      <c r="T29" s="624"/>
      <c r="U29" s="624"/>
      <c r="V29" s="624"/>
      <c r="W29" s="624"/>
      <c r="X29" s="624"/>
      <c r="Y29" s="625"/>
      <c r="Z29" s="626">
        <v>0.1</v>
      </c>
      <c r="AA29" s="626"/>
      <c r="AB29" s="626"/>
      <c r="AC29" s="626"/>
      <c r="AD29" s="627" t="s">
        <v>176</v>
      </c>
      <c r="AE29" s="627"/>
      <c r="AF29" s="627"/>
      <c r="AG29" s="627"/>
      <c r="AH29" s="627"/>
      <c r="AI29" s="627"/>
      <c r="AJ29" s="627"/>
      <c r="AK29" s="627"/>
      <c r="AL29" s="628" t="s">
        <v>176</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3445418</v>
      </c>
      <c r="CS29" s="644"/>
      <c r="CT29" s="644"/>
      <c r="CU29" s="644"/>
      <c r="CV29" s="644"/>
      <c r="CW29" s="644"/>
      <c r="CX29" s="644"/>
      <c r="CY29" s="645"/>
      <c r="CZ29" s="628">
        <v>25</v>
      </c>
      <c r="DA29" s="656"/>
      <c r="DB29" s="656"/>
      <c r="DC29" s="658"/>
      <c r="DD29" s="632">
        <v>2359337</v>
      </c>
      <c r="DE29" s="644"/>
      <c r="DF29" s="644"/>
      <c r="DG29" s="644"/>
      <c r="DH29" s="644"/>
      <c r="DI29" s="644"/>
      <c r="DJ29" s="644"/>
      <c r="DK29" s="645"/>
      <c r="DL29" s="632">
        <v>2267225</v>
      </c>
      <c r="DM29" s="644"/>
      <c r="DN29" s="644"/>
      <c r="DO29" s="644"/>
      <c r="DP29" s="644"/>
      <c r="DQ29" s="644"/>
      <c r="DR29" s="644"/>
      <c r="DS29" s="644"/>
      <c r="DT29" s="644"/>
      <c r="DU29" s="644"/>
      <c r="DV29" s="645"/>
      <c r="DW29" s="628">
        <v>36.200000000000003</v>
      </c>
      <c r="DX29" s="656"/>
      <c r="DY29" s="656"/>
      <c r="DZ29" s="656"/>
      <c r="EA29" s="656"/>
      <c r="EB29" s="656"/>
      <c r="EC29" s="657"/>
    </row>
    <row r="30" spans="2:133" ht="11.25" customHeight="1" x14ac:dyDescent="0.2">
      <c r="B30" s="620" t="s">
        <v>310</v>
      </c>
      <c r="C30" s="621"/>
      <c r="D30" s="621"/>
      <c r="E30" s="621"/>
      <c r="F30" s="621"/>
      <c r="G30" s="621"/>
      <c r="H30" s="621"/>
      <c r="I30" s="621"/>
      <c r="J30" s="621"/>
      <c r="K30" s="621"/>
      <c r="L30" s="621"/>
      <c r="M30" s="621"/>
      <c r="N30" s="621"/>
      <c r="O30" s="621"/>
      <c r="P30" s="621"/>
      <c r="Q30" s="622"/>
      <c r="R30" s="623">
        <v>1790209</v>
      </c>
      <c r="S30" s="624"/>
      <c r="T30" s="624"/>
      <c r="U30" s="624"/>
      <c r="V30" s="624"/>
      <c r="W30" s="624"/>
      <c r="X30" s="624"/>
      <c r="Y30" s="625"/>
      <c r="Z30" s="626">
        <v>12.2</v>
      </c>
      <c r="AA30" s="626"/>
      <c r="AB30" s="626"/>
      <c r="AC30" s="626"/>
      <c r="AD30" s="627" t="s">
        <v>176</v>
      </c>
      <c r="AE30" s="627"/>
      <c r="AF30" s="627"/>
      <c r="AG30" s="627"/>
      <c r="AH30" s="627"/>
      <c r="AI30" s="627"/>
      <c r="AJ30" s="627"/>
      <c r="AK30" s="627"/>
      <c r="AL30" s="628" t="s">
        <v>138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3391863</v>
      </c>
      <c r="CS30" s="624"/>
      <c r="CT30" s="624"/>
      <c r="CU30" s="624"/>
      <c r="CV30" s="624"/>
      <c r="CW30" s="624"/>
      <c r="CX30" s="624"/>
      <c r="CY30" s="625"/>
      <c r="CZ30" s="628">
        <v>24.6</v>
      </c>
      <c r="DA30" s="656"/>
      <c r="DB30" s="656"/>
      <c r="DC30" s="658"/>
      <c r="DD30" s="632">
        <v>2305782</v>
      </c>
      <c r="DE30" s="624"/>
      <c r="DF30" s="624"/>
      <c r="DG30" s="624"/>
      <c r="DH30" s="624"/>
      <c r="DI30" s="624"/>
      <c r="DJ30" s="624"/>
      <c r="DK30" s="625"/>
      <c r="DL30" s="632">
        <v>2213670</v>
      </c>
      <c r="DM30" s="624"/>
      <c r="DN30" s="624"/>
      <c r="DO30" s="624"/>
      <c r="DP30" s="624"/>
      <c r="DQ30" s="624"/>
      <c r="DR30" s="624"/>
      <c r="DS30" s="624"/>
      <c r="DT30" s="624"/>
      <c r="DU30" s="624"/>
      <c r="DV30" s="625"/>
      <c r="DW30" s="628">
        <v>35.299999999999997</v>
      </c>
      <c r="DX30" s="656"/>
      <c r="DY30" s="656"/>
      <c r="DZ30" s="656"/>
      <c r="EA30" s="656"/>
      <c r="EB30" s="656"/>
      <c r="EC30" s="657"/>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237</v>
      </c>
      <c r="AA31" s="626"/>
      <c r="AB31" s="626"/>
      <c r="AC31" s="626"/>
      <c r="AD31" s="627" t="s">
        <v>176</v>
      </c>
      <c r="AE31" s="627"/>
      <c r="AF31" s="627"/>
      <c r="AG31" s="627"/>
      <c r="AH31" s="627"/>
      <c r="AI31" s="627"/>
      <c r="AJ31" s="627"/>
      <c r="AK31" s="627"/>
      <c r="AL31" s="628" t="s">
        <v>237</v>
      </c>
      <c r="AM31" s="629"/>
      <c r="AN31" s="629"/>
      <c r="AO31" s="630"/>
      <c r="AP31" s="671" t="s">
        <v>315</v>
      </c>
      <c r="AQ31" s="672"/>
      <c r="AR31" s="672"/>
      <c r="AS31" s="672"/>
      <c r="AT31" s="677" t="s">
        <v>316</v>
      </c>
      <c r="AU31" s="218"/>
      <c r="AV31" s="218"/>
      <c r="AW31" s="218"/>
      <c r="AX31" s="609" t="s">
        <v>189</v>
      </c>
      <c r="AY31" s="610"/>
      <c r="AZ31" s="610"/>
      <c r="BA31" s="610"/>
      <c r="BB31" s="610"/>
      <c r="BC31" s="610"/>
      <c r="BD31" s="610"/>
      <c r="BE31" s="610"/>
      <c r="BF31" s="611"/>
      <c r="BG31" s="670">
        <v>99</v>
      </c>
      <c r="BH31" s="667"/>
      <c r="BI31" s="667"/>
      <c r="BJ31" s="667"/>
      <c r="BK31" s="667"/>
      <c r="BL31" s="667"/>
      <c r="BM31" s="618">
        <v>95</v>
      </c>
      <c r="BN31" s="667"/>
      <c r="BO31" s="667"/>
      <c r="BP31" s="667"/>
      <c r="BQ31" s="668"/>
      <c r="BR31" s="670">
        <v>98.8</v>
      </c>
      <c r="BS31" s="667"/>
      <c r="BT31" s="667"/>
      <c r="BU31" s="667"/>
      <c r="BV31" s="667"/>
      <c r="BW31" s="667"/>
      <c r="BX31" s="618">
        <v>92.7</v>
      </c>
      <c r="BY31" s="667"/>
      <c r="BZ31" s="667"/>
      <c r="CA31" s="667"/>
      <c r="CB31" s="668"/>
      <c r="CD31" s="663"/>
      <c r="CE31" s="664"/>
      <c r="CF31" s="620" t="s">
        <v>317</v>
      </c>
      <c r="CG31" s="621"/>
      <c r="CH31" s="621"/>
      <c r="CI31" s="621"/>
      <c r="CJ31" s="621"/>
      <c r="CK31" s="621"/>
      <c r="CL31" s="621"/>
      <c r="CM31" s="621"/>
      <c r="CN31" s="621"/>
      <c r="CO31" s="621"/>
      <c r="CP31" s="621"/>
      <c r="CQ31" s="622"/>
      <c r="CR31" s="623">
        <v>53555</v>
      </c>
      <c r="CS31" s="644"/>
      <c r="CT31" s="644"/>
      <c r="CU31" s="644"/>
      <c r="CV31" s="644"/>
      <c r="CW31" s="644"/>
      <c r="CX31" s="644"/>
      <c r="CY31" s="645"/>
      <c r="CZ31" s="628">
        <v>0.4</v>
      </c>
      <c r="DA31" s="656"/>
      <c r="DB31" s="656"/>
      <c r="DC31" s="658"/>
      <c r="DD31" s="632">
        <v>53555</v>
      </c>
      <c r="DE31" s="644"/>
      <c r="DF31" s="644"/>
      <c r="DG31" s="644"/>
      <c r="DH31" s="644"/>
      <c r="DI31" s="644"/>
      <c r="DJ31" s="644"/>
      <c r="DK31" s="645"/>
      <c r="DL31" s="632">
        <v>53555</v>
      </c>
      <c r="DM31" s="644"/>
      <c r="DN31" s="644"/>
      <c r="DO31" s="644"/>
      <c r="DP31" s="644"/>
      <c r="DQ31" s="644"/>
      <c r="DR31" s="644"/>
      <c r="DS31" s="644"/>
      <c r="DT31" s="644"/>
      <c r="DU31" s="644"/>
      <c r="DV31" s="645"/>
      <c r="DW31" s="628">
        <v>0.9</v>
      </c>
      <c r="DX31" s="656"/>
      <c r="DY31" s="656"/>
      <c r="DZ31" s="656"/>
      <c r="EA31" s="656"/>
      <c r="EB31" s="656"/>
      <c r="EC31" s="657"/>
    </row>
    <row r="32" spans="2:133" ht="11.25" customHeight="1" x14ac:dyDescent="0.2">
      <c r="B32" s="620" t="s">
        <v>318</v>
      </c>
      <c r="C32" s="621"/>
      <c r="D32" s="621"/>
      <c r="E32" s="621"/>
      <c r="F32" s="621"/>
      <c r="G32" s="621"/>
      <c r="H32" s="621"/>
      <c r="I32" s="621"/>
      <c r="J32" s="621"/>
      <c r="K32" s="621"/>
      <c r="L32" s="621"/>
      <c r="M32" s="621"/>
      <c r="N32" s="621"/>
      <c r="O32" s="621"/>
      <c r="P32" s="621"/>
      <c r="Q32" s="622"/>
      <c r="R32" s="623">
        <v>860005</v>
      </c>
      <c r="S32" s="624"/>
      <c r="T32" s="624"/>
      <c r="U32" s="624"/>
      <c r="V32" s="624"/>
      <c r="W32" s="624"/>
      <c r="X32" s="624"/>
      <c r="Y32" s="625"/>
      <c r="Z32" s="626">
        <v>5.9</v>
      </c>
      <c r="AA32" s="626"/>
      <c r="AB32" s="626"/>
      <c r="AC32" s="626"/>
      <c r="AD32" s="627" t="s">
        <v>176</v>
      </c>
      <c r="AE32" s="627"/>
      <c r="AF32" s="627"/>
      <c r="AG32" s="627"/>
      <c r="AH32" s="627"/>
      <c r="AI32" s="627"/>
      <c r="AJ32" s="627"/>
      <c r="AK32" s="627"/>
      <c r="AL32" s="628" t="s">
        <v>237</v>
      </c>
      <c r="AM32" s="629"/>
      <c r="AN32" s="629"/>
      <c r="AO32" s="630"/>
      <c r="AP32" s="673"/>
      <c r="AQ32" s="674"/>
      <c r="AR32" s="674"/>
      <c r="AS32" s="674"/>
      <c r="AT32" s="678"/>
      <c r="AU32" s="214" t="s">
        <v>319</v>
      </c>
      <c r="AX32" s="620" t="s">
        <v>320</v>
      </c>
      <c r="AY32" s="621"/>
      <c r="AZ32" s="621"/>
      <c r="BA32" s="621"/>
      <c r="BB32" s="621"/>
      <c r="BC32" s="621"/>
      <c r="BD32" s="621"/>
      <c r="BE32" s="621"/>
      <c r="BF32" s="622"/>
      <c r="BG32" s="680">
        <v>99</v>
      </c>
      <c r="BH32" s="644"/>
      <c r="BI32" s="644"/>
      <c r="BJ32" s="644"/>
      <c r="BK32" s="644"/>
      <c r="BL32" s="644"/>
      <c r="BM32" s="629">
        <v>95.5</v>
      </c>
      <c r="BN32" s="644"/>
      <c r="BO32" s="644"/>
      <c r="BP32" s="644"/>
      <c r="BQ32" s="669"/>
      <c r="BR32" s="680">
        <v>98.7</v>
      </c>
      <c r="BS32" s="644"/>
      <c r="BT32" s="644"/>
      <c r="BU32" s="644"/>
      <c r="BV32" s="644"/>
      <c r="BW32" s="644"/>
      <c r="BX32" s="629">
        <v>95.5</v>
      </c>
      <c r="BY32" s="644"/>
      <c r="BZ32" s="644"/>
      <c r="CA32" s="644"/>
      <c r="CB32" s="669"/>
      <c r="CD32" s="665"/>
      <c r="CE32" s="666"/>
      <c r="CF32" s="620" t="s">
        <v>321</v>
      </c>
      <c r="CG32" s="621"/>
      <c r="CH32" s="621"/>
      <c r="CI32" s="621"/>
      <c r="CJ32" s="621"/>
      <c r="CK32" s="621"/>
      <c r="CL32" s="621"/>
      <c r="CM32" s="621"/>
      <c r="CN32" s="621"/>
      <c r="CO32" s="621"/>
      <c r="CP32" s="621"/>
      <c r="CQ32" s="622"/>
      <c r="CR32" s="623">
        <v>7</v>
      </c>
      <c r="CS32" s="624"/>
      <c r="CT32" s="624"/>
      <c r="CU32" s="624"/>
      <c r="CV32" s="624"/>
      <c r="CW32" s="624"/>
      <c r="CX32" s="624"/>
      <c r="CY32" s="625"/>
      <c r="CZ32" s="628">
        <v>0</v>
      </c>
      <c r="DA32" s="656"/>
      <c r="DB32" s="656"/>
      <c r="DC32" s="658"/>
      <c r="DD32" s="632">
        <v>7</v>
      </c>
      <c r="DE32" s="624"/>
      <c r="DF32" s="624"/>
      <c r="DG32" s="624"/>
      <c r="DH32" s="624"/>
      <c r="DI32" s="624"/>
      <c r="DJ32" s="624"/>
      <c r="DK32" s="625"/>
      <c r="DL32" s="632">
        <v>7</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2">
      <c r="B33" s="620" t="s">
        <v>322</v>
      </c>
      <c r="C33" s="621"/>
      <c r="D33" s="621"/>
      <c r="E33" s="621"/>
      <c r="F33" s="621"/>
      <c r="G33" s="621"/>
      <c r="H33" s="621"/>
      <c r="I33" s="621"/>
      <c r="J33" s="621"/>
      <c r="K33" s="621"/>
      <c r="L33" s="621"/>
      <c r="M33" s="621"/>
      <c r="N33" s="621"/>
      <c r="O33" s="621"/>
      <c r="P33" s="621"/>
      <c r="Q33" s="622"/>
      <c r="R33" s="623">
        <v>70556</v>
      </c>
      <c r="S33" s="624"/>
      <c r="T33" s="624"/>
      <c r="U33" s="624"/>
      <c r="V33" s="624"/>
      <c r="W33" s="624"/>
      <c r="X33" s="624"/>
      <c r="Y33" s="625"/>
      <c r="Z33" s="626">
        <v>0.5</v>
      </c>
      <c r="AA33" s="626"/>
      <c r="AB33" s="626"/>
      <c r="AC33" s="626"/>
      <c r="AD33" s="627">
        <v>6000</v>
      </c>
      <c r="AE33" s="627"/>
      <c r="AF33" s="627"/>
      <c r="AG33" s="627"/>
      <c r="AH33" s="627"/>
      <c r="AI33" s="627"/>
      <c r="AJ33" s="627"/>
      <c r="AK33" s="627"/>
      <c r="AL33" s="628">
        <v>0.1</v>
      </c>
      <c r="AM33" s="629"/>
      <c r="AN33" s="629"/>
      <c r="AO33" s="630"/>
      <c r="AP33" s="675"/>
      <c r="AQ33" s="676"/>
      <c r="AR33" s="676"/>
      <c r="AS33" s="676"/>
      <c r="AT33" s="679"/>
      <c r="AU33" s="219"/>
      <c r="AV33" s="219"/>
      <c r="AW33" s="219"/>
      <c r="AX33" s="646" t="s">
        <v>323</v>
      </c>
      <c r="AY33" s="647"/>
      <c r="AZ33" s="647"/>
      <c r="BA33" s="647"/>
      <c r="BB33" s="647"/>
      <c r="BC33" s="647"/>
      <c r="BD33" s="647"/>
      <c r="BE33" s="647"/>
      <c r="BF33" s="648"/>
      <c r="BG33" s="681">
        <v>98.9</v>
      </c>
      <c r="BH33" s="682"/>
      <c r="BI33" s="682"/>
      <c r="BJ33" s="682"/>
      <c r="BK33" s="682"/>
      <c r="BL33" s="682"/>
      <c r="BM33" s="683">
        <v>93.9</v>
      </c>
      <c r="BN33" s="682"/>
      <c r="BO33" s="682"/>
      <c r="BP33" s="682"/>
      <c r="BQ33" s="684"/>
      <c r="BR33" s="681">
        <v>98.8</v>
      </c>
      <c r="BS33" s="682"/>
      <c r="BT33" s="682"/>
      <c r="BU33" s="682"/>
      <c r="BV33" s="682"/>
      <c r="BW33" s="682"/>
      <c r="BX33" s="683">
        <v>90</v>
      </c>
      <c r="BY33" s="682"/>
      <c r="BZ33" s="682"/>
      <c r="CA33" s="682"/>
      <c r="CB33" s="684"/>
      <c r="CD33" s="620" t="s">
        <v>324</v>
      </c>
      <c r="CE33" s="621"/>
      <c r="CF33" s="621"/>
      <c r="CG33" s="621"/>
      <c r="CH33" s="621"/>
      <c r="CI33" s="621"/>
      <c r="CJ33" s="621"/>
      <c r="CK33" s="621"/>
      <c r="CL33" s="621"/>
      <c r="CM33" s="621"/>
      <c r="CN33" s="621"/>
      <c r="CO33" s="621"/>
      <c r="CP33" s="621"/>
      <c r="CQ33" s="622"/>
      <c r="CR33" s="623">
        <v>5140596</v>
      </c>
      <c r="CS33" s="644"/>
      <c r="CT33" s="644"/>
      <c r="CU33" s="644"/>
      <c r="CV33" s="644"/>
      <c r="CW33" s="644"/>
      <c r="CX33" s="644"/>
      <c r="CY33" s="645"/>
      <c r="CZ33" s="628">
        <v>37.4</v>
      </c>
      <c r="DA33" s="656"/>
      <c r="DB33" s="656"/>
      <c r="DC33" s="658"/>
      <c r="DD33" s="632">
        <v>2569953</v>
      </c>
      <c r="DE33" s="644"/>
      <c r="DF33" s="644"/>
      <c r="DG33" s="644"/>
      <c r="DH33" s="644"/>
      <c r="DI33" s="644"/>
      <c r="DJ33" s="644"/>
      <c r="DK33" s="645"/>
      <c r="DL33" s="632">
        <v>2100802</v>
      </c>
      <c r="DM33" s="644"/>
      <c r="DN33" s="644"/>
      <c r="DO33" s="644"/>
      <c r="DP33" s="644"/>
      <c r="DQ33" s="644"/>
      <c r="DR33" s="644"/>
      <c r="DS33" s="644"/>
      <c r="DT33" s="644"/>
      <c r="DU33" s="644"/>
      <c r="DV33" s="645"/>
      <c r="DW33" s="628">
        <v>33.5</v>
      </c>
      <c r="DX33" s="656"/>
      <c r="DY33" s="656"/>
      <c r="DZ33" s="656"/>
      <c r="EA33" s="656"/>
      <c r="EB33" s="656"/>
      <c r="EC33" s="657"/>
    </row>
    <row r="34" spans="2:133" ht="11.25" customHeight="1" x14ac:dyDescent="0.2">
      <c r="B34" s="620" t="s">
        <v>325</v>
      </c>
      <c r="C34" s="621"/>
      <c r="D34" s="621"/>
      <c r="E34" s="621"/>
      <c r="F34" s="621"/>
      <c r="G34" s="621"/>
      <c r="H34" s="621"/>
      <c r="I34" s="621"/>
      <c r="J34" s="621"/>
      <c r="K34" s="621"/>
      <c r="L34" s="621"/>
      <c r="M34" s="621"/>
      <c r="N34" s="621"/>
      <c r="O34" s="621"/>
      <c r="P34" s="621"/>
      <c r="Q34" s="622"/>
      <c r="R34" s="623">
        <v>715697</v>
      </c>
      <c r="S34" s="624"/>
      <c r="T34" s="624"/>
      <c r="U34" s="624"/>
      <c r="V34" s="624"/>
      <c r="W34" s="624"/>
      <c r="X34" s="624"/>
      <c r="Y34" s="625"/>
      <c r="Z34" s="626">
        <v>4.9000000000000004</v>
      </c>
      <c r="AA34" s="626"/>
      <c r="AB34" s="626"/>
      <c r="AC34" s="626"/>
      <c r="AD34" s="627" t="s">
        <v>237</v>
      </c>
      <c r="AE34" s="627"/>
      <c r="AF34" s="627"/>
      <c r="AG34" s="627"/>
      <c r="AH34" s="627"/>
      <c r="AI34" s="627"/>
      <c r="AJ34" s="627"/>
      <c r="AK34" s="627"/>
      <c r="AL34" s="628" t="s">
        <v>138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1934225</v>
      </c>
      <c r="CS34" s="624"/>
      <c r="CT34" s="624"/>
      <c r="CU34" s="624"/>
      <c r="CV34" s="624"/>
      <c r="CW34" s="624"/>
      <c r="CX34" s="624"/>
      <c r="CY34" s="625"/>
      <c r="CZ34" s="628">
        <v>14.1</v>
      </c>
      <c r="DA34" s="656"/>
      <c r="DB34" s="656"/>
      <c r="DC34" s="658"/>
      <c r="DD34" s="632">
        <v>965782</v>
      </c>
      <c r="DE34" s="624"/>
      <c r="DF34" s="624"/>
      <c r="DG34" s="624"/>
      <c r="DH34" s="624"/>
      <c r="DI34" s="624"/>
      <c r="DJ34" s="624"/>
      <c r="DK34" s="625"/>
      <c r="DL34" s="632">
        <v>812730</v>
      </c>
      <c r="DM34" s="624"/>
      <c r="DN34" s="624"/>
      <c r="DO34" s="624"/>
      <c r="DP34" s="624"/>
      <c r="DQ34" s="624"/>
      <c r="DR34" s="624"/>
      <c r="DS34" s="624"/>
      <c r="DT34" s="624"/>
      <c r="DU34" s="624"/>
      <c r="DV34" s="625"/>
      <c r="DW34" s="628">
        <v>13</v>
      </c>
      <c r="DX34" s="656"/>
      <c r="DY34" s="656"/>
      <c r="DZ34" s="656"/>
      <c r="EA34" s="656"/>
      <c r="EB34" s="656"/>
      <c r="EC34" s="657"/>
    </row>
    <row r="35" spans="2:133" ht="11.25" customHeight="1" x14ac:dyDescent="0.2">
      <c r="B35" s="620" t="s">
        <v>327</v>
      </c>
      <c r="C35" s="621"/>
      <c r="D35" s="621"/>
      <c r="E35" s="621"/>
      <c r="F35" s="621"/>
      <c r="G35" s="621"/>
      <c r="H35" s="621"/>
      <c r="I35" s="621"/>
      <c r="J35" s="621"/>
      <c r="K35" s="621"/>
      <c r="L35" s="621"/>
      <c r="M35" s="621"/>
      <c r="N35" s="621"/>
      <c r="O35" s="621"/>
      <c r="P35" s="621"/>
      <c r="Q35" s="622"/>
      <c r="R35" s="623">
        <v>417081</v>
      </c>
      <c r="S35" s="624"/>
      <c r="T35" s="624"/>
      <c r="U35" s="624"/>
      <c r="V35" s="624"/>
      <c r="W35" s="624"/>
      <c r="X35" s="624"/>
      <c r="Y35" s="625"/>
      <c r="Z35" s="626">
        <v>2.8</v>
      </c>
      <c r="AA35" s="626"/>
      <c r="AB35" s="626"/>
      <c r="AC35" s="626"/>
      <c r="AD35" s="627" t="s">
        <v>237</v>
      </c>
      <c r="AE35" s="627"/>
      <c r="AF35" s="627"/>
      <c r="AG35" s="627"/>
      <c r="AH35" s="627"/>
      <c r="AI35" s="627"/>
      <c r="AJ35" s="627"/>
      <c r="AK35" s="627"/>
      <c r="AL35" s="628" t="s">
        <v>176</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53767</v>
      </c>
      <c r="CS35" s="644"/>
      <c r="CT35" s="644"/>
      <c r="CU35" s="644"/>
      <c r="CV35" s="644"/>
      <c r="CW35" s="644"/>
      <c r="CX35" s="644"/>
      <c r="CY35" s="645"/>
      <c r="CZ35" s="628">
        <v>0.4</v>
      </c>
      <c r="DA35" s="656"/>
      <c r="DB35" s="656"/>
      <c r="DC35" s="658"/>
      <c r="DD35" s="632">
        <v>21475</v>
      </c>
      <c r="DE35" s="644"/>
      <c r="DF35" s="644"/>
      <c r="DG35" s="644"/>
      <c r="DH35" s="644"/>
      <c r="DI35" s="644"/>
      <c r="DJ35" s="644"/>
      <c r="DK35" s="645"/>
      <c r="DL35" s="632">
        <v>21466</v>
      </c>
      <c r="DM35" s="644"/>
      <c r="DN35" s="644"/>
      <c r="DO35" s="644"/>
      <c r="DP35" s="644"/>
      <c r="DQ35" s="644"/>
      <c r="DR35" s="644"/>
      <c r="DS35" s="644"/>
      <c r="DT35" s="644"/>
      <c r="DU35" s="644"/>
      <c r="DV35" s="645"/>
      <c r="DW35" s="628">
        <v>0.3</v>
      </c>
      <c r="DX35" s="656"/>
      <c r="DY35" s="656"/>
      <c r="DZ35" s="656"/>
      <c r="EA35" s="656"/>
      <c r="EB35" s="656"/>
      <c r="EC35" s="657"/>
    </row>
    <row r="36" spans="2:133" ht="11.25" customHeight="1" x14ac:dyDescent="0.2">
      <c r="B36" s="620" t="s">
        <v>331</v>
      </c>
      <c r="C36" s="621"/>
      <c r="D36" s="621"/>
      <c r="E36" s="621"/>
      <c r="F36" s="621"/>
      <c r="G36" s="621"/>
      <c r="H36" s="621"/>
      <c r="I36" s="621"/>
      <c r="J36" s="621"/>
      <c r="K36" s="621"/>
      <c r="L36" s="621"/>
      <c r="M36" s="621"/>
      <c r="N36" s="621"/>
      <c r="O36" s="621"/>
      <c r="P36" s="621"/>
      <c r="Q36" s="622"/>
      <c r="R36" s="623">
        <v>395503</v>
      </c>
      <c r="S36" s="624"/>
      <c r="T36" s="624"/>
      <c r="U36" s="624"/>
      <c r="V36" s="624"/>
      <c r="W36" s="624"/>
      <c r="X36" s="624"/>
      <c r="Y36" s="625"/>
      <c r="Z36" s="626">
        <v>2.7</v>
      </c>
      <c r="AA36" s="626"/>
      <c r="AB36" s="626"/>
      <c r="AC36" s="626"/>
      <c r="AD36" s="627" t="s">
        <v>237</v>
      </c>
      <c r="AE36" s="627"/>
      <c r="AF36" s="627"/>
      <c r="AG36" s="627"/>
      <c r="AH36" s="627"/>
      <c r="AI36" s="627"/>
      <c r="AJ36" s="627"/>
      <c r="AK36" s="627"/>
      <c r="AL36" s="628" t="s">
        <v>237</v>
      </c>
      <c r="AM36" s="629"/>
      <c r="AN36" s="629"/>
      <c r="AO36" s="630"/>
      <c r="AP36" s="222"/>
      <c r="AQ36" s="689" t="s">
        <v>332</v>
      </c>
      <c r="AR36" s="690"/>
      <c r="AS36" s="690"/>
      <c r="AT36" s="690"/>
      <c r="AU36" s="690"/>
      <c r="AV36" s="690"/>
      <c r="AW36" s="690"/>
      <c r="AX36" s="690"/>
      <c r="AY36" s="691"/>
      <c r="AZ36" s="612">
        <v>820068</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23449</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1316807</v>
      </c>
      <c r="CS36" s="624"/>
      <c r="CT36" s="624"/>
      <c r="CU36" s="624"/>
      <c r="CV36" s="624"/>
      <c r="CW36" s="624"/>
      <c r="CX36" s="624"/>
      <c r="CY36" s="625"/>
      <c r="CZ36" s="628">
        <v>9.6</v>
      </c>
      <c r="DA36" s="656"/>
      <c r="DB36" s="656"/>
      <c r="DC36" s="658"/>
      <c r="DD36" s="632">
        <v>905040</v>
      </c>
      <c r="DE36" s="624"/>
      <c r="DF36" s="624"/>
      <c r="DG36" s="624"/>
      <c r="DH36" s="624"/>
      <c r="DI36" s="624"/>
      <c r="DJ36" s="624"/>
      <c r="DK36" s="625"/>
      <c r="DL36" s="632">
        <v>660394</v>
      </c>
      <c r="DM36" s="624"/>
      <c r="DN36" s="624"/>
      <c r="DO36" s="624"/>
      <c r="DP36" s="624"/>
      <c r="DQ36" s="624"/>
      <c r="DR36" s="624"/>
      <c r="DS36" s="624"/>
      <c r="DT36" s="624"/>
      <c r="DU36" s="624"/>
      <c r="DV36" s="625"/>
      <c r="DW36" s="628">
        <v>10.5</v>
      </c>
      <c r="DX36" s="656"/>
      <c r="DY36" s="656"/>
      <c r="DZ36" s="656"/>
      <c r="EA36" s="656"/>
      <c r="EB36" s="656"/>
      <c r="EC36" s="657"/>
    </row>
    <row r="37" spans="2:133" ht="11.25" customHeight="1" x14ac:dyDescent="0.2">
      <c r="B37" s="620" t="s">
        <v>335</v>
      </c>
      <c r="C37" s="621"/>
      <c r="D37" s="621"/>
      <c r="E37" s="621"/>
      <c r="F37" s="621"/>
      <c r="G37" s="621"/>
      <c r="H37" s="621"/>
      <c r="I37" s="621"/>
      <c r="J37" s="621"/>
      <c r="K37" s="621"/>
      <c r="L37" s="621"/>
      <c r="M37" s="621"/>
      <c r="N37" s="621"/>
      <c r="O37" s="621"/>
      <c r="P37" s="621"/>
      <c r="Q37" s="622"/>
      <c r="R37" s="623">
        <v>1110907</v>
      </c>
      <c r="S37" s="624"/>
      <c r="T37" s="624"/>
      <c r="U37" s="624"/>
      <c r="V37" s="624"/>
      <c r="W37" s="624"/>
      <c r="X37" s="624"/>
      <c r="Y37" s="625"/>
      <c r="Z37" s="626">
        <v>7.6</v>
      </c>
      <c r="AA37" s="626"/>
      <c r="AB37" s="626"/>
      <c r="AC37" s="626"/>
      <c r="AD37" s="627">
        <v>24</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83285</v>
      </c>
      <c r="BA37" s="624"/>
      <c r="BB37" s="624"/>
      <c r="BC37" s="624"/>
      <c r="BD37" s="644"/>
      <c r="BE37" s="644"/>
      <c r="BF37" s="669"/>
      <c r="BG37" s="620" t="s">
        <v>337</v>
      </c>
      <c r="BH37" s="621"/>
      <c r="BI37" s="621"/>
      <c r="BJ37" s="621"/>
      <c r="BK37" s="621"/>
      <c r="BL37" s="621"/>
      <c r="BM37" s="621"/>
      <c r="BN37" s="621"/>
      <c r="BO37" s="621"/>
      <c r="BP37" s="621"/>
      <c r="BQ37" s="621"/>
      <c r="BR37" s="621"/>
      <c r="BS37" s="621"/>
      <c r="BT37" s="621"/>
      <c r="BU37" s="622"/>
      <c r="BV37" s="623">
        <v>23449</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508433</v>
      </c>
      <c r="CS37" s="644"/>
      <c r="CT37" s="644"/>
      <c r="CU37" s="644"/>
      <c r="CV37" s="644"/>
      <c r="CW37" s="644"/>
      <c r="CX37" s="644"/>
      <c r="CY37" s="645"/>
      <c r="CZ37" s="628">
        <v>3.7</v>
      </c>
      <c r="DA37" s="656"/>
      <c r="DB37" s="656"/>
      <c r="DC37" s="658"/>
      <c r="DD37" s="632">
        <v>508433</v>
      </c>
      <c r="DE37" s="644"/>
      <c r="DF37" s="644"/>
      <c r="DG37" s="644"/>
      <c r="DH37" s="644"/>
      <c r="DI37" s="644"/>
      <c r="DJ37" s="644"/>
      <c r="DK37" s="645"/>
      <c r="DL37" s="632">
        <v>383740</v>
      </c>
      <c r="DM37" s="644"/>
      <c r="DN37" s="644"/>
      <c r="DO37" s="644"/>
      <c r="DP37" s="644"/>
      <c r="DQ37" s="644"/>
      <c r="DR37" s="644"/>
      <c r="DS37" s="644"/>
      <c r="DT37" s="644"/>
      <c r="DU37" s="644"/>
      <c r="DV37" s="645"/>
      <c r="DW37" s="628">
        <v>6.1</v>
      </c>
      <c r="DX37" s="656"/>
      <c r="DY37" s="656"/>
      <c r="DZ37" s="656"/>
      <c r="EA37" s="656"/>
      <c r="EB37" s="656"/>
      <c r="EC37" s="657"/>
    </row>
    <row r="38" spans="2:133" ht="11.25" customHeight="1" x14ac:dyDescent="0.2">
      <c r="B38" s="620" t="s">
        <v>339</v>
      </c>
      <c r="C38" s="621"/>
      <c r="D38" s="621"/>
      <c r="E38" s="621"/>
      <c r="F38" s="621"/>
      <c r="G38" s="621"/>
      <c r="H38" s="621"/>
      <c r="I38" s="621"/>
      <c r="J38" s="621"/>
      <c r="K38" s="621"/>
      <c r="L38" s="621"/>
      <c r="M38" s="621"/>
      <c r="N38" s="621"/>
      <c r="O38" s="621"/>
      <c r="P38" s="621"/>
      <c r="Q38" s="622"/>
      <c r="R38" s="623">
        <v>2631078</v>
      </c>
      <c r="S38" s="624"/>
      <c r="T38" s="624"/>
      <c r="U38" s="624"/>
      <c r="V38" s="624"/>
      <c r="W38" s="624"/>
      <c r="X38" s="624"/>
      <c r="Y38" s="625"/>
      <c r="Z38" s="626">
        <v>17.899999999999999</v>
      </c>
      <c r="AA38" s="626"/>
      <c r="AB38" s="626"/>
      <c r="AC38" s="626"/>
      <c r="AD38" s="627" t="s">
        <v>138</v>
      </c>
      <c r="AE38" s="627"/>
      <c r="AF38" s="627"/>
      <c r="AG38" s="627"/>
      <c r="AH38" s="627"/>
      <c r="AI38" s="627"/>
      <c r="AJ38" s="627"/>
      <c r="AK38" s="627"/>
      <c r="AL38" s="628" t="s">
        <v>237</v>
      </c>
      <c r="AM38" s="629"/>
      <c r="AN38" s="629"/>
      <c r="AO38" s="630"/>
      <c r="AQ38" s="686" t="s">
        <v>340</v>
      </c>
      <c r="AR38" s="687"/>
      <c r="AS38" s="687"/>
      <c r="AT38" s="687"/>
      <c r="AU38" s="687"/>
      <c r="AV38" s="687"/>
      <c r="AW38" s="687"/>
      <c r="AX38" s="687"/>
      <c r="AY38" s="688"/>
      <c r="AZ38" s="623">
        <v>49570</v>
      </c>
      <c r="BA38" s="624"/>
      <c r="BB38" s="624"/>
      <c r="BC38" s="624"/>
      <c r="BD38" s="644"/>
      <c r="BE38" s="644"/>
      <c r="BF38" s="669"/>
      <c r="BG38" s="620" t="s">
        <v>341</v>
      </c>
      <c r="BH38" s="621"/>
      <c r="BI38" s="621"/>
      <c r="BJ38" s="621"/>
      <c r="BK38" s="621"/>
      <c r="BL38" s="621"/>
      <c r="BM38" s="621"/>
      <c r="BN38" s="621"/>
      <c r="BO38" s="621"/>
      <c r="BP38" s="621"/>
      <c r="BQ38" s="621"/>
      <c r="BR38" s="621"/>
      <c r="BS38" s="621"/>
      <c r="BT38" s="621"/>
      <c r="BU38" s="622"/>
      <c r="BV38" s="623">
        <v>1474</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803068</v>
      </c>
      <c r="CS38" s="624"/>
      <c r="CT38" s="624"/>
      <c r="CU38" s="624"/>
      <c r="CV38" s="624"/>
      <c r="CW38" s="624"/>
      <c r="CX38" s="624"/>
      <c r="CY38" s="625"/>
      <c r="CZ38" s="628">
        <v>5.8</v>
      </c>
      <c r="DA38" s="656"/>
      <c r="DB38" s="656"/>
      <c r="DC38" s="658"/>
      <c r="DD38" s="632">
        <v>670040</v>
      </c>
      <c r="DE38" s="624"/>
      <c r="DF38" s="624"/>
      <c r="DG38" s="624"/>
      <c r="DH38" s="624"/>
      <c r="DI38" s="624"/>
      <c r="DJ38" s="624"/>
      <c r="DK38" s="625"/>
      <c r="DL38" s="632">
        <v>606212</v>
      </c>
      <c r="DM38" s="624"/>
      <c r="DN38" s="624"/>
      <c r="DO38" s="624"/>
      <c r="DP38" s="624"/>
      <c r="DQ38" s="624"/>
      <c r="DR38" s="624"/>
      <c r="DS38" s="624"/>
      <c r="DT38" s="624"/>
      <c r="DU38" s="624"/>
      <c r="DV38" s="625"/>
      <c r="DW38" s="628">
        <v>9.6999999999999993</v>
      </c>
      <c r="DX38" s="656"/>
      <c r="DY38" s="656"/>
      <c r="DZ38" s="656"/>
      <c r="EA38" s="656"/>
      <c r="EB38" s="656"/>
      <c r="EC38" s="657"/>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237</v>
      </c>
      <c r="S39" s="624"/>
      <c r="T39" s="624"/>
      <c r="U39" s="624"/>
      <c r="V39" s="624"/>
      <c r="W39" s="624"/>
      <c r="X39" s="624"/>
      <c r="Y39" s="625"/>
      <c r="Z39" s="626" t="s">
        <v>176</v>
      </c>
      <c r="AA39" s="626"/>
      <c r="AB39" s="626"/>
      <c r="AC39" s="626"/>
      <c r="AD39" s="627" t="s">
        <v>138</v>
      </c>
      <c r="AE39" s="627"/>
      <c r="AF39" s="627"/>
      <c r="AG39" s="627"/>
      <c r="AH39" s="627"/>
      <c r="AI39" s="627"/>
      <c r="AJ39" s="627"/>
      <c r="AK39" s="627"/>
      <c r="AL39" s="628" t="s">
        <v>237</v>
      </c>
      <c r="AM39" s="629"/>
      <c r="AN39" s="629"/>
      <c r="AO39" s="630"/>
      <c r="AQ39" s="686" t="s">
        <v>344</v>
      </c>
      <c r="AR39" s="687"/>
      <c r="AS39" s="687"/>
      <c r="AT39" s="687"/>
      <c r="AU39" s="687"/>
      <c r="AV39" s="687"/>
      <c r="AW39" s="687"/>
      <c r="AX39" s="687"/>
      <c r="AY39" s="688"/>
      <c r="AZ39" s="623">
        <v>17000</v>
      </c>
      <c r="BA39" s="624"/>
      <c r="BB39" s="624"/>
      <c r="BC39" s="624"/>
      <c r="BD39" s="644"/>
      <c r="BE39" s="644"/>
      <c r="BF39" s="669"/>
      <c r="BG39" s="620" t="s">
        <v>345</v>
      </c>
      <c r="BH39" s="621"/>
      <c r="BI39" s="621"/>
      <c r="BJ39" s="621"/>
      <c r="BK39" s="621"/>
      <c r="BL39" s="621"/>
      <c r="BM39" s="621"/>
      <c r="BN39" s="621"/>
      <c r="BO39" s="621"/>
      <c r="BP39" s="621"/>
      <c r="BQ39" s="621"/>
      <c r="BR39" s="621"/>
      <c r="BS39" s="621"/>
      <c r="BT39" s="621"/>
      <c r="BU39" s="622"/>
      <c r="BV39" s="623">
        <v>3004</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32729</v>
      </c>
      <c r="CS39" s="644"/>
      <c r="CT39" s="644"/>
      <c r="CU39" s="644"/>
      <c r="CV39" s="644"/>
      <c r="CW39" s="644"/>
      <c r="CX39" s="644"/>
      <c r="CY39" s="645"/>
      <c r="CZ39" s="628">
        <v>0.2</v>
      </c>
      <c r="DA39" s="656"/>
      <c r="DB39" s="656"/>
      <c r="DC39" s="658"/>
      <c r="DD39" s="632">
        <v>7616</v>
      </c>
      <c r="DE39" s="644"/>
      <c r="DF39" s="644"/>
      <c r="DG39" s="644"/>
      <c r="DH39" s="644"/>
      <c r="DI39" s="644"/>
      <c r="DJ39" s="644"/>
      <c r="DK39" s="645"/>
      <c r="DL39" s="632" t="s">
        <v>176</v>
      </c>
      <c r="DM39" s="644"/>
      <c r="DN39" s="644"/>
      <c r="DO39" s="644"/>
      <c r="DP39" s="644"/>
      <c r="DQ39" s="644"/>
      <c r="DR39" s="644"/>
      <c r="DS39" s="644"/>
      <c r="DT39" s="644"/>
      <c r="DU39" s="644"/>
      <c r="DV39" s="645"/>
      <c r="DW39" s="628" t="s">
        <v>138</v>
      </c>
      <c r="DX39" s="656"/>
      <c r="DY39" s="656"/>
      <c r="DZ39" s="656"/>
      <c r="EA39" s="656"/>
      <c r="EB39" s="656"/>
      <c r="EC39" s="657"/>
    </row>
    <row r="40" spans="2:133" ht="11.25" customHeight="1" x14ac:dyDescent="0.2">
      <c r="B40" s="620" t="s">
        <v>347</v>
      </c>
      <c r="C40" s="621"/>
      <c r="D40" s="621"/>
      <c r="E40" s="621"/>
      <c r="F40" s="621"/>
      <c r="G40" s="621"/>
      <c r="H40" s="621"/>
      <c r="I40" s="621"/>
      <c r="J40" s="621"/>
      <c r="K40" s="621"/>
      <c r="L40" s="621"/>
      <c r="M40" s="621"/>
      <c r="N40" s="621"/>
      <c r="O40" s="621"/>
      <c r="P40" s="621"/>
      <c r="Q40" s="622"/>
      <c r="R40" s="623">
        <v>62078</v>
      </c>
      <c r="S40" s="624"/>
      <c r="T40" s="624"/>
      <c r="U40" s="624"/>
      <c r="V40" s="624"/>
      <c r="W40" s="624"/>
      <c r="X40" s="624"/>
      <c r="Y40" s="625"/>
      <c r="Z40" s="626">
        <v>0.4</v>
      </c>
      <c r="AA40" s="626"/>
      <c r="AB40" s="626"/>
      <c r="AC40" s="626"/>
      <c r="AD40" s="627" t="s">
        <v>237</v>
      </c>
      <c r="AE40" s="627"/>
      <c r="AF40" s="627"/>
      <c r="AG40" s="627"/>
      <c r="AH40" s="627"/>
      <c r="AI40" s="627"/>
      <c r="AJ40" s="627"/>
      <c r="AK40" s="627"/>
      <c r="AL40" s="628" t="s">
        <v>237</v>
      </c>
      <c r="AM40" s="629"/>
      <c r="AN40" s="629"/>
      <c r="AO40" s="630"/>
      <c r="AQ40" s="686" t="s">
        <v>348</v>
      </c>
      <c r="AR40" s="687"/>
      <c r="AS40" s="687"/>
      <c r="AT40" s="687"/>
      <c r="AU40" s="687"/>
      <c r="AV40" s="687"/>
      <c r="AW40" s="687"/>
      <c r="AX40" s="687"/>
      <c r="AY40" s="688"/>
      <c r="AZ40" s="623" t="s">
        <v>138</v>
      </c>
      <c r="BA40" s="624"/>
      <c r="BB40" s="624"/>
      <c r="BC40" s="624"/>
      <c r="BD40" s="644"/>
      <c r="BE40" s="644"/>
      <c r="BF40" s="669"/>
      <c r="BG40" s="673" t="s">
        <v>349</v>
      </c>
      <c r="BH40" s="674"/>
      <c r="BI40" s="674"/>
      <c r="BJ40" s="674"/>
      <c r="BK40" s="674"/>
      <c r="BL40" s="223"/>
      <c r="BM40" s="621" t="s">
        <v>350</v>
      </c>
      <c r="BN40" s="621"/>
      <c r="BO40" s="621"/>
      <c r="BP40" s="621"/>
      <c r="BQ40" s="621"/>
      <c r="BR40" s="621"/>
      <c r="BS40" s="621"/>
      <c r="BT40" s="621"/>
      <c r="BU40" s="622"/>
      <c r="BV40" s="623">
        <v>96</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1000000</v>
      </c>
      <c r="CS40" s="624"/>
      <c r="CT40" s="624"/>
      <c r="CU40" s="624"/>
      <c r="CV40" s="624"/>
      <c r="CW40" s="624"/>
      <c r="CX40" s="624"/>
      <c r="CY40" s="625"/>
      <c r="CZ40" s="628">
        <v>7.3</v>
      </c>
      <c r="DA40" s="656"/>
      <c r="DB40" s="656"/>
      <c r="DC40" s="658"/>
      <c r="DD40" s="632" t="s">
        <v>237</v>
      </c>
      <c r="DE40" s="624"/>
      <c r="DF40" s="624"/>
      <c r="DG40" s="624"/>
      <c r="DH40" s="624"/>
      <c r="DI40" s="624"/>
      <c r="DJ40" s="624"/>
      <c r="DK40" s="625"/>
      <c r="DL40" s="632" t="s">
        <v>237</v>
      </c>
      <c r="DM40" s="624"/>
      <c r="DN40" s="624"/>
      <c r="DO40" s="624"/>
      <c r="DP40" s="624"/>
      <c r="DQ40" s="624"/>
      <c r="DR40" s="624"/>
      <c r="DS40" s="624"/>
      <c r="DT40" s="624"/>
      <c r="DU40" s="624"/>
      <c r="DV40" s="625"/>
      <c r="DW40" s="628" t="s">
        <v>138</v>
      </c>
      <c r="DX40" s="656"/>
      <c r="DY40" s="656"/>
      <c r="DZ40" s="656"/>
      <c r="EA40" s="656"/>
      <c r="EB40" s="656"/>
      <c r="EC40" s="657"/>
    </row>
    <row r="41" spans="2:133" ht="11.25" customHeight="1" x14ac:dyDescent="0.2">
      <c r="B41" s="646" t="s">
        <v>352</v>
      </c>
      <c r="C41" s="647"/>
      <c r="D41" s="647"/>
      <c r="E41" s="647"/>
      <c r="F41" s="647"/>
      <c r="G41" s="647"/>
      <c r="H41" s="647"/>
      <c r="I41" s="647"/>
      <c r="J41" s="647"/>
      <c r="K41" s="647"/>
      <c r="L41" s="647"/>
      <c r="M41" s="647"/>
      <c r="N41" s="647"/>
      <c r="O41" s="647"/>
      <c r="P41" s="647"/>
      <c r="Q41" s="648"/>
      <c r="R41" s="695">
        <v>14663693</v>
      </c>
      <c r="S41" s="696"/>
      <c r="T41" s="696"/>
      <c r="U41" s="696"/>
      <c r="V41" s="696"/>
      <c r="W41" s="696"/>
      <c r="X41" s="696"/>
      <c r="Y41" s="700"/>
      <c r="Z41" s="701">
        <v>100</v>
      </c>
      <c r="AA41" s="701"/>
      <c r="AB41" s="701"/>
      <c r="AC41" s="701"/>
      <c r="AD41" s="702">
        <v>6207248</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138528</v>
      </c>
      <c r="BA41" s="624"/>
      <c r="BB41" s="624"/>
      <c r="BC41" s="624"/>
      <c r="BD41" s="644"/>
      <c r="BE41" s="644"/>
      <c r="BF41" s="669"/>
      <c r="BG41" s="673"/>
      <c r="BH41" s="674"/>
      <c r="BI41" s="674"/>
      <c r="BJ41" s="674"/>
      <c r="BK41" s="674"/>
      <c r="BL41" s="223"/>
      <c r="BM41" s="621" t="s">
        <v>354</v>
      </c>
      <c r="BN41" s="621"/>
      <c r="BO41" s="621"/>
      <c r="BP41" s="621"/>
      <c r="BQ41" s="621"/>
      <c r="BR41" s="621"/>
      <c r="BS41" s="621"/>
      <c r="BT41" s="621"/>
      <c r="BU41" s="622"/>
      <c r="BV41" s="623" t="s">
        <v>237</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237</v>
      </c>
      <c r="CS41" s="644"/>
      <c r="CT41" s="644"/>
      <c r="CU41" s="644"/>
      <c r="CV41" s="644"/>
      <c r="CW41" s="644"/>
      <c r="CX41" s="644"/>
      <c r="CY41" s="645"/>
      <c r="CZ41" s="628" t="s">
        <v>176</v>
      </c>
      <c r="DA41" s="656"/>
      <c r="DB41" s="656"/>
      <c r="DC41" s="658"/>
      <c r="DD41" s="632" t="s">
        <v>176</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531685</v>
      </c>
      <c r="BA42" s="696"/>
      <c r="BB42" s="696"/>
      <c r="BC42" s="696"/>
      <c r="BD42" s="682"/>
      <c r="BE42" s="682"/>
      <c r="BF42" s="684"/>
      <c r="BG42" s="675"/>
      <c r="BH42" s="676"/>
      <c r="BI42" s="676"/>
      <c r="BJ42" s="676"/>
      <c r="BK42" s="676"/>
      <c r="BL42" s="224"/>
      <c r="BM42" s="647" t="s">
        <v>357</v>
      </c>
      <c r="BN42" s="647"/>
      <c r="BO42" s="647"/>
      <c r="BP42" s="647"/>
      <c r="BQ42" s="647"/>
      <c r="BR42" s="647"/>
      <c r="BS42" s="647"/>
      <c r="BT42" s="647"/>
      <c r="BU42" s="648"/>
      <c r="BV42" s="695">
        <v>448</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2841997</v>
      </c>
      <c r="CS42" s="644"/>
      <c r="CT42" s="644"/>
      <c r="CU42" s="644"/>
      <c r="CV42" s="644"/>
      <c r="CW42" s="644"/>
      <c r="CX42" s="644"/>
      <c r="CY42" s="645"/>
      <c r="CZ42" s="628">
        <v>20.7</v>
      </c>
      <c r="DA42" s="656"/>
      <c r="DB42" s="656"/>
      <c r="DC42" s="658"/>
      <c r="DD42" s="632">
        <v>521799</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46193</v>
      </c>
      <c r="CS43" s="644"/>
      <c r="CT43" s="644"/>
      <c r="CU43" s="644"/>
      <c r="CV43" s="644"/>
      <c r="CW43" s="644"/>
      <c r="CX43" s="644"/>
      <c r="CY43" s="645"/>
      <c r="CZ43" s="628">
        <v>0.3</v>
      </c>
      <c r="DA43" s="656"/>
      <c r="DB43" s="656"/>
      <c r="DC43" s="658"/>
      <c r="DD43" s="632">
        <v>46193</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2140473</v>
      </c>
      <c r="CS44" s="624"/>
      <c r="CT44" s="624"/>
      <c r="CU44" s="624"/>
      <c r="CV44" s="624"/>
      <c r="CW44" s="624"/>
      <c r="CX44" s="624"/>
      <c r="CY44" s="625"/>
      <c r="CZ44" s="628">
        <v>15.6</v>
      </c>
      <c r="DA44" s="629"/>
      <c r="DB44" s="629"/>
      <c r="DC44" s="635"/>
      <c r="DD44" s="632">
        <v>407173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735966</v>
      </c>
      <c r="CS45" s="644"/>
      <c r="CT45" s="644"/>
      <c r="CU45" s="644"/>
      <c r="CV45" s="644"/>
      <c r="CW45" s="644"/>
      <c r="CX45" s="644"/>
      <c r="CY45" s="645"/>
      <c r="CZ45" s="628">
        <v>5.3</v>
      </c>
      <c r="DA45" s="656"/>
      <c r="DB45" s="656"/>
      <c r="DC45" s="658"/>
      <c r="DD45" s="632">
        <v>39317</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1356804</v>
      </c>
      <c r="CS46" s="624"/>
      <c r="CT46" s="624"/>
      <c r="CU46" s="624"/>
      <c r="CV46" s="624"/>
      <c r="CW46" s="624"/>
      <c r="CX46" s="624"/>
      <c r="CY46" s="625"/>
      <c r="CZ46" s="628">
        <v>9.9</v>
      </c>
      <c r="DA46" s="629"/>
      <c r="DB46" s="629"/>
      <c r="DC46" s="635"/>
      <c r="DD46" s="632">
        <v>359553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701524</v>
      </c>
      <c r="CS47" s="644"/>
      <c r="CT47" s="644"/>
      <c r="CU47" s="644"/>
      <c r="CV47" s="644"/>
      <c r="CW47" s="644"/>
      <c r="CX47" s="644"/>
      <c r="CY47" s="645"/>
      <c r="CZ47" s="628">
        <v>5.0999999999999996</v>
      </c>
      <c r="DA47" s="656"/>
      <c r="DB47" s="656"/>
      <c r="DC47" s="658"/>
      <c r="DD47" s="632">
        <v>114626</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5"/>
      <c r="CE48" s="666"/>
      <c r="CF48" s="620" t="s">
        <v>367</v>
      </c>
      <c r="CG48" s="621"/>
      <c r="CH48" s="621"/>
      <c r="CI48" s="621"/>
      <c r="CJ48" s="621"/>
      <c r="CK48" s="621"/>
      <c r="CL48" s="621"/>
      <c r="CM48" s="621"/>
      <c r="CN48" s="621"/>
      <c r="CO48" s="621"/>
      <c r="CP48" s="621"/>
      <c r="CQ48" s="622"/>
      <c r="CR48" s="623" t="s">
        <v>176</v>
      </c>
      <c r="CS48" s="624"/>
      <c r="CT48" s="624"/>
      <c r="CU48" s="624"/>
      <c r="CV48" s="624"/>
      <c r="CW48" s="624"/>
      <c r="CX48" s="624"/>
      <c r="CY48" s="625"/>
      <c r="CZ48" s="628" t="s">
        <v>176</v>
      </c>
      <c r="DA48" s="629"/>
      <c r="DB48" s="629"/>
      <c r="DC48" s="635"/>
      <c r="DD48" s="632" t="s">
        <v>237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6" t="s">
        <v>368</v>
      </c>
      <c r="CE49" s="647"/>
      <c r="CF49" s="647"/>
      <c r="CG49" s="647"/>
      <c r="CH49" s="647"/>
      <c r="CI49" s="647"/>
      <c r="CJ49" s="647"/>
      <c r="CK49" s="647"/>
      <c r="CL49" s="647"/>
      <c r="CM49" s="647"/>
      <c r="CN49" s="647"/>
      <c r="CO49" s="647"/>
      <c r="CP49" s="647"/>
      <c r="CQ49" s="648"/>
      <c r="CR49" s="695">
        <v>13760399</v>
      </c>
      <c r="CS49" s="682"/>
      <c r="CT49" s="682"/>
      <c r="CU49" s="682"/>
      <c r="CV49" s="682"/>
      <c r="CW49" s="682"/>
      <c r="CX49" s="682"/>
      <c r="CY49" s="711"/>
      <c r="CZ49" s="703">
        <v>100</v>
      </c>
      <c r="DA49" s="712"/>
      <c r="DB49" s="712"/>
      <c r="DC49" s="713"/>
      <c r="DD49" s="714">
        <v>7118672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aavUALH4sYp0+C2QTZXjdw1iXBjyRUCsau06QJ8xidH1r66z9JXBXZE4rMrnpkYBGYaiErtLmulfIngnoNDfA==" saltValue="n7mjwhRc6VCWnUJioRQOA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9" zoomScale="70" zoomScaleNormal="7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577</v>
      </c>
      <c r="C7" s="750"/>
      <c r="D7" s="750"/>
      <c r="E7" s="750"/>
      <c r="F7" s="750"/>
      <c r="G7" s="750"/>
      <c r="H7" s="750"/>
      <c r="I7" s="750"/>
      <c r="J7" s="750"/>
      <c r="K7" s="750"/>
      <c r="L7" s="750"/>
      <c r="M7" s="750"/>
      <c r="N7" s="750"/>
      <c r="O7" s="750"/>
      <c r="P7" s="751"/>
      <c r="Q7" s="752">
        <v>14664</v>
      </c>
      <c r="R7" s="753"/>
      <c r="S7" s="753"/>
      <c r="T7" s="753"/>
      <c r="U7" s="753"/>
      <c r="V7" s="753">
        <v>13760</v>
      </c>
      <c r="W7" s="753"/>
      <c r="X7" s="753"/>
      <c r="Y7" s="753"/>
      <c r="Z7" s="753"/>
      <c r="AA7" s="753">
        <v>904</v>
      </c>
      <c r="AB7" s="753"/>
      <c r="AC7" s="753"/>
      <c r="AD7" s="753"/>
      <c r="AE7" s="754"/>
      <c r="AF7" s="755">
        <v>844</v>
      </c>
      <c r="AG7" s="756"/>
      <c r="AH7" s="756"/>
      <c r="AI7" s="756"/>
      <c r="AJ7" s="757"/>
      <c r="AK7" s="758"/>
      <c r="AL7" s="759"/>
      <c r="AM7" s="759"/>
      <c r="AN7" s="759"/>
      <c r="AO7" s="759"/>
      <c r="AP7" s="759">
        <v>22089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601</v>
      </c>
      <c r="BT7" s="747"/>
      <c r="BU7" s="747"/>
      <c r="BV7" s="747"/>
      <c r="BW7" s="747"/>
      <c r="BX7" s="747"/>
      <c r="BY7" s="747"/>
      <c r="BZ7" s="747"/>
      <c r="CA7" s="747"/>
      <c r="CB7" s="747"/>
      <c r="CC7" s="747"/>
      <c r="CD7" s="747"/>
      <c r="CE7" s="747"/>
      <c r="CF7" s="747"/>
      <c r="CG7" s="762"/>
      <c r="CH7" s="743">
        <v>2</v>
      </c>
      <c r="CI7" s="744"/>
      <c r="CJ7" s="744"/>
      <c r="CK7" s="744"/>
      <c r="CL7" s="745"/>
      <c r="CM7" s="743">
        <v>60</v>
      </c>
      <c r="CN7" s="744"/>
      <c r="CO7" s="744"/>
      <c r="CP7" s="744"/>
      <c r="CQ7" s="745"/>
      <c r="CR7" s="743">
        <v>120</v>
      </c>
      <c r="CS7" s="744"/>
      <c r="CT7" s="744"/>
      <c r="CU7" s="744"/>
      <c r="CV7" s="745"/>
      <c r="CW7" s="743">
        <v>42</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602</v>
      </c>
      <c r="BT8" s="774"/>
      <c r="BU8" s="774"/>
      <c r="BV8" s="774"/>
      <c r="BW8" s="774"/>
      <c r="BX8" s="774"/>
      <c r="BY8" s="774"/>
      <c r="BZ8" s="774"/>
      <c r="CA8" s="774"/>
      <c r="CB8" s="774"/>
      <c r="CC8" s="774"/>
      <c r="CD8" s="774"/>
      <c r="CE8" s="774"/>
      <c r="CF8" s="774"/>
      <c r="CG8" s="775"/>
      <c r="CH8" s="776">
        <v>631</v>
      </c>
      <c r="CI8" s="777"/>
      <c r="CJ8" s="777"/>
      <c r="CK8" s="777"/>
      <c r="CL8" s="778"/>
      <c r="CM8" s="776">
        <v>30</v>
      </c>
      <c r="CN8" s="777"/>
      <c r="CO8" s="777"/>
      <c r="CP8" s="777"/>
      <c r="CQ8" s="778"/>
      <c r="CR8" s="776">
        <v>57</v>
      </c>
      <c r="CS8" s="777"/>
      <c r="CT8" s="777"/>
      <c r="CU8" s="777"/>
      <c r="CV8" s="778"/>
      <c r="CW8" s="776">
        <v>328</v>
      </c>
      <c r="CX8" s="777"/>
      <c r="CY8" s="777"/>
      <c r="CZ8" s="777"/>
      <c r="DA8" s="778"/>
      <c r="DB8" s="776">
        <v>1000</v>
      </c>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603</v>
      </c>
      <c r="BT9" s="774"/>
      <c r="BU9" s="774"/>
      <c r="BV9" s="774"/>
      <c r="BW9" s="774"/>
      <c r="BX9" s="774"/>
      <c r="BY9" s="774"/>
      <c r="BZ9" s="774"/>
      <c r="CA9" s="774"/>
      <c r="CB9" s="774"/>
      <c r="CC9" s="774"/>
      <c r="CD9" s="774"/>
      <c r="CE9" s="774"/>
      <c r="CF9" s="774"/>
      <c r="CG9" s="775"/>
      <c r="CH9" s="776"/>
      <c r="CI9" s="777"/>
      <c r="CJ9" s="777"/>
      <c r="CK9" s="777"/>
      <c r="CL9" s="778"/>
      <c r="CM9" s="776">
        <v>31</v>
      </c>
      <c r="CN9" s="777"/>
      <c r="CO9" s="777"/>
      <c r="CP9" s="777"/>
      <c r="CQ9" s="778"/>
      <c r="CR9" s="776">
        <v>30</v>
      </c>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844</v>
      </c>
      <c r="AG23" s="793"/>
      <c r="AH23" s="793"/>
      <c r="AI23" s="793"/>
      <c r="AJ23" s="796"/>
      <c r="AK23" s="797"/>
      <c r="AL23" s="798"/>
      <c r="AM23" s="798"/>
      <c r="AN23" s="798"/>
      <c r="AO23" s="798"/>
      <c r="AP23" s="793"/>
      <c r="AQ23" s="793"/>
      <c r="AR23" s="793"/>
      <c r="AS23" s="793"/>
      <c r="AT23" s="793"/>
      <c r="AU23" s="809"/>
      <c r="AV23" s="809"/>
      <c r="AW23" s="809"/>
      <c r="AX23" s="809"/>
      <c r="AY23" s="810"/>
      <c r="AZ23" s="811" t="s">
        <v>394</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582</v>
      </c>
      <c r="C28" s="750"/>
      <c r="D28" s="750"/>
      <c r="E28" s="750"/>
      <c r="F28" s="750"/>
      <c r="G28" s="750"/>
      <c r="H28" s="750"/>
      <c r="I28" s="750"/>
      <c r="J28" s="750"/>
      <c r="K28" s="750"/>
      <c r="L28" s="750"/>
      <c r="M28" s="750"/>
      <c r="N28" s="750"/>
      <c r="O28" s="750"/>
      <c r="P28" s="751"/>
      <c r="Q28" s="822">
        <v>1863</v>
      </c>
      <c r="R28" s="823"/>
      <c r="S28" s="823"/>
      <c r="T28" s="823"/>
      <c r="U28" s="823"/>
      <c r="V28" s="823">
        <v>1840</v>
      </c>
      <c r="W28" s="823"/>
      <c r="X28" s="823"/>
      <c r="Y28" s="823"/>
      <c r="Z28" s="823"/>
      <c r="AA28" s="823">
        <v>23</v>
      </c>
      <c r="AB28" s="823"/>
      <c r="AC28" s="823"/>
      <c r="AD28" s="823"/>
      <c r="AE28" s="824"/>
      <c r="AF28" s="825">
        <v>23</v>
      </c>
      <c r="AG28" s="823"/>
      <c r="AH28" s="823"/>
      <c r="AI28" s="823"/>
      <c r="AJ28" s="826"/>
      <c r="AK28" s="827">
        <v>139</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579</v>
      </c>
      <c r="C29" s="781"/>
      <c r="D29" s="781"/>
      <c r="E29" s="781"/>
      <c r="F29" s="781"/>
      <c r="G29" s="781"/>
      <c r="H29" s="781"/>
      <c r="I29" s="781"/>
      <c r="J29" s="781"/>
      <c r="K29" s="781"/>
      <c r="L29" s="781"/>
      <c r="M29" s="781"/>
      <c r="N29" s="781"/>
      <c r="O29" s="781"/>
      <c r="P29" s="782"/>
      <c r="Q29" s="783">
        <v>1753</v>
      </c>
      <c r="R29" s="784"/>
      <c r="S29" s="784"/>
      <c r="T29" s="784"/>
      <c r="U29" s="784"/>
      <c r="V29" s="784">
        <v>1654</v>
      </c>
      <c r="W29" s="784"/>
      <c r="X29" s="784"/>
      <c r="Y29" s="784"/>
      <c r="Z29" s="784"/>
      <c r="AA29" s="784">
        <v>99</v>
      </c>
      <c r="AB29" s="784"/>
      <c r="AC29" s="784"/>
      <c r="AD29" s="784"/>
      <c r="AE29" s="785"/>
      <c r="AF29" s="786">
        <v>99</v>
      </c>
      <c r="AG29" s="787"/>
      <c r="AH29" s="787"/>
      <c r="AI29" s="787"/>
      <c r="AJ29" s="788"/>
      <c r="AK29" s="834">
        <v>265</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583</v>
      </c>
      <c r="C30" s="781"/>
      <c r="D30" s="781"/>
      <c r="E30" s="781"/>
      <c r="F30" s="781"/>
      <c r="G30" s="781"/>
      <c r="H30" s="781"/>
      <c r="I30" s="781"/>
      <c r="J30" s="781"/>
      <c r="K30" s="781"/>
      <c r="L30" s="781"/>
      <c r="M30" s="781"/>
      <c r="N30" s="781"/>
      <c r="O30" s="781"/>
      <c r="P30" s="782"/>
      <c r="Q30" s="783">
        <v>233</v>
      </c>
      <c r="R30" s="784"/>
      <c r="S30" s="784"/>
      <c r="T30" s="784"/>
      <c r="U30" s="784"/>
      <c r="V30" s="784">
        <v>221</v>
      </c>
      <c r="W30" s="784"/>
      <c r="X30" s="784"/>
      <c r="Y30" s="784"/>
      <c r="Z30" s="784"/>
      <c r="AA30" s="784">
        <v>12</v>
      </c>
      <c r="AB30" s="784"/>
      <c r="AC30" s="784"/>
      <c r="AD30" s="784"/>
      <c r="AE30" s="785"/>
      <c r="AF30" s="786">
        <v>12</v>
      </c>
      <c r="AG30" s="787"/>
      <c r="AH30" s="787"/>
      <c r="AI30" s="787"/>
      <c r="AJ30" s="788"/>
      <c r="AK30" s="834">
        <v>267</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578</v>
      </c>
      <c r="C31" s="781"/>
      <c r="D31" s="781"/>
      <c r="E31" s="781"/>
      <c r="F31" s="781"/>
      <c r="G31" s="781"/>
      <c r="H31" s="781"/>
      <c r="I31" s="781"/>
      <c r="J31" s="781"/>
      <c r="K31" s="781"/>
      <c r="L31" s="781"/>
      <c r="M31" s="781"/>
      <c r="N31" s="781"/>
      <c r="O31" s="781"/>
      <c r="P31" s="782"/>
      <c r="Q31" s="783">
        <v>37</v>
      </c>
      <c r="R31" s="784"/>
      <c r="S31" s="784"/>
      <c r="T31" s="784"/>
      <c r="U31" s="784"/>
      <c r="V31" s="784">
        <v>36</v>
      </c>
      <c r="W31" s="784"/>
      <c r="X31" s="784"/>
      <c r="Y31" s="784"/>
      <c r="Z31" s="784"/>
      <c r="AA31" s="784">
        <v>1</v>
      </c>
      <c r="AB31" s="784"/>
      <c r="AC31" s="784"/>
      <c r="AD31" s="784"/>
      <c r="AE31" s="785"/>
      <c r="AF31" s="786">
        <v>153</v>
      </c>
      <c r="AG31" s="787"/>
      <c r="AH31" s="787"/>
      <c r="AI31" s="787"/>
      <c r="AJ31" s="788"/>
      <c r="AK31" s="834">
        <v>17</v>
      </c>
      <c r="AL31" s="830"/>
      <c r="AM31" s="830"/>
      <c r="AN31" s="830"/>
      <c r="AO31" s="830"/>
      <c r="AP31" s="830">
        <v>145</v>
      </c>
      <c r="AQ31" s="830"/>
      <c r="AR31" s="830"/>
      <c r="AS31" s="830"/>
      <c r="AT31" s="830"/>
      <c r="AU31" s="830">
        <v>122</v>
      </c>
      <c r="AV31" s="830"/>
      <c r="AW31" s="830"/>
      <c r="AX31" s="830"/>
      <c r="AY31" s="830"/>
      <c r="AZ31" s="831"/>
      <c r="BA31" s="831"/>
      <c r="BB31" s="831"/>
      <c r="BC31" s="831"/>
      <c r="BD31" s="831"/>
      <c r="BE31" s="832" t="s">
        <v>593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581</v>
      </c>
      <c r="C32" s="781"/>
      <c r="D32" s="781"/>
      <c r="E32" s="781"/>
      <c r="F32" s="781"/>
      <c r="G32" s="781"/>
      <c r="H32" s="781"/>
      <c r="I32" s="781"/>
      <c r="J32" s="781"/>
      <c r="K32" s="781"/>
      <c r="L32" s="781"/>
      <c r="M32" s="781"/>
      <c r="N32" s="781"/>
      <c r="O32" s="781"/>
      <c r="P32" s="782"/>
      <c r="Q32" s="783">
        <v>409</v>
      </c>
      <c r="R32" s="784"/>
      <c r="S32" s="784"/>
      <c r="T32" s="784"/>
      <c r="U32" s="784"/>
      <c r="V32" s="784">
        <v>364</v>
      </c>
      <c r="W32" s="784"/>
      <c r="X32" s="784"/>
      <c r="Y32" s="784"/>
      <c r="Z32" s="784"/>
      <c r="AA32" s="784">
        <v>45</v>
      </c>
      <c r="AB32" s="784"/>
      <c r="AC32" s="784"/>
      <c r="AD32" s="784"/>
      <c r="AE32" s="785"/>
      <c r="AF32" s="786">
        <v>45</v>
      </c>
      <c r="AG32" s="787"/>
      <c r="AH32" s="787"/>
      <c r="AI32" s="787"/>
      <c r="AJ32" s="788"/>
      <c r="AK32" s="834">
        <v>83</v>
      </c>
      <c r="AL32" s="830"/>
      <c r="AM32" s="830"/>
      <c r="AN32" s="830"/>
      <c r="AO32" s="830"/>
      <c r="AP32" s="830">
        <v>964</v>
      </c>
      <c r="AQ32" s="830"/>
      <c r="AR32" s="830"/>
      <c r="AS32" s="830"/>
      <c r="AT32" s="830"/>
      <c r="AU32" s="830">
        <v>659</v>
      </c>
      <c r="AV32" s="830"/>
      <c r="AW32" s="830"/>
      <c r="AX32" s="830"/>
      <c r="AY32" s="830"/>
      <c r="AZ32" s="831"/>
      <c r="BA32" s="831"/>
      <c r="BB32" s="831"/>
      <c r="BC32" s="831"/>
      <c r="BD32" s="831"/>
      <c r="BE32" s="832" t="s">
        <v>594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580</v>
      </c>
      <c r="C33" s="781"/>
      <c r="D33" s="781"/>
      <c r="E33" s="781"/>
      <c r="F33" s="781"/>
      <c r="G33" s="781"/>
      <c r="H33" s="781"/>
      <c r="I33" s="781"/>
      <c r="J33" s="781"/>
      <c r="K33" s="781"/>
      <c r="L33" s="781"/>
      <c r="M33" s="781"/>
      <c r="N33" s="781"/>
      <c r="O33" s="781"/>
      <c r="P33" s="782"/>
      <c r="Q33" s="783">
        <v>122</v>
      </c>
      <c r="R33" s="784"/>
      <c r="S33" s="784"/>
      <c r="T33" s="784"/>
      <c r="U33" s="784"/>
      <c r="V33" s="784">
        <v>57</v>
      </c>
      <c r="W33" s="784"/>
      <c r="X33" s="784"/>
      <c r="Y33" s="784"/>
      <c r="Z33" s="784"/>
      <c r="AA33" s="784">
        <v>65</v>
      </c>
      <c r="AB33" s="784"/>
      <c r="AC33" s="784"/>
      <c r="AD33" s="784"/>
      <c r="AE33" s="785"/>
      <c r="AF33" s="786">
        <v>65</v>
      </c>
      <c r="AG33" s="787"/>
      <c r="AH33" s="787"/>
      <c r="AI33" s="787"/>
      <c r="AJ33" s="788"/>
      <c r="AK33" s="834">
        <v>13</v>
      </c>
      <c r="AL33" s="830"/>
      <c r="AM33" s="830"/>
      <c r="AN33" s="830"/>
      <c r="AO33" s="830"/>
      <c r="AP33" s="830">
        <v>126</v>
      </c>
      <c r="AQ33" s="830"/>
      <c r="AR33" s="830"/>
      <c r="AS33" s="830"/>
      <c r="AT33" s="830"/>
      <c r="AU33" s="830">
        <v>126</v>
      </c>
      <c r="AV33" s="830"/>
      <c r="AW33" s="830"/>
      <c r="AX33" s="830"/>
      <c r="AY33" s="830"/>
      <c r="AZ33" s="831"/>
      <c r="BA33" s="831"/>
      <c r="BB33" s="831"/>
      <c r="BC33" s="831"/>
      <c r="BD33" s="831"/>
      <c r="BE33" s="832" t="s">
        <v>594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584</v>
      </c>
      <c r="C34" s="781"/>
      <c r="D34" s="781"/>
      <c r="E34" s="781"/>
      <c r="F34" s="781"/>
      <c r="G34" s="781"/>
      <c r="H34" s="781"/>
      <c r="I34" s="781"/>
      <c r="J34" s="781"/>
      <c r="K34" s="781"/>
      <c r="L34" s="781"/>
      <c r="M34" s="781"/>
      <c r="N34" s="781"/>
      <c r="O34" s="781"/>
      <c r="P34" s="782"/>
      <c r="Q34" s="783">
        <v>79</v>
      </c>
      <c r="R34" s="784"/>
      <c r="S34" s="784"/>
      <c r="T34" s="784"/>
      <c r="U34" s="784"/>
      <c r="V34" s="784">
        <v>78</v>
      </c>
      <c r="W34" s="784"/>
      <c r="X34" s="784"/>
      <c r="Y34" s="784"/>
      <c r="Z34" s="784"/>
      <c r="AA34" s="784">
        <v>1</v>
      </c>
      <c r="AB34" s="784"/>
      <c r="AC34" s="784"/>
      <c r="AD34" s="784"/>
      <c r="AE34" s="785"/>
      <c r="AF34" s="786">
        <v>1</v>
      </c>
      <c r="AG34" s="787"/>
      <c r="AH34" s="787"/>
      <c r="AI34" s="787"/>
      <c r="AJ34" s="788"/>
      <c r="AK34" s="834">
        <v>36</v>
      </c>
      <c r="AL34" s="830"/>
      <c r="AM34" s="830"/>
      <c r="AN34" s="830"/>
      <c r="AO34" s="830"/>
      <c r="AP34" s="830">
        <v>162</v>
      </c>
      <c r="AQ34" s="830"/>
      <c r="AR34" s="830"/>
      <c r="AS34" s="830"/>
      <c r="AT34" s="830"/>
      <c r="AU34" s="830">
        <v>162</v>
      </c>
      <c r="AV34" s="830"/>
      <c r="AW34" s="830"/>
      <c r="AX34" s="830"/>
      <c r="AY34" s="830"/>
      <c r="AZ34" s="831"/>
      <c r="BA34" s="831"/>
      <c r="BB34" s="831"/>
      <c r="BC34" s="831"/>
      <c r="BD34" s="831"/>
      <c r="BE34" s="832" t="s">
        <v>594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406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398</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407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409</v>
      </c>
      <c r="B66" s="728"/>
      <c r="C66" s="728"/>
      <c r="D66" s="728"/>
      <c r="E66" s="728"/>
      <c r="F66" s="728"/>
      <c r="G66" s="728"/>
      <c r="H66" s="728"/>
      <c r="I66" s="728"/>
      <c r="J66" s="728"/>
      <c r="K66" s="728"/>
      <c r="L66" s="728"/>
      <c r="M66" s="728"/>
      <c r="N66" s="728"/>
      <c r="O66" s="728"/>
      <c r="P66" s="729"/>
      <c r="Q66" s="733" t="s">
        <v>410</v>
      </c>
      <c r="R66" s="734"/>
      <c r="S66" s="734"/>
      <c r="T66" s="734"/>
      <c r="U66" s="735"/>
      <c r="V66" s="733" t="s">
        <v>411</v>
      </c>
      <c r="W66" s="734"/>
      <c r="X66" s="734"/>
      <c r="Y66" s="734"/>
      <c r="Z66" s="735"/>
      <c r="AA66" s="733" t="s">
        <v>412</v>
      </c>
      <c r="AB66" s="734"/>
      <c r="AC66" s="734"/>
      <c r="AD66" s="734"/>
      <c r="AE66" s="735"/>
      <c r="AF66" s="854" t="s">
        <v>413</v>
      </c>
      <c r="AG66" s="815"/>
      <c r="AH66" s="815"/>
      <c r="AI66" s="815"/>
      <c r="AJ66" s="855"/>
      <c r="AK66" s="733" t="s">
        <v>414</v>
      </c>
      <c r="AL66" s="728"/>
      <c r="AM66" s="728"/>
      <c r="AN66" s="728"/>
      <c r="AO66" s="729"/>
      <c r="AP66" s="733" t="s">
        <v>415</v>
      </c>
      <c r="AQ66" s="734"/>
      <c r="AR66" s="734"/>
      <c r="AS66" s="734"/>
      <c r="AT66" s="735"/>
      <c r="AU66" s="733" t="s">
        <v>416</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595</v>
      </c>
      <c r="C68" s="870"/>
      <c r="D68" s="870"/>
      <c r="E68" s="870"/>
      <c r="F68" s="870"/>
      <c r="G68" s="870"/>
      <c r="H68" s="870"/>
      <c r="I68" s="870"/>
      <c r="J68" s="870"/>
      <c r="K68" s="870"/>
      <c r="L68" s="870"/>
      <c r="M68" s="870"/>
      <c r="N68" s="870"/>
      <c r="O68" s="870"/>
      <c r="P68" s="871"/>
      <c r="Q68" s="872">
        <v>3325</v>
      </c>
      <c r="R68" s="866"/>
      <c r="S68" s="866"/>
      <c r="T68" s="866"/>
      <c r="U68" s="866"/>
      <c r="V68" s="866">
        <v>3266</v>
      </c>
      <c r="W68" s="866"/>
      <c r="X68" s="866"/>
      <c r="Y68" s="866"/>
      <c r="Z68" s="866"/>
      <c r="AA68" s="866">
        <v>59</v>
      </c>
      <c r="AB68" s="866"/>
      <c r="AC68" s="866"/>
      <c r="AD68" s="866"/>
      <c r="AE68" s="866"/>
      <c r="AF68" s="866">
        <v>59</v>
      </c>
      <c r="AG68" s="866"/>
      <c r="AH68" s="866"/>
      <c r="AI68" s="866"/>
      <c r="AJ68" s="866"/>
      <c r="AK68" s="866">
        <v>47</v>
      </c>
      <c r="AL68" s="866"/>
      <c r="AM68" s="866"/>
      <c r="AN68" s="866"/>
      <c r="AO68" s="866"/>
      <c r="AP68" s="866">
        <v>2428</v>
      </c>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596</v>
      </c>
      <c r="C69" s="874"/>
      <c r="D69" s="874"/>
      <c r="E69" s="874"/>
      <c r="F69" s="874"/>
      <c r="G69" s="874"/>
      <c r="H69" s="874"/>
      <c r="I69" s="874"/>
      <c r="J69" s="874"/>
      <c r="K69" s="874"/>
      <c r="L69" s="874"/>
      <c r="M69" s="874"/>
      <c r="N69" s="874"/>
      <c r="O69" s="874"/>
      <c r="P69" s="875"/>
      <c r="Q69" s="876">
        <v>183</v>
      </c>
      <c r="R69" s="830"/>
      <c r="S69" s="830"/>
      <c r="T69" s="830"/>
      <c r="U69" s="830"/>
      <c r="V69" s="830">
        <v>174</v>
      </c>
      <c r="W69" s="830"/>
      <c r="X69" s="830"/>
      <c r="Y69" s="830"/>
      <c r="Z69" s="830"/>
      <c r="AA69" s="830">
        <v>9</v>
      </c>
      <c r="AB69" s="830"/>
      <c r="AC69" s="830"/>
      <c r="AD69" s="830"/>
      <c r="AE69" s="830"/>
      <c r="AF69" s="830">
        <v>9</v>
      </c>
      <c r="AG69" s="830"/>
      <c r="AH69" s="830"/>
      <c r="AI69" s="830"/>
      <c r="AJ69" s="830"/>
      <c r="AK69" s="830" t="s">
        <v>526</v>
      </c>
      <c r="AL69" s="830"/>
      <c r="AM69" s="830"/>
      <c r="AN69" s="830"/>
      <c r="AO69" s="830"/>
      <c r="AP69" s="830">
        <v>131</v>
      </c>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597</v>
      </c>
      <c r="C70" s="874"/>
      <c r="D70" s="874"/>
      <c r="E70" s="874"/>
      <c r="F70" s="874"/>
      <c r="G70" s="874"/>
      <c r="H70" s="874"/>
      <c r="I70" s="874"/>
      <c r="J70" s="874"/>
      <c r="K70" s="874"/>
      <c r="L70" s="874"/>
      <c r="M70" s="874"/>
      <c r="N70" s="874"/>
      <c r="O70" s="874"/>
      <c r="P70" s="875"/>
      <c r="Q70" s="876">
        <v>311</v>
      </c>
      <c r="R70" s="830"/>
      <c r="S70" s="830"/>
      <c r="T70" s="830"/>
      <c r="U70" s="830"/>
      <c r="V70" s="830">
        <v>302</v>
      </c>
      <c r="W70" s="830"/>
      <c r="X70" s="830"/>
      <c r="Y70" s="830"/>
      <c r="Z70" s="830"/>
      <c r="AA70" s="830">
        <v>9</v>
      </c>
      <c r="AB70" s="830"/>
      <c r="AC70" s="830"/>
      <c r="AD70" s="830"/>
      <c r="AE70" s="830"/>
      <c r="AF70" s="830">
        <v>8</v>
      </c>
      <c r="AG70" s="830"/>
      <c r="AH70" s="830"/>
      <c r="AI70" s="830"/>
      <c r="AJ70" s="830"/>
      <c r="AK70" s="830" t="s">
        <v>526</v>
      </c>
      <c r="AL70" s="830"/>
      <c r="AM70" s="830"/>
      <c r="AN70" s="830"/>
      <c r="AO70" s="830"/>
      <c r="AP70" s="830" t="s">
        <v>526</v>
      </c>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598</v>
      </c>
      <c r="C71" s="874"/>
      <c r="D71" s="874"/>
      <c r="E71" s="874"/>
      <c r="F71" s="874"/>
      <c r="G71" s="874"/>
      <c r="H71" s="874"/>
      <c r="I71" s="874"/>
      <c r="J71" s="874"/>
      <c r="K71" s="874"/>
      <c r="L71" s="874"/>
      <c r="M71" s="874"/>
      <c r="N71" s="874"/>
      <c r="O71" s="874"/>
      <c r="P71" s="875"/>
      <c r="Q71" s="876">
        <v>7036</v>
      </c>
      <c r="R71" s="830"/>
      <c r="S71" s="830"/>
      <c r="T71" s="830"/>
      <c r="U71" s="830"/>
      <c r="V71" s="830">
        <v>6106</v>
      </c>
      <c r="W71" s="830"/>
      <c r="X71" s="830"/>
      <c r="Y71" s="830"/>
      <c r="Z71" s="830"/>
      <c r="AA71" s="830">
        <v>930</v>
      </c>
      <c r="AB71" s="830"/>
      <c r="AC71" s="830"/>
      <c r="AD71" s="830"/>
      <c r="AE71" s="830"/>
      <c r="AF71" s="830">
        <v>930</v>
      </c>
      <c r="AG71" s="830"/>
      <c r="AH71" s="830"/>
      <c r="AI71" s="830"/>
      <c r="AJ71" s="830"/>
      <c r="AK71" s="830">
        <v>11</v>
      </c>
      <c r="AL71" s="830"/>
      <c r="AM71" s="830"/>
      <c r="AN71" s="830"/>
      <c r="AO71" s="830"/>
      <c r="AP71" s="830">
        <v>0</v>
      </c>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599</v>
      </c>
      <c r="C72" s="874"/>
      <c r="D72" s="874"/>
      <c r="E72" s="874"/>
      <c r="F72" s="874"/>
      <c r="G72" s="874"/>
      <c r="H72" s="874"/>
      <c r="I72" s="874"/>
      <c r="J72" s="874"/>
      <c r="K72" s="874"/>
      <c r="L72" s="874"/>
      <c r="M72" s="874"/>
      <c r="N72" s="874"/>
      <c r="O72" s="874"/>
      <c r="P72" s="875"/>
      <c r="Q72" s="876">
        <v>254</v>
      </c>
      <c r="R72" s="830"/>
      <c r="S72" s="830"/>
      <c r="T72" s="830"/>
      <c r="U72" s="830"/>
      <c r="V72" s="830">
        <v>245</v>
      </c>
      <c r="W72" s="830"/>
      <c r="X72" s="830"/>
      <c r="Y72" s="830"/>
      <c r="Z72" s="830"/>
      <c r="AA72" s="830">
        <v>9</v>
      </c>
      <c r="AB72" s="830"/>
      <c r="AC72" s="830"/>
      <c r="AD72" s="830"/>
      <c r="AE72" s="830"/>
      <c r="AF72" s="830">
        <v>9</v>
      </c>
      <c r="AG72" s="830"/>
      <c r="AH72" s="830"/>
      <c r="AI72" s="830"/>
      <c r="AJ72" s="830"/>
      <c r="AK72" s="830" t="s">
        <v>526</v>
      </c>
      <c r="AL72" s="830"/>
      <c r="AM72" s="830"/>
      <c r="AN72" s="830"/>
      <c r="AO72" s="830"/>
      <c r="AP72" s="830" t="s">
        <v>526</v>
      </c>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600</v>
      </c>
      <c r="C73" s="874"/>
      <c r="D73" s="874"/>
      <c r="E73" s="874"/>
      <c r="F73" s="874"/>
      <c r="G73" s="874"/>
      <c r="H73" s="874"/>
      <c r="I73" s="874"/>
      <c r="J73" s="874"/>
      <c r="K73" s="874"/>
      <c r="L73" s="874"/>
      <c r="M73" s="874"/>
      <c r="N73" s="874"/>
      <c r="O73" s="874"/>
      <c r="P73" s="875"/>
      <c r="Q73" s="876">
        <v>305293</v>
      </c>
      <c r="R73" s="830"/>
      <c r="S73" s="830"/>
      <c r="T73" s="830"/>
      <c r="U73" s="830"/>
      <c r="V73" s="830">
        <v>294817</v>
      </c>
      <c r="W73" s="830"/>
      <c r="X73" s="830"/>
      <c r="Y73" s="830"/>
      <c r="Z73" s="830"/>
      <c r="AA73" s="830">
        <v>10476</v>
      </c>
      <c r="AB73" s="830"/>
      <c r="AC73" s="830"/>
      <c r="AD73" s="830"/>
      <c r="AE73" s="830"/>
      <c r="AF73" s="830">
        <v>6371</v>
      </c>
      <c r="AG73" s="830"/>
      <c r="AH73" s="830"/>
      <c r="AI73" s="830"/>
      <c r="AJ73" s="830"/>
      <c r="AK73" s="830" t="s">
        <v>526</v>
      </c>
      <c r="AL73" s="830"/>
      <c r="AM73" s="830"/>
      <c r="AN73" s="830"/>
      <c r="AO73" s="830"/>
      <c r="AP73" s="830" t="s">
        <v>526</v>
      </c>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311</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311</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311</v>
      </c>
      <c r="DR109" s="893"/>
      <c r="DS109" s="893"/>
      <c r="DT109" s="893"/>
      <c r="DU109" s="894"/>
      <c r="DV109" s="892" t="s">
        <v>428</v>
      </c>
      <c r="DW109" s="893"/>
      <c r="DX109" s="893"/>
      <c r="DY109" s="893"/>
      <c r="DZ109" s="895"/>
    </row>
    <row r="110" spans="1:131" s="230" customFormat="1" ht="26.25" customHeight="1" x14ac:dyDescent="0.2">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2338855</v>
      </c>
      <c r="AB110" s="900"/>
      <c r="AC110" s="900"/>
      <c r="AD110" s="900"/>
      <c r="AE110" s="901"/>
      <c r="AF110" s="902">
        <v>2996287</v>
      </c>
      <c r="AG110" s="900"/>
      <c r="AH110" s="900"/>
      <c r="AI110" s="900"/>
      <c r="AJ110" s="901"/>
      <c r="AK110" s="902">
        <v>3353306</v>
      </c>
      <c r="AL110" s="900"/>
      <c r="AM110" s="900"/>
      <c r="AN110" s="900"/>
      <c r="AO110" s="901"/>
      <c r="AP110" s="903">
        <v>76.599999999999994</v>
      </c>
      <c r="AQ110" s="904"/>
      <c r="AR110" s="904"/>
      <c r="AS110" s="904"/>
      <c r="AT110" s="905"/>
      <c r="AU110" s="906" t="s">
        <v>74</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22755752</v>
      </c>
      <c r="BR110" s="931"/>
      <c r="BS110" s="931"/>
      <c r="BT110" s="931"/>
      <c r="BU110" s="931"/>
      <c r="BV110" s="931">
        <v>22849803</v>
      </c>
      <c r="BW110" s="931"/>
      <c r="BX110" s="931"/>
      <c r="BY110" s="931"/>
      <c r="BZ110" s="931"/>
      <c r="CA110" s="931">
        <v>22089016</v>
      </c>
      <c r="CB110" s="931"/>
      <c r="CC110" s="931"/>
      <c r="CD110" s="931"/>
      <c r="CE110" s="931"/>
      <c r="CF110" s="944">
        <v>504.9</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434</v>
      </c>
      <c r="DH110" s="931"/>
      <c r="DI110" s="931"/>
      <c r="DJ110" s="931"/>
      <c r="DK110" s="931"/>
      <c r="DL110" s="931" t="s">
        <v>435</v>
      </c>
      <c r="DM110" s="931"/>
      <c r="DN110" s="931"/>
      <c r="DO110" s="931"/>
      <c r="DP110" s="931"/>
      <c r="DQ110" s="931" t="s">
        <v>436</v>
      </c>
      <c r="DR110" s="931"/>
      <c r="DS110" s="931"/>
      <c r="DT110" s="931"/>
      <c r="DU110" s="931"/>
      <c r="DV110" s="932" t="s">
        <v>437</v>
      </c>
      <c r="DW110" s="932"/>
      <c r="DX110" s="932"/>
      <c r="DY110" s="932"/>
      <c r="DZ110" s="933"/>
    </row>
    <row r="111" spans="1:131" s="230" customFormat="1" ht="26.25" customHeight="1" x14ac:dyDescent="0.2">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176</v>
      </c>
      <c r="AB111" s="938"/>
      <c r="AC111" s="938"/>
      <c r="AD111" s="938"/>
      <c r="AE111" s="939"/>
      <c r="AF111" s="940" t="s">
        <v>176</v>
      </c>
      <c r="AG111" s="938"/>
      <c r="AH111" s="938"/>
      <c r="AI111" s="938"/>
      <c r="AJ111" s="939"/>
      <c r="AK111" s="940" t="s">
        <v>439</v>
      </c>
      <c r="AL111" s="938"/>
      <c r="AM111" s="938"/>
      <c r="AN111" s="938"/>
      <c r="AO111" s="939"/>
      <c r="AP111" s="941" t="s">
        <v>176</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176</v>
      </c>
      <c r="BR111" s="926"/>
      <c r="BS111" s="926"/>
      <c r="BT111" s="926"/>
      <c r="BU111" s="926"/>
      <c r="BV111" s="926" t="s">
        <v>441</v>
      </c>
      <c r="BW111" s="926"/>
      <c r="BX111" s="926"/>
      <c r="BY111" s="926"/>
      <c r="BZ111" s="926"/>
      <c r="CA111" s="926" t="s">
        <v>437</v>
      </c>
      <c r="CB111" s="926"/>
      <c r="CC111" s="926"/>
      <c r="CD111" s="926"/>
      <c r="CE111" s="926"/>
      <c r="CF111" s="920" t="s">
        <v>407</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441</v>
      </c>
      <c r="DH111" s="926"/>
      <c r="DI111" s="926"/>
      <c r="DJ111" s="926"/>
      <c r="DK111" s="926"/>
      <c r="DL111" s="926" t="s">
        <v>176</v>
      </c>
      <c r="DM111" s="926"/>
      <c r="DN111" s="926"/>
      <c r="DO111" s="926"/>
      <c r="DP111" s="926"/>
      <c r="DQ111" s="926" t="s">
        <v>407</v>
      </c>
      <c r="DR111" s="926"/>
      <c r="DS111" s="926"/>
      <c r="DT111" s="926"/>
      <c r="DU111" s="926"/>
      <c r="DV111" s="927" t="s">
        <v>439</v>
      </c>
      <c r="DW111" s="927"/>
      <c r="DX111" s="927"/>
      <c r="DY111" s="927"/>
      <c r="DZ111" s="928"/>
    </row>
    <row r="112" spans="1:131" s="230" customFormat="1" ht="26.25" customHeight="1" x14ac:dyDescent="0.2">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441</v>
      </c>
      <c r="AB112" s="959"/>
      <c r="AC112" s="959"/>
      <c r="AD112" s="959"/>
      <c r="AE112" s="960"/>
      <c r="AF112" s="961" t="s">
        <v>176</v>
      </c>
      <c r="AG112" s="959"/>
      <c r="AH112" s="959"/>
      <c r="AI112" s="959"/>
      <c r="AJ112" s="960"/>
      <c r="AK112" s="961" t="s">
        <v>176</v>
      </c>
      <c r="AL112" s="959"/>
      <c r="AM112" s="959"/>
      <c r="AN112" s="959"/>
      <c r="AO112" s="960"/>
      <c r="AP112" s="962" t="s">
        <v>176</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1019758</v>
      </c>
      <c r="BR112" s="926"/>
      <c r="BS112" s="926"/>
      <c r="BT112" s="926"/>
      <c r="BU112" s="926"/>
      <c r="BV112" s="926">
        <v>1033783</v>
      </c>
      <c r="BW112" s="926"/>
      <c r="BX112" s="926"/>
      <c r="BY112" s="926"/>
      <c r="BZ112" s="926"/>
      <c r="CA112" s="926">
        <v>1068591</v>
      </c>
      <c r="CB112" s="926"/>
      <c r="CC112" s="926"/>
      <c r="CD112" s="926"/>
      <c r="CE112" s="926"/>
      <c r="CF112" s="920">
        <v>24.4</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176</v>
      </c>
      <c r="DM112" s="926"/>
      <c r="DN112" s="926"/>
      <c r="DO112" s="926"/>
      <c r="DP112" s="926"/>
      <c r="DQ112" s="926" t="s">
        <v>407</v>
      </c>
      <c r="DR112" s="926"/>
      <c r="DS112" s="926"/>
      <c r="DT112" s="926"/>
      <c r="DU112" s="926"/>
      <c r="DV112" s="927" t="s">
        <v>176</v>
      </c>
      <c r="DW112" s="927"/>
      <c r="DX112" s="927"/>
      <c r="DY112" s="927"/>
      <c r="DZ112" s="928"/>
    </row>
    <row r="113" spans="1:130" s="230" customFormat="1" ht="26.25" customHeight="1" x14ac:dyDescent="0.2">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82628</v>
      </c>
      <c r="AB113" s="938"/>
      <c r="AC113" s="938"/>
      <c r="AD113" s="938"/>
      <c r="AE113" s="939"/>
      <c r="AF113" s="940">
        <v>60108</v>
      </c>
      <c r="AG113" s="938"/>
      <c r="AH113" s="938"/>
      <c r="AI113" s="938"/>
      <c r="AJ113" s="939"/>
      <c r="AK113" s="940">
        <v>80325</v>
      </c>
      <c r="AL113" s="938"/>
      <c r="AM113" s="938"/>
      <c r="AN113" s="938"/>
      <c r="AO113" s="939"/>
      <c r="AP113" s="941">
        <v>1.8</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374426</v>
      </c>
      <c r="BR113" s="926"/>
      <c r="BS113" s="926"/>
      <c r="BT113" s="926"/>
      <c r="BU113" s="926"/>
      <c r="BV113" s="926">
        <v>418031</v>
      </c>
      <c r="BW113" s="926"/>
      <c r="BX113" s="926"/>
      <c r="BY113" s="926"/>
      <c r="BZ113" s="926"/>
      <c r="CA113" s="926">
        <v>455554</v>
      </c>
      <c r="CB113" s="926"/>
      <c r="CC113" s="926"/>
      <c r="CD113" s="926"/>
      <c r="CE113" s="926"/>
      <c r="CF113" s="920">
        <v>10.4</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437</v>
      </c>
      <c r="DH113" s="959"/>
      <c r="DI113" s="959"/>
      <c r="DJ113" s="959"/>
      <c r="DK113" s="960"/>
      <c r="DL113" s="961" t="s">
        <v>435</v>
      </c>
      <c r="DM113" s="959"/>
      <c r="DN113" s="959"/>
      <c r="DO113" s="959"/>
      <c r="DP113" s="960"/>
      <c r="DQ113" s="961" t="s">
        <v>435</v>
      </c>
      <c r="DR113" s="959"/>
      <c r="DS113" s="959"/>
      <c r="DT113" s="959"/>
      <c r="DU113" s="960"/>
      <c r="DV113" s="962" t="s">
        <v>407</v>
      </c>
      <c r="DW113" s="963"/>
      <c r="DX113" s="963"/>
      <c r="DY113" s="963"/>
      <c r="DZ113" s="964"/>
    </row>
    <row r="114" spans="1:130" s="230" customFormat="1" ht="26.25" customHeight="1" x14ac:dyDescent="0.2">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96240</v>
      </c>
      <c r="AB114" s="959"/>
      <c r="AC114" s="959"/>
      <c r="AD114" s="959"/>
      <c r="AE114" s="960"/>
      <c r="AF114" s="961">
        <v>57243</v>
      </c>
      <c r="AG114" s="959"/>
      <c r="AH114" s="959"/>
      <c r="AI114" s="959"/>
      <c r="AJ114" s="960"/>
      <c r="AK114" s="961">
        <v>42220</v>
      </c>
      <c r="AL114" s="959"/>
      <c r="AM114" s="959"/>
      <c r="AN114" s="959"/>
      <c r="AO114" s="960"/>
      <c r="AP114" s="962">
        <v>1</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393442</v>
      </c>
      <c r="BR114" s="926"/>
      <c r="BS114" s="926"/>
      <c r="BT114" s="926"/>
      <c r="BU114" s="926"/>
      <c r="BV114" s="926">
        <v>164175</v>
      </c>
      <c r="BW114" s="926"/>
      <c r="BX114" s="926"/>
      <c r="BY114" s="926"/>
      <c r="BZ114" s="926"/>
      <c r="CA114" s="926">
        <v>272097</v>
      </c>
      <c r="CB114" s="926"/>
      <c r="CC114" s="926"/>
      <c r="CD114" s="926"/>
      <c r="CE114" s="926"/>
      <c r="CF114" s="920">
        <v>6.2</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435</v>
      </c>
      <c r="DH114" s="959"/>
      <c r="DI114" s="959"/>
      <c r="DJ114" s="959"/>
      <c r="DK114" s="960"/>
      <c r="DL114" s="961" t="s">
        <v>437</v>
      </c>
      <c r="DM114" s="959"/>
      <c r="DN114" s="959"/>
      <c r="DO114" s="959"/>
      <c r="DP114" s="960"/>
      <c r="DQ114" s="961" t="s">
        <v>176</v>
      </c>
      <c r="DR114" s="959"/>
      <c r="DS114" s="959"/>
      <c r="DT114" s="959"/>
      <c r="DU114" s="960"/>
      <c r="DV114" s="962" t="s">
        <v>435</v>
      </c>
      <c r="DW114" s="963"/>
      <c r="DX114" s="963"/>
      <c r="DY114" s="963"/>
      <c r="DZ114" s="964"/>
    </row>
    <row r="115" spans="1:130" s="230" customFormat="1" ht="26.25" customHeight="1" x14ac:dyDescent="0.2">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436</v>
      </c>
      <c r="AB115" s="938"/>
      <c r="AC115" s="938"/>
      <c r="AD115" s="938"/>
      <c r="AE115" s="939"/>
      <c r="AF115" s="940" t="s">
        <v>435</v>
      </c>
      <c r="AG115" s="938"/>
      <c r="AH115" s="938"/>
      <c r="AI115" s="938"/>
      <c r="AJ115" s="939"/>
      <c r="AK115" s="940" t="s">
        <v>437</v>
      </c>
      <c r="AL115" s="938"/>
      <c r="AM115" s="938"/>
      <c r="AN115" s="938"/>
      <c r="AO115" s="939"/>
      <c r="AP115" s="941" t="s">
        <v>437</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v>347</v>
      </c>
      <c r="BR115" s="926"/>
      <c r="BS115" s="926"/>
      <c r="BT115" s="926"/>
      <c r="BU115" s="926"/>
      <c r="BV115" s="926">
        <v>352</v>
      </c>
      <c r="BW115" s="926"/>
      <c r="BX115" s="926"/>
      <c r="BY115" s="926"/>
      <c r="BZ115" s="926"/>
      <c r="CA115" s="926">
        <v>342</v>
      </c>
      <c r="CB115" s="926"/>
      <c r="CC115" s="926"/>
      <c r="CD115" s="926"/>
      <c r="CE115" s="926"/>
      <c r="CF115" s="920">
        <v>0</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435</v>
      </c>
      <c r="DH115" s="959"/>
      <c r="DI115" s="959"/>
      <c r="DJ115" s="959"/>
      <c r="DK115" s="960"/>
      <c r="DL115" s="961" t="s">
        <v>441</v>
      </c>
      <c r="DM115" s="959"/>
      <c r="DN115" s="959"/>
      <c r="DO115" s="959"/>
      <c r="DP115" s="960"/>
      <c r="DQ115" s="961" t="s">
        <v>176</v>
      </c>
      <c r="DR115" s="959"/>
      <c r="DS115" s="959"/>
      <c r="DT115" s="959"/>
      <c r="DU115" s="960"/>
      <c r="DV115" s="962" t="s">
        <v>176</v>
      </c>
      <c r="DW115" s="963"/>
      <c r="DX115" s="963"/>
      <c r="DY115" s="963"/>
      <c r="DZ115" s="964"/>
    </row>
    <row r="116" spans="1:130" s="230" customFormat="1" ht="26.25" customHeight="1" x14ac:dyDescent="0.2">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72</v>
      </c>
      <c r="AB116" s="959"/>
      <c r="AC116" s="959"/>
      <c r="AD116" s="959"/>
      <c r="AE116" s="960"/>
      <c r="AF116" s="961">
        <v>7</v>
      </c>
      <c r="AG116" s="959"/>
      <c r="AH116" s="959"/>
      <c r="AI116" s="959"/>
      <c r="AJ116" s="960"/>
      <c r="AK116" s="961" t="s">
        <v>437</v>
      </c>
      <c r="AL116" s="959"/>
      <c r="AM116" s="959"/>
      <c r="AN116" s="959"/>
      <c r="AO116" s="960"/>
      <c r="AP116" s="962" t="s">
        <v>176</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441</v>
      </c>
      <c r="BR116" s="926"/>
      <c r="BS116" s="926"/>
      <c r="BT116" s="926"/>
      <c r="BU116" s="926"/>
      <c r="BV116" s="926" t="s">
        <v>176</v>
      </c>
      <c r="BW116" s="926"/>
      <c r="BX116" s="926"/>
      <c r="BY116" s="926"/>
      <c r="BZ116" s="926"/>
      <c r="CA116" s="926" t="s">
        <v>176</v>
      </c>
      <c r="CB116" s="926"/>
      <c r="CC116" s="926"/>
      <c r="CD116" s="926"/>
      <c r="CE116" s="926"/>
      <c r="CF116" s="920" t="s">
        <v>176</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441</v>
      </c>
      <c r="DH116" s="959"/>
      <c r="DI116" s="959"/>
      <c r="DJ116" s="959"/>
      <c r="DK116" s="960"/>
      <c r="DL116" s="961" t="s">
        <v>437</v>
      </c>
      <c r="DM116" s="959"/>
      <c r="DN116" s="959"/>
      <c r="DO116" s="959"/>
      <c r="DP116" s="960"/>
      <c r="DQ116" s="961" t="s">
        <v>437</v>
      </c>
      <c r="DR116" s="959"/>
      <c r="DS116" s="959"/>
      <c r="DT116" s="959"/>
      <c r="DU116" s="960"/>
      <c r="DV116" s="962" t="s">
        <v>437</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2517795</v>
      </c>
      <c r="AB117" s="979"/>
      <c r="AC117" s="979"/>
      <c r="AD117" s="979"/>
      <c r="AE117" s="980"/>
      <c r="AF117" s="981">
        <v>3113645</v>
      </c>
      <c r="AG117" s="979"/>
      <c r="AH117" s="979"/>
      <c r="AI117" s="979"/>
      <c r="AJ117" s="980"/>
      <c r="AK117" s="981">
        <v>3475851</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435</v>
      </c>
      <c r="BR117" s="926"/>
      <c r="BS117" s="926"/>
      <c r="BT117" s="926"/>
      <c r="BU117" s="926"/>
      <c r="BV117" s="926" t="s">
        <v>436</v>
      </c>
      <c r="BW117" s="926"/>
      <c r="BX117" s="926"/>
      <c r="BY117" s="926"/>
      <c r="BZ117" s="926"/>
      <c r="CA117" s="926" t="s">
        <v>439</v>
      </c>
      <c r="CB117" s="926"/>
      <c r="CC117" s="926"/>
      <c r="CD117" s="926"/>
      <c r="CE117" s="926"/>
      <c r="CF117" s="920" t="s">
        <v>436</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176</v>
      </c>
      <c r="DH117" s="959"/>
      <c r="DI117" s="959"/>
      <c r="DJ117" s="959"/>
      <c r="DK117" s="960"/>
      <c r="DL117" s="961" t="s">
        <v>176</v>
      </c>
      <c r="DM117" s="959"/>
      <c r="DN117" s="959"/>
      <c r="DO117" s="959"/>
      <c r="DP117" s="960"/>
      <c r="DQ117" s="961" t="s">
        <v>435</v>
      </c>
      <c r="DR117" s="959"/>
      <c r="DS117" s="959"/>
      <c r="DT117" s="959"/>
      <c r="DU117" s="960"/>
      <c r="DV117" s="962" t="s">
        <v>176</v>
      </c>
      <c r="DW117" s="963"/>
      <c r="DX117" s="963"/>
      <c r="DY117" s="963"/>
      <c r="DZ117" s="964"/>
    </row>
    <row r="118" spans="1:130" s="230" customFormat="1" ht="26.25" customHeight="1" x14ac:dyDescent="0.2">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311</v>
      </c>
      <c r="AL118" s="893"/>
      <c r="AM118" s="893"/>
      <c r="AN118" s="893"/>
      <c r="AO118" s="894"/>
      <c r="AP118" s="970" t="s">
        <v>428</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437</v>
      </c>
      <c r="BR118" s="1000"/>
      <c r="BS118" s="1000"/>
      <c r="BT118" s="1000"/>
      <c r="BU118" s="1000"/>
      <c r="BV118" s="1000" t="s">
        <v>176</v>
      </c>
      <c r="BW118" s="1000"/>
      <c r="BX118" s="1000"/>
      <c r="BY118" s="1000"/>
      <c r="BZ118" s="1000"/>
      <c r="CA118" s="1000" t="s">
        <v>437</v>
      </c>
      <c r="CB118" s="1000"/>
      <c r="CC118" s="1000"/>
      <c r="CD118" s="1000"/>
      <c r="CE118" s="1000"/>
      <c r="CF118" s="920" t="s">
        <v>439</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176</v>
      </c>
      <c r="DH118" s="959"/>
      <c r="DI118" s="959"/>
      <c r="DJ118" s="959"/>
      <c r="DK118" s="960"/>
      <c r="DL118" s="961" t="s">
        <v>437</v>
      </c>
      <c r="DM118" s="959"/>
      <c r="DN118" s="959"/>
      <c r="DO118" s="959"/>
      <c r="DP118" s="960"/>
      <c r="DQ118" s="961" t="s">
        <v>176</v>
      </c>
      <c r="DR118" s="959"/>
      <c r="DS118" s="959"/>
      <c r="DT118" s="959"/>
      <c r="DU118" s="960"/>
      <c r="DV118" s="962" t="s">
        <v>437</v>
      </c>
      <c r="DW118" s="963"/>
      <c r="DX118" s="963"/>
      <c r="DY118" s="963"/>
      <c r="DZ118" s="964"/>
    </row>
    <row r="119" spans="1:130" s="230" customFormat="1" ht="26.25" customHeight="1" x14ac:dyDescent="0.2">
      <c r="A119" s="1056"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437</v>
      </c>
      <c r="AB119" s="900"/>
      <c r="AC119" s="900"/>
      <c r="AD119" s="900"/>
      <c r="AE119" s="901"/>
      <c r="AF119" s="902" t="s">
        <v>176</v>
      </c>
      <c r="AG119" s="900"/>
      <c r="AH119" s="900"/>
      <c r="AI119" s="900"/>
      <c r="AJ119" s="901"/>
      <c r="AK119" s="902" t="s">
        <v>436</v>
      </c>
      <c r="AL119" s="900"/>
      <c r="AM119" s="900"/>
      <c r="AN119" s="900"/>
      <c r="AO119" s="901"/>
      <c r="AP119" s="903" t="s">
        <v>439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464</v>
      </c>
      <c r="BP119" s="1005"/>
      <c r="BQ119" s="999">
        <v>24543725</v>
      </c>
      <c r="BR119" s="1000"/>
      <c r="BS119" s="1000"/>
      <c r="BT119" s="1000"/>
      <c r="BU119" s="1000"/>
      <c r="BV119" s="1000">
        <v>24466144</v>
      </c>
      <c r="BW119" s="1000"/>
      <c r="BX119" s="1000"/>
      <c r="BY119" s="1000"/>
      <c r="BZ119" s="1000"/>
      <c r="CA119" s="1000">
        <v>23885600</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439</v>
      </c>
      <c r="DH119" s="986"/>
      <c r="DI119" s="986"/>
      <c r="DJ119" s="986"/>
      <c r="DK119" s="987"/>
      <c r="DL119" s="985" t="s">
        <v>439</v>
      </c>
      <c r="DM119" s="986"/>
      <c r="DN119" s="986"/>
      <c r="DO119" s="986"/>
      <c r="DP119" s="987"/>
      <c r="DQ119" s="985" t="s">
        <v>439</v>
      </c>
      <c r="DR119" s="986"/>
      <c r="DS119" s="986"/>
      <c r="DT119" s="986"/>
      <c r="DU119" s="987"/>
      <c r="DV119" s="988" t="s">
        <v>436</v>
      </c>
      <c r="DW119" s="989"/>
      <c r="DX119" s="989"/>
      <c r="DY119" s="989"/>
      <c r="DZ119" s="990"/>
    </row>
    <row r="120" spans="1:130" s="230" customFormat="1" ht="26.25" customHeight="1" x14ac:dyDescent="0.2">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176</v>
      </c>
      <c r="AB120" s="959"/>
      <c r="AC120" s="959"/>
      <c r="AD120" s="959"/>
      <c r="AE120" s="960"/>
      <c r="AF120" s="961" t="s">
        <v>176</v>
      </c>
      <c r="AG120" s="959"/>
      <c r="AH120" s="959"/>
      <c r="AI120" s="959"/>
      <c r="AJ120" s="960"/>
      <c r="AK120" s="961" t="s">
        <v>176</v>
      </c>
      <c r="AL120" s="959"/>
      <c r="AM120" s="959"/>
      <c r="AN120" s="959"/>
      <c r="AO120" s="960"/>
      <c r="AP120" s="962" t="s">
        <v>439</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3620244</v>
      </c>
      <c r="BR120" s="931"/>
      <c r="BS120" s="931"/>
      <c r="BT120" s="931"/>
      <c r="BU120" s="931"/>
      <c r="BV120" s="931">
        <v>3460595</v>
      </c>
      <c r="BW120" s="931"/>
      <c r="BX120" s="931"/>
      <c r="BY120" s="931"/>
      <c r="BZ120" s="931"/>
      <c r="CA120" s="931">
        <v>3476173</v>
      </c>
      <c r="CB120" s="931"/>
      <c r="CC120" s="931"/>
      <c r="CD120" s="931"/>
      <c r="CE120" s="931"/>
      <c r="CF120" s="944">
        <v>79.5</v>
      </c>
      <c r="CG120" s="945"/>
      <c r="CH120" s="945"/>
      <c r="CI120" s="945"/>
      <c r="CJ120" s="945"/>
      <c r="CK120" s="1006" t="s">
        <v>468</v>
      </c>
      <c r="CL120" s="1007"/>
      <c r="CM120" s="1007"/>
      <c r="CN120" s="1007"/>
      <c r="CO120" s="1008"/>
      <c r="CP120" s="1014" t="s">
        <v>469</v>
      </c>
      <c r="CQ120" s="1015"/>
      <c r="CR120" s="1015"/>
      <c r="CS120" s="1015"/>
      <c r="CT120" s="1015"/>
      <c r="CU120" s="1015"/>
      <c r="CV120" s="1015"/>
      <c r="CW120" s="1015"/>
      <c r="CX120" s="1015"/>
      <c r="CY120" s="1015"/>
      <c r="CZ120" s="1015"/>
      <c r="DA120" s="1015"/>
      <c r="DB120" s="1015"/>
      <c r="DC120" s="1015"/>
      <c r="DD120" s="1015"/>
      <c r="DE120" s="1015"/>
      <c r="DF120" s="1016"/>
      <c r="DG120" s="930">
        <v>581407</v>
      </c>
      <c r="DH120" s="931"/>
      <c r="DI120" s="931"/>
      <c r="DJ120" s="931"/>
      <c r="DK120" s="931"/>
      <c r="DL120" s="931">
        <v>615150</v>
      </c>
      <c r="DM120" s="931"/>
      <c r="DN120" s="931"/>
      <c r="DO120" s="931"/>
      <c r="DP120" s="931"/>
      <c r="DQ120" s="931">
        <v>658533</v>
      </c>
      <c r="DR120" s="931"/>
      <c r="DS120" s="931"/>
      <c r="DT120" s="931"/>
      <c r="DU120" s="931"/>
      <c r="DV120" s="932">
        <v>15.1</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439</v>
      </c>
      <c r="AB121" s="959"/>
      <c r="AC121" s="959"/>
      <c r="AD121" s="959"/>
      <c r="AE121" s="960"/>
      <c r="AF121" s="961" t="s">
        <v>176</v>
      </c>
      <c r="AG121" s="959"/>
      <c r="AH121" s="959"/>
      <c r="AI121" s="959"/>
      <c r="AJ121" s="960"/>
      <c r="AK121" s="961" t="s">
        <v>439</v>
      </c>
      <c r="AL121" s="959"/>
      <c r="AM121" s="959"/>
      <c r="AN121" s="959"/>
      <c r="AO121" s="960"/>
      <c r="AP121" s="962" t="s">
        <v>439</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1232712</v>
      </c>
      <c r="BR121" s="926"/>
      <c r="BS121" s="926"/>
      <c r="BT121" s="926"/>
      <c r="BU121" s="926"/>
      <c r="BV121" s="926">
        <v>1507226</v>
      </c>
      <c r="BW121" s="926"/>
      <c r="BX121" s="926"/>
      <c r="BY121" s="926"/>
      <c r="BZ121" s="926"/>
      <c r="CA121" s="926">
        <v>1445511</v>
      </c>
      <c r="CB121" s="926"/>
      <c r="CC121" s="926"/>
      <c r="CD121" s="926"/>
      <c r="CE121" s="926"/>
      <c r="CF121" s="920">
        <v>33</v>
      </c>
      <c r="CG121" s="921"/>
      <c r="CH121" s="921"/>
      <c r="CI121" s="921"/>
      <c r="CJ121" s="921"/>
      <c r="CK121" s="1009"/>
      <c r="CL121" s="1010"/>
      <c r="CM121" s="1010"/>
      <c r="CN121" s="1010"/>
      <c r="CO121" s="1011"/>
      <c r="CP121" s="1019" t="s">
        <v>472</v>
      </c>
      <c r="CQ121" s="1020"/>
      <c r="CR121" s="1020"/>
      <c r="CS121" s="1020"/>
      <c r="CT121" s="1020"/>
      <c r="CU121" s="1020"/>
      <c r="CV121" s="1020"/>
      <c r="CW121" s="1020"/>
      <c r="CX121" s="1020"/>
      <c r="CY121" s="1020"/>
      <c r="CZ121" s="1020"/>
      <c r="DA121" s="1020"/>
      <c r="DB121" s="1020"/>
      <c r="DC121" s="1020"/>
      <c r="DD121" s="1020"/>
      <c r="DE121" s="1020"/>
      <c r="DF121" s="1021"/>
      <c r="DG121" s="925">
        <v>192078</v>
      </c>
      <c r="DH121" s="926"/>
      <c r="DI121" s="926"/>
      <c r="DJ121" s="926"/>
      <c r="DK121" s="926"/>
      <c r="DL121" s="926">
        <v>175296</v>
      </c>
      <c r="DM121" s="926"/>
      <c r="DN121" s="926"/>
      <c r="DO121" s="926"/>
      <c r="DP121" s="926"/>
      <c r="DQ121" s="926">
        <v>161730</v>
      </c>
      <c r="DR121" s="926"/>
      <c r="DS121" s="926"/>
      <c r="DT121" s="926"/>
      <c r="DU121" s="926"/>
      <c r="DV121" s="927">
        <v>3.7</v>
      </c>
      <c r="DW121" s="927"/>
      <c r="DX121" s="927"/>
      <c r="DY121" s="927"/>
      <c r="DZ121" s="928"/>
    </row>
    <row r="122" spans="1:130" s="230" customFormat="1" ht="26.25" customHeight="1" x14ac:dyDescent="0.2">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176</v>
      </c>
      <c r="AB122" s="959"/>
      <c r="AC122" s="959"/>
      <c r="AD122" s="959"/>
      <c r="AE122" s="960"/>
      <c r="AF122" s="961" t="s">
        <v>176</v>
      </c>
      <c r="AG122" s="959"/>
      <c r="AH122" s="959"/>
      <c r="AI122" s="959"/>
      <c r="AJ122" s="960"/>
      <c r="AK122" s="961" t="s">
        <v>439</v>
      </c>
      <c r="AL122" s="959"/>
      <c r="AM122" s="959"/>
      <c r="AN122" s="959"/>
      <c r="AO122" s="960"/>
      <c r="AP122" s="962" t="s">
        <v>176</v>
      </c>
      <c r="AQ122" s="963"/>
      <c r="AR122" s="963"/>
      <c r="AS122" s="963"/>
      <c r="AT122" s="964"/>
      <c r="AU122" s="994"/>
      <c r="AV122" s="995"/>
      <c r="AW122" s="995"/>
      <c r="AX122" s="995"/>
      <c r="AY122" s="996"/>
      <c r="AZ122" s="973" t="s">
        <v>473</v>
      </c>
      <c r="BA122" s="965"/>
      <c r="BB122" s="965"/>
      <c r="BC122" s="965"/>
      <c r="BD122" s="965"/>
      <c r="BE122" s="965"/>
      <c r="BF122" s="965"/>
      <c r="BG122" s="965"/>
      <c r="BH122" s="965"/>
      <c r="BI122" s="965"/>
      <c r="BJ122" s="965"/>
      <c r="BK122" s="965"/>
      <c r="BL122" s="965"/>
      <c r="BM122" s="965"/>
      <c r="BN122" s="965"/>
      <c r="BO122" s="965"/>
      <c r="BP122" s="966"/>
      <c r="BQ122" s="999">
        <v>17569107</v>
      </c>
      <c r="BR122" s="1000"/>
      <c r="BS122" s="1000"/>
      <c r="BT122" s="1000"/>
      <c r="BU122" s="1000"/>
      <c r="BV122" s="1000">
        <v>17643559</v>
      </c>
      <c r="BW122" s="1000"/>
      <c r="BX122" s="1000"/>
      <c r="BY122" s="1000"/>
      <c r="BZ122" s="1000"/>
      <c r="CA122" s="1000">
        <v>17206124</v>
      </c>
      <c r="CB122" s="1000"/>
      <c r="CC122" s="1000"/>
      <c r="CD122" s="1000"/>
      <c r="CE122" s="1000"/>
      <c r="CF122" s="1017">
        <v>393.3</v>
      </c>
      <c r="CG122" s="1018"/>
      <c r="CH122" s="1018"/>
      <c r="CI122" s="1018"/>
      <c r="CJ122" s="1018"/>
      <c r="CK122" s="1009"/>
      <c r="CL122" s="1010"/>
      <c r="CM122" s="1010"/>
      <c r="CN122" s="1010"/>
      <c r="CO122" s="1011"/>
      <c r="CP122" s="1019" t="s">
        <v>474</v>
      </c>
      <c r="CQ122" s="1020"/>
      <c r="CR122" s="1020"/>
      <c r="CS122" s="1020"/>
      <c r="CT122" s="1020"/>
      <c r="CU122" s="1020"/>
      <c r="CV122" s="1020"/>
      <c r="CW122" s="1020"/>
      <c r="CX122" s="1020"/>
      <c r="CY122" s="1020"/>
      <c r="CZ122" s="1020"/>
      <c r="DA122" s="1020"/>
      <c r="DB122" s="1020"/>
      <c r="DC122" s="1020"/>
      <c r="DD122" s="1020"/>
      <c r="DE122" s="1020"/>
      <c r="DF122" s="1021"/>
      <c r="DG122" s="925">
        <v>91385</v>
      </c>
      <c r="DH122" s="926"/>
      <c r="DI122" s="926"/>
      <c r="DJ122" s="926"/>
      <c r="DK122" s="926"/>
      <c r="DL122" s="926">
        <v>112579</v>
      </c>
      <c r="DM122" s="926"/>
      <c r="DN122" s="926"/>
      <c r="DO122" s="926"/>
      <c r="DP122" s="926"/>
      <c r="DQ122" s="926">
        <v>125874</v>
      </c>
      <c r="DR122" s="926"/>
      <c r="DS122" s="926"/>
      <c r="DT122" s="926"/>
      <c r="DU122" s="926"/>
      <c r="DV122" s="927">
        <v>2.9</v>
      </c>
      <c r="DW122" s="927"/>
      <c r="DX122" s="927"/>
      <c r="DY122" s="927"/>
      <c r="DZ122" s="928"/>
    </row>
    <row r="123" spans="1:130" s="230" customFormat="1" ht="26.25" customHeight="1" x14ac:dyDescent="0.2">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176</v>
      </c>
      <c r="AB123" s="959"/>
      <c r="AC123" s="959"/>
      <c r="AD123" s="959"/>
      <c r="AE123" s="960"/>
      <c r="AF123" s="961" t="s">
        <v>439</v>
      </c>
      <c r="AG123" s="959"/>
      <c r="AH123" s="959"/>
      <c r="AI123" s="959"/>
      <c r="AJ123" s="960"/>
      <c r="AK123" s="961" t="s">
        <v>176</v>
      </c>
      <c r="AL123" s="959"/>
      <c r="AM123" s="959"/>
      <c r="AN123" s="959"/>
      <c r="AO123" s="960"/>
      <c r="AP123" s="962" t="s">
        <v>176</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475</v>
      </c>
      <c r="BP123" s="1005"/>
      <c r="BQ123" s="1063">
        <v>22422063</v>
      </c>
      <c r="BR123" s="1064"/>
      <c r="BS123" s="1064"/>
      <c r="BT123" s="1064"/>
      <c r="BU123" s="1064"/>
      <c r="BV123" s="1064">
        <v>22611380</v>
      </c>
      <c r="BW123" s="1064"/>
      <c r="BX123" s="1064"/>
      <c r="BY123" s="1064"/>
      <c r="BZ123" s="1064"/>
      <c r="CA123" s="1064">
        <v>22127808</v>
      </c>
      <c r="CB123" s="1064"/>
      <c r="CC123" s="1064"/>
      <c r="CD123" s="1064"/>
      <c r="CE123" s="1064"/>
      <c r="CF123" s="1001"/>
      <c r="CG123" s="1002"/>
      <c r="CH123" s="1002"/>
      <c r="CI123" s="1002"/>
      <c r="CJ123" s="1003"/>
      <c r="CK123" s="1009"/>
      <c r="CL123" s="1010"/>
      <c r="CM123" s="1010"/>
      <c r="CN123" s="1010"/>
      <c r="CO123" s="1011"/>
      <c r="CP123" s="1019" t="s">
        <v>476</v>
      </c>
      <c r="CQ123" s="1020"/>
      <c r="CR123" s="1020"/>
      <c r="CS123" s="1020"/>
      <c r="CT123" s="1020"/>
      <c r="CU123" s="1020"/>
      <c r="CV123" s="1020"/>
      <c r="CW123" s="1020"/>
      <c r="CX123" s="1020"/>
      <c r="CY123" s="1020"/>
      <c r="CZ123" s="1020"/>
      <c r="DA123" s="1020"/>
      <c r="DB123" s="1020"/>
      <c r="DC123" s="1020"/>
      <c r="DD123" s="1020"/>
      <c r="DE123" s="1020"/>
      <c r="DF123" s="1021"/>
      <c r="DG123" s="958">
        <v>154888</v>
      </c>
      <c r="DH123" s="959"/>
      <c r="DI123" s="959"/>
      <c r="DJ123" s="959"/>
      <c r="DK123" s="960"/>
      <c r="DL123" s="961">
        <v>130758</v>
      </c>
      <c r="DM123" s="959"/>
      <c r="DN123" s="959"/>
      <c r="DO123" s="959"/>
      <c r="DP123" s="960"/>
      <c r="DQ123" s="961">
        <v>122454</v>
      </c>
      <c r="DR123" s="959"/>
      <c r="DS123" s="959"/>
      <c r="DT123" s="959"/>
      <c r="DU123" s="960"/>
      <c r="DV123" s="962">
        <v>2.8</v>
      </c>
      <c r="DW123" s="963"/>
      <c r="DX123" s="963"/>
      <c r="DY123" s="963"/>
      <c r="DZ123" s="964"/>
    </row>
    <row r="124" spans="1:130" s="230" customFormat="1" ht="26.25" customHeight="1" thickBot="1" x14ac:dyDescent="0.25">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477</v>
      </c>
      <c r="AB124" s="959"/>
      <c r="AC124" s="959"/>
      <c r="AD124" s="959"/>
      <c r="AE124" s="960"/>
      <c r="AF124" s="961" t="s">
        <v>478</v>
      </c>
      <c r="AG124" s="959"/>
      <c r="AH124" s="959"/>
      <c r="AI124" s="959"/>
      <c r="AJ124" s="960"/>
      <c r="AK124" s="961" t="s">
        <v>479</v>
      </c>
      <c r="AL124" s="959"/>
      <c r="AM124" s="959"/>
      <c r="AN124" s="959"/>
      <c r="AO124" s="960"/>
      <c r="AP124" s="962" t="s">
        <v>478</v>
      </c>
      <c r="AQ124" s="963"/>
      <c r="AR124" s="963"/>
      <c r="AS124" s="963"/>
      <c r="AT124" s="964"/>
      <c r="AU124" s="1059" t="s">
        <v>480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50.9</v>
      </c>
      <c r="BR124" s="1027"/>
      <c r="BS124" s="1027"/>
      <c r="BT124" s="1027"/>
      <c r="BU124" s="1027"/>
      <c r="BV124" s="1027">
        <v>41.3</v>
      </c>
      <c r="BW124" s="1027"/>
      <c r="BX124" s="1027"/>
      <c r="BY124" s="1027"/>
      <c r="BZ124" s="1027"/>
      <c r="CA124" s="1027">
        <v>40.1</v>
      </c>
      <c r="CB124" s="1027"/>
      <c r="CC124" s="1027"/>
      <c r="CD124" s="1027"/>
      <c r="CE124" s="1027"/>
      <c r="CF124" s="1028"/>
      <c r="CG124" s="1029"/>
      <c r="CH124" s="1029"/>
      <c r="CI124" s="1029"/>
      <c r="CJ124" s="1030"/>
      <c r="CK124" s="1012"/>
      <c r="CL124" s="1012"/>
      <c r="CM124" s="1012"/>
      <c r="CN124" s="1012"/>
      <c r="CO124" s="1013"/>
      <c r="CP124" s="1019" t="s">
        <v>481</v>
      </c>
      <c r="CQ124" s="1020"/>
      <c r="CR124" s="1020"/>
      <c r="CS124" s="1020"/>
      <c r="CT124" s="1020"/>
      <c r="CU124" s="1020"/>
      <c r="CV124" s="1020"/>
      <c r="CW124" s="1020"/>
      <c r="CX124" s="1020"/>
      <c r="CY124" s="1020"/>
      <c r="CZ124" s="1020"/>
      <c r="DA124" s="1020"/>
      <c r="DB124" s="1020"/>
      <c r="DC124" s="1020"/>
      <c r="DD124" s="1020"/>
      <c r="DE124" s="1020"/>
      <c r="DF124" s="1021"/>
      <c r="DG124" s="1004" t="s">
        <v>482</v>
      </c>
      <c r="DH124" s="986"/>
      <c r="DI124" s="986"/>
      <c r="DJ124" s="986"/>
      <c r="DK124" s="987"/>
      <c r="DL124" s="985" t="s">
        <v>483</v>
      </c>
      <c r="DM124" s="986"/>
      <c r="DN124" s="986"/>
      <c r="DO124" s="986"/>
      <c r="DP124" s="987"/>
      <c r="DQ124" s="985" t="s">
        <v>484</v>
      </c>
      <c r="DR124" s="986"/>
      <c r="DS124" s="986"/>
      <c r="DT124" s="986"/>
      <c r="DU124" s="987"/>
      <c r="DV124" s="988" t="s">
        <v>482</v>
      </c>
      <c r="DW124" s="989"/>
      <c r="DX124" s="989"/>
      <c r="DY124" s="989"/>
      <c r="DZ124" s="990"/>
    </row>
    <row r="125" spans="1:130" s="230" customFormat="1" ht="26.25" customHeight="1" x14ac:dyDescent="0.2">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485</v>
      </c>
      <c r="AB125" s="959"/>
      <c r="AC125" s="959"/>
      <c r="AD125" s="959"/>
      <c r="AE125" s="960"/>
      <c r="AF125" s="961" t="s">
        <v>483</v>
      </c>
      <c r="AG125" s="959"/>
      <c r="AH125" s="959"/>
      <c r="AI125" s="959"/>
      <c r="AJ125" s="960"/>
      <c r="AK125" s="961" t="s">
        <v>483</v>
      </c>
      <c r="AL125" s="959"/>
      <c r="AM125" s="959"/>
      <c r="AN125" s="959"/>
      <c r="AO125" s="960"/>
      <c r="AP125" s="962" t="s">
        <v>486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477</v>
      </c>
      <c r="DH125" s="931"/>
      <c r="DI125" s="931"/>
      <c r="DJ125" s="931"/>
      <c r="DK125" s="931"/>
      <c r="DL125" s="931" t="s">
        <v>486</v>
      </c>
      <c r="DM125" s="931"/>
      <c r="DN125" s="931"/>
      <c r="DO125" s="931"/>
      <c r="DP125" s="931"/>
      <c r="DQ125" s="931" t="s">
        <v>489</v>
      </c>
      <c r="DR125" s="931"/>
      <c r="DS125" s="931"/>
      <c r="DT125" s="931"/>
      <c r="DU125" s="931"/>
      <c r="DV125" s="932" t="s">
        <v>490</v>
      </c>
      <c r="DW125" s="932"/>
      <c r="DX125" s="932"/>
      <c r="DY125" s="932"/>
      <c r="DZ125" s="933"/>
    </row>
    <row r="126" spans="1:130" s="230" customFormat="1" ht="26.25" customHeight="1" thickBot="1" x14ac:dyDescent="0.25">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482</v>
      </c>
      <c r="AB126" s="959"/>
      <c r="AC126" s="959"/>
      <c r="AD126" s="959"/>
      <c r="AE126" s="960"/>
      <c r="AF126" s="961" t="s">
        <v>484</v>
      </c>
      <c r="AG126" s="959"/>
      <c r="AH126" s="959"/>
      <c r="AI126" s="959"/>
      <c r="AJ126" s="960"/>
      <c r="AK126" s="961" t="s">
        <v>489</v>
      </c>
      <c r="AL126" s="959"/>
      <c r="AM126" s="959"/>
      <c r="AN126" s="959"/>
      <c r="AO126" s="960"/>
      <c r="AP126" s="962" t="s">
        <v>478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486</v>
      </c>
      <c r="DH126" s="926"/>
      <c r="DI126" s="926"/>
      <c r="DJ126" s="926"/>
      <c r="DK126" s="926"/>
      <c r="DL126" s="926" t="s">
        <v>478</v>
      </c>
      <c r="DM126" s="926"/>
      <c r="DN126" s="926"/>
      <c r="DO126" s="926"/>
      <c r="DP126" s="926"/>
      <c r="DQ126" s="926" t="s">
        <v>492</v>
      </c>
      <c r="DR126" s="926"/>
      <c r="DS126" s="926"/>
      <c r="DT126" s="926"/>
      <c r="DU126" s="926"/>
      <c r="DV126" s="927" t="s">
        <v>493</v>
      </c>
      <c r="DW126" s="927"/>
      <c r="DX126" s="927"/>
      <c r="DY126" s="927"/>
      <c r="DZ126" s="928"/>
    </row>
    <row r="127" spans="1:130" s="230" customFormat="1" ht="26.25" customHeight="1" x14ac:dyDescent="0.2">
      <c r="A127" s="1058"/>
      <c r="B127" s="951"/>
      <c r="C127" s="973" t="s">
        <v>494</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485</v>
      </c>
      <c r="AB127" s="959"/>
      <c r="AC127" s="959"/>
      <c r="AD127" s="959"/>
      <c r="AE127" s="960"/>
      <c r="AF127" s="961" t="s">
        <v>482</v>
      </c>
      <c r="AG127" s="959"/>
      <c r="AH127" s="959"/>
      <c r="AI127" s="959"/>
      <c r="AJ127" s="960"/>
      <c r="AK127" s="961" t="s">
        <v>477</v>
      </c>
      <c r="AL127" s="959"/>
      <c r="AM127" s="959"/>
      <c r="AN127" s="959"/>
      <c r="AO127" s="960"/>
      <c r="AP127" s="962" t="s">
        <v>493</v>
      </c>
      <c r="AQ127" s="963"/>
      <c r="AR127" s="963"/>
      <c r="AS127" s="963"/>
      <c r="AT127" s="964"/>
      <c r="AU127" s="232"/>
      <c r="AV127" s="232"/>
      <c r="AW127" s="232"/>
      <c r="AX127" s="1031" t="s">
        <v>495</v>
      </c>
      <c r="AY127" s="1032"/>
      <c r="AZ127" s="1032"/>
      <c r="BA127" s="1032"/>
      <c r="BB127" s="1032"/>
      <c r="BC127" s="1032"/>
      <c r="BD127" s="1032"/>
      <c r="BE127" s="1033"/>
      <c r="BF127" s="1034" t="s">
        <v>496</v>
      </c>
      <c r="BG127" s="1032"/>
      <c r="BH127" s="1032"/>
      <c r="BI127" s="1032"/>
      <c r="BJ127" s="1032"/>
      <c r="BK127" s="1032"/>
      <c r="BL127" s="1033"/>
      <c r="BM127" s="1034" t="s">
        <v>497</v>
      </c>
      <c r="BN127" s="1032"/>
      <c r="BO127" s="1032"/>
      <c r="BP127" s="1032"/>
      <c r="BQ127" s="1032"/>
      <c r="BR127" s="1032"/>
      <c r="BS127" s="1033"/>
      <c r="BT127" s="1034" t="s">
        <v>498</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499</v>
      </c>
      <c r="CQ127" s="923"/>
      <c r="CR127" s="923"/>
      <c r="CS127" s="923"/>
      <c r="CT127" s="923"/>
      <c r="CU127" s="923"/>
      <c r="CV127" s="923"/>
      <c r="CW127" s="923"/>
      <c r="CX127" s="923"/>
      <c r="CY127" s="923"/>
      <c r="CZ127" s="923"/>
      <c r="DA127" s="923"/>
      <c r="DB127" s="923"/>
      <c r="DC127" s="923"/>
      <c r="DD127" s="923"/>
      <c r="DE127" s="923"/>
      <c r="DF127" s="924"/>
      <c r="DG127" s="925" t="s">
        <v>478</v>
      </c>
      <c r="DH127" s="926"/>
      <c r="DI127" s="926"/>
      <c r="DJ127" s="926"/>
      <c r="DK127" s="926"/>
      <c r="DL127" s="926" t="s">
        <v>500</v>
      </c>
      <c r="DM127" s="926"/>
      <c r="DN127" s="926"/>
      <c r="DO127" s="926"/>
      <c r="DP127" s="926"/>
      <c r="DQ127" s="926" t="s">
        <v>477</v>
      </c>
      <c r="DR127" s="926"/>
      <c r="DS127" s="926"/>
      <c r="DT127" s="926"/>
      <c r="DU127" s="926"/>
      <c r="DV127" s="927" t="s">
        <v>483</v>
      </c>
      <c r="DW127" s="927"/>
      <c r="DX127" s="927"/>
      <c r="DY127" s="927"/>
      <c r="DZ127" s="928"/>
    </row>
    <row r="128" spans="1:130" s="230" customFormat="1" ht="26.25" customHeight="1" thickBot="1" x14ac:dyDescent="0.25">
      <c r="A128" s="1041" t="s">
        <v>501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502</v>
      </c>
      <c r="X128" s="1043"/>
      <c r="Y128" s="1043"/>
      <c r="Z128" s="1044"/>
      <c r="AA128" s="1045">
        <v>746329</v>
      </c>
      <c r="AB128" s="1046"/>
      <c r="AC128" s="1046"/>
      <c r="AD128" s="1046"/>
      <c r="AE128" s="1047"/>
      <c r="AF128" s="1048">
        <v>938167</v>
      </c>
      <c r="AG128" s="1046"/>
      <c r="AH128" s="1046"/>
      <c r="AI128" s="1046"/>
      <c r="AJ128" s="1047"/>
      <c r="AK128" s="1048">
        <v>1086081</v>
      </c>
      <c r="AL128" s="1046"/>
      <c r="AM128" s="1046"/>
      <c r="AN128" s="1046"/>
      <c r="AO128" s="1047"/>
      <c r="AP128" s="1049"/>
      <c r="AQ128" s="1050"/>
      <c r="AR128" s="1050"/>
      <c r="AS128" s="1050"/>
      <c r="AT128" s="1051"/>
      <c r="AU128" s="232"/>
      <c r="AV128" s="232"/>
      <c r="AW128" s="232"/>
      <c r="AX128" s="896" t="s">
        <v>503</v>
      </c>
      <c r="AY128" s="897"/>
      <c r="AZ128" s="897"/>
      <c r="BA128" s="897"/>
      <c r="BB128" s="897"/>
      <c r="BC128" s="897"/>
      <c r="BD128" s="897"/>
      <c r="BE128" s="898"/>
      <c r="BF128" s="1052" t="s">
        <v>493</v>
      </c>
      <c r="BG128" s="1053"/>
      <c r="BH128" s="1053"/>
      <c r="BI128" s="1053"/>
      <c r="BJ128" s="1053"/>
      <c r="BK128" s="1053"/>
      <c r="BL128" s="1054"/>
      <c r="BM128" s="1052">
        <v>14.36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504</v>
      </c>
      <c r="CQ128" s="726"/>
      <c r="CR128" s="726"/>
      <c r="CS128" s="726"/>
      <c r="CT128" s="726"/>
      <c r="CU128" s="726"/>
      <c r="CV128" s="726"/>
      <c r="CW128" s="726"/>
      <c r="CX128" s="726"/>
      <c r="CY128" s="726"/>
      <c r="CZ128" s="726"/>
      <c r="DA128" s="726"/>
      <c r="DB128" s="726"/>
      <c r="DC128" s="726"/>
      <c r="DD128" s="726"/>
      <c r="DE128" s="726"/>
      <c r="DF128" s="1036"/>
      <c r="DG128" s="1037">
        <v>347</v>
      </c>
      <c r="DH128" s="1038"/>
      <c r="DI128" s="1038"/>
      <c r="DJ128" s="1038"/>
      <c r="DK128" s="1038"/>
      <c r="DL128" s="1038">
        <v>352</v>
      </c>
      <c r="DM128" s="1038"/>
      <c r="DN128" s="1038"/>
      <c r="DO128" s="1038"/>
      <c r="DP128" s="1038"/>
      <c r="DQ128" s="1038">
        <v>342</v>
      </c>
      <c r="DR128" s="1038"/>
      <c r="DS128" s="1038"/>
      <c r="DT128" s="1038"/>
      <c r="DU128" s="1038"/>
      <c r="DV128" s="1039">
        <v>0</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5478620</v>
      </c>
      <c r="AB129" s="959"/>
      <c r="AC129" s="959"/>
      <c r="AD129" s="959"/>
      <c r="AE129" s="960"/>
      <c r="AF129" s="961">
        <v>6186702</v>
      </c>
      <c r="AG129" s="959"/>
      <c r="AH129" s="959"/>
      <c r="AI129" s="959"/>
      <c r="AJ129" s="960"/>
      <c r="AK129" s="961">
        <v>6185048</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500</v>
      </c>
      <c r="BG129" s="1067"/>
      <c r="BH129" s="1067"/>
      <c r="BI129" s="1067"/>
      <c r="BJ129" s="1067"/>
      <c r="BK129" s="1067"/>
      <c r="BL129" s="1068"/>
      <c r="BM129" s="1066">
        <v>19.36</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1317386</v>
      </c>
      <c r="AB130" s="959"/>
      <c r="AC130" s="959"/>
      <c r="AD130" s="959"/>
      <c r="AE130" s="960"/>
      <c r="AF130" s="961">
        <v>1704731</v>
      </c>
      <c r="AG130" s="959"/>
      <c r="AH130" s="959"/>
      <c r="AI130" s="959"/>
      <c r="AJ130" s="960"/>
      <c r="AK130" s="961">
        <v>1810147</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11.5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4161234</v>
      </c>
      <c r="AB131" s="986"/>
      <c r="AC131" s="986"/>
      <c r="AD131" s="986"/>
      <c r="AE131" s="987"/>
      <c r="AF131" s="985">
        <v>4481971</v>
      </c>
      <c r="AG131" s="986"/>
      <c r="AH131" s="986"/>
      <c r="AI131" s="986"/>
      <c r="AJ131" s="987"/>
      <c r="AK131" s="985">
        <v>4374901</v>
      </c>
      <c r="AL131" s="986"/>
      <c r="AM131" s="986"/>
      <c r="AN131" s="986"/>
      <c r="AO131" s="987"/>
      <c r="AP131" s="1110"/>
      <c r="AQ131" s="1111"/>
      <c r="AR131" s="1111"/>
      <c r="AS131" s="1111"/>
      <c r="AT131" s="1112"/>
      <c r="AU131" s="233"/>
      <c r="AV131" s="233"/>
      <c r="AW131" s="233"/>
      <c r="AX131" s="1083" t="s">
        <v>511</v>
      </c>
      <c r="AY131" s="726"/>
      <c r="AZ131" s="726"/>
      <c r="BA131" s="726"/>
      <c r="BB131" s="726"/>
      <c r="BC131" s="726"/>
      <c r="BD131" s="726"/>
      <c r="BE131" s="1036"/>
      <c r="BF131" s="1084">
        <v>40.1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10.912147689999999</v>
      </c>
      <c r="AB132" s="1097"/>
      <c r="AC132" s="1097"/>
      <c r="AD132" s="1097"/>
      <c r="AE132" s="1098"/>
      <c r="AF132" s="1099">
        <v>10.50312463</v>
      </c>
      <c r="AG132" s="1097"/>
      <c r="AH132" s="1097"/>
      <c r="AI132" s="1097"/>
      <c r="AJ132" s="1098"/>
      <c r="AK132" s="1099">
        <v>13.24882552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9.1999999999999993</v>
      </c>
      <c r="AB133" s="1080"/>
      <c r="AC133" s="1080"/>
      <c r="AD133" s="1080"/>
      <c r="AE133" s="1081"/>
      <c r="AF133" s="1079">
        <v>10.3</v>
      </c>
      <c r="AG133" s="1080"/>
      <c r="AH133" s="1080"/>
      <c r="AI133" s="1080"/>
      <c r="AJ133" s="1081"/>
      <c r="AK133" s="1079">
        <v>11.5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rZbgaXyFluKFJzrIrcuDNfTxQTv16g9s9hkSBvTwbJHwhJjOo7RRnH4kTqUn5ZUpOeraxyDYnzAGi2kUQu8Sw==" saltValue="0J2qIZMVlwMfQF5kNqMg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N55" zoomScale="85" zoomScaleNormal="85" zoomScaleSheetLayoutView="8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N3vHfudyQfn1QLn7be43NaZBBUjO6g+r30mwTs0aYdSPtQSglGAxNASyY+iOhsxngeV2Jqn2GsXcp+DdulOyw==" saltValue="ZRAeCMBoXQxXtzMCOIoo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E64"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4cNvuwGZ3m6AcRuzQ2PiucmvI0Crp/SDM61uEoaRlnf+dAW169kmXp5Vd6cU4V6NbXAOrmAmQLmYuOHiMEaWg==" saltValue="tPekVjEwJ4V2YhJhG+Bu6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1541307</v>
      </c>
      <c r="AP9" s="281">
        <v>151778</v>
      </c>
      <c r="AQ9" s="282">
        <v>166998</v>
      </c>
      <c r="AR9" s="283">
        <v>-9.1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163214</v>
      </c>
      <c r="AP10" s="284">
        <v>16072</v>
      </c>
      <c r="AQ10" s="285">
        <v>26170</v>
      </c>
      <c r="AR10" s="286">
        <v>-38.6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t="s">
        <v>526</v>
      </c>
      <c r="AP11" s="284" t="s">
        <v>526</v>
      </c>
      <c r="AQ11" s="285">
        <v>5047</v>
      </c>
      <c r="AR11" s="286" t="s">
        <v>526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527</v>
      </c>
      <c r="AL12" s="1117"/>
      <c r="AM12" s="1117"/>
      <c r="AN12" s="1118"/>
      <c r="AO12" s="284" t="s">
        <v>526</v>
      </c>
      <c r="AP12" s="284" t="s">
        <v>526</v>
      </c>
      <c r="AQ12" s="285" t="s">
        <v>526</v>
      </c>
      <c r="AR12" s="286" t="s">
        <v>526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1361</v>
      </c>
      <c r="AP13" s="284">
        <v>134</v>
      </c>
      <c r="AQ13" s="285">
        <v>6466</v>
      </c>
      <c r="AR13" s="286">
        <v>-97.9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46193</v>
      </c>
      <c r="AP14" s="284">
        <v>4549</v>
      </c>
      <c r="AQ14" s="285">
        <v>3589</v>
      </c>
      <c r="AR14" s="286">
        <v>26.7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-104235</v>
      </c>
      <c r="AP15" s="284">
        <v>-10264</v>
      </c>
      <c r="AQ15" s="285">
        <v>-12920</v>
      </c>
      <c r="AR15" s="286">
        <v>-20.6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1647840</v>
      </c>
      <c r="AP16" s="284">
        <v>162269</v>
      </c>
      <c r="AQ16" s="285">
        <v>195349</v>
      </c>
      <c r="AR16" s="286">
        <v>-16.899999999999999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14.67</v>
      </c>
      <c r="AP21" s="298">
        <v>16.600000000000001</v>
      </c>
      <c r="AQ21" s="299">
        <v>-1.93</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95.8</v>
      </c>
      <c r="AP22" s="303">
        <v>95.6</v>
      </c>
      <c r="AQ22" s="304">
        <v>0.2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3353306</v>
      </c>
      <c r="AP32" s="312">
        <v>330212</v>
      </c>
      <c r="AQ32" s="313">
        <v>125145</v>
      </c>
      <c r="AR32" s="314">
        <v>163.9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526</v>
      </c>
      <c r="AP33" s="312" t="s">
        <v>526</v>
      </c>
      <c r="AQ33" s="313">
        <v>142</v>
      </c>
      <c r="AR33" s="314" t="s">
        <v>526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526</v>
      </c>
      <c r="AP34" s="312" t="s">
        <v>526</v>
      </c>
      <c r="AQ34" s="313">
        <v>186</v>
      </c>
      <c r="AR34" s="314" t="s">
        <v>526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80325</v>
      </c>
      <c r="AP35" s="312">
        <v>7910</v>
      </c>
      <c r="AQ35" s="313">
        <v>24116</v>
      </c>
      <c r="AR35" s="314">
        <v>-67.2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v>42220</v>
      </c>
      <c r="AP36" s="312">
        <v>4158</v>
      </c>
      <c r="AQ36" s="313">
        <v>3945</v>
      </c>
      <c r="AR36" s="314">
        <v>5.4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t="s">
        <v>526</v>
      </c>
      <c r="AP37" s="312" t="s">
        <v>526</v>
      </c>
      <c r="AQ37" s="313">
        <v>817</v>
      </c>
      <c r="AR37" s="314" t="s">
        <v>526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526</v>
      </c>
      <c r="AP38" s="315" t="s">
        <v>526</v>
      </c>
      <c r="AQ38" s="316">
        <v>16</v>
      </c>
      <c r="AR38" s="304" t="s">
        <v>526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-1086081</v>
      </c>
      <c r="AP39" s="312">
        <v>-106950</v>
      </c>
      <c r="AQ39" s="313">
        <v>-6780</v>
      </c>
      <c r="AR39" s="314">
        <v>1477.4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-1810147</v>
      </c>
      <c r="AP40" s="312">
        <v>-178252</v>
      </c>
      <c r="AQ40" s="313">
        <v>-98746</v>
      </c>
      <c r="AR40" s="314">
        <v>80.5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579623</v>
      </c>
      <c r="AP41" s="312">
        <v>57078</v>
      </c>
      <c r="AQ41" s="313">
        <v>48842</v>
      </c>
      <c r="AR41" s="314">
        <v>16.899999999999999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4100857</v>
      </c>
      <c r="AN51" s="334">
        <v>386181</v>
      </c>
      <c r="AO51" s="335">
        <v>231.3</v>
      </c>
      <c r="AP51" s="336">
        <v>115050</v>
      </c>
      <c r="AQ51" s="337">
        <v>1</v>
      </c>
      <c r="AR51" s="338">
        <v>230.3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991188</v>
      </c>
      <c r="AN52" s="342">
        <v>93341</v>
      </c>
      <c r="AO52" s="343">
        <v>2.9</v>
      </c>
      <c r="AP52" s="344">
        <v>53792</v>
      </c>
      <c r="AQ52" s="345">
        <v>1.2</v>
      </c>
      <c r="AR52" s="346">
        <v>1.7</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4513003</v>
      </c>
      <c r="AN53" s="334">
        <v>432114</v>
      </c>
      <c r="AO53" s="335">
        <v>11.9</v>
      </c>
      <c r="AP53" s="336">
        <v>118252</v>
      </c>
      <c r="AQ53" s="337">
        <v>2.8</v>
      </c>
      <c r="AR53" s="338">
        <v>9.1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1375872</v>
      </c>
      <c r="AN54" s="342">
        <v>131738</v>
      </c>
      <c r="AO54" s="343">
        <v>41.1</v>
      </c>
      <c r="AP54" s="344">
        <v>49994</v>
      </c>
      <c r="AQ54" s="345">
        <v>-7.1</v>
      </c>
      <c r="AR54" s="346">
        <v>48.2</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4572370</v>
      </c>
      <c r="AN55" s="334">
        <v>440795</v>
      </c>
      <c r="AO55" s="335">
        <v>2</v>
      </c>
      <c r="AP55" s="336">
        <v>200194</v>
      </c>
      <c r="AQ55" s="337">
        <v>69.3</v>
      </c>
      <c r="AR55" s="338">
        <v>-67.3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1923228</v>
      </c>
      <c r="AN56" s="342">
        <v>185407</v>
      </c>
      <c r="AO56" s="343">
        <v>40.700000000000003</v>
      </c>
      <c r="AP56" s="344">
        <v>106422</v>
      </c>
      <c r="AQ56" s="345">
        <v>112.9</v>
      </c>
      <c r="AR56" s="346">
        <v>-72.2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2287561</v>
      </c>
      <c r="AN57" s="334">
        <v>222417</v>
      </c>
      <c r="AO57" s="335">
        <v>-49.5</v>
      </c>
      <c r="AP57" s="336">
        <v>196914</v>
      </c>
      <c r="AQ57" s="337">
        <v>-1.6</v>
      </c>
      <c r="AR57" s="338">
        <v>-47.9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1095537</v>
      </c>
      <c r="AN58" s="342">
        <v>106518</v>
      </c>
      <c r="AO58" s="343">
        <v>-42.5</v>
      </c>
      <c r="AP58" s="344">
        <v>98966</v>
      </c>
      <c r="AQ58" s="345">
        <v>-7</v>
      </c>
      <c r="AR58" s="346">
        <v>-35.5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2140473</v>
      </c>
      <c r="AN59" s="334">
        <v>210780</v>
      </c>
      <c r="AO59" s="335">
        <v>-5.2</v>
      </c>
      <c r="AP59" s="336">
        <v>204757</v>
      </c>
      <c r="AQ59" s="337">
        <v>4</v>
      </c>
      <c r="AR59" s="338">
        <v>-9.1999999999999993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1356804</v>
      </c>
      <c r="AN60" s="342">
        <v>133609</v>
      </c>
      <c r="AO60" s="343">
        <v>25.4</v>
      </c>
      <c r="AP60" s="344">
        <v>106071</v>
      </c>
      <c r="AQ60" s="345">
        <v>7.2</v>
      </c>
      <c r="AR60" s="346">
        <v>18.2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3522853</v>
      </c>
      <c r="AN61" s="349">
        <v>338457</v>
      </c>
      <c r="AO61" s="350">
        <v>38.1</v>
      </c>
      <c r="AP61" s="351">
        <v>167033</v>
      </c>
      <c r="AQ61" s="352">
        <v>15.1</v>
      </c>
      <c r="AR61" s="338">
        <v>23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1348526</v>
      </c>
      <c r="AN62" s="342">
        <v>130123</v>
      </c>
      <c r="AO62" s="343">
        <v>13.5</v>
      </c>
      <c r="AP62" s="344">
        <v>83049</v>
      </c>
      <c r="AQ62" s="345">
        <v>21.4</v>
      </c>
      <c r="AR62" s="346">
        <v>-7.9</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tV1mr7UtqfrTuM6xZWyxZXWCRtyls5Iiv1YQEAvMTA/Z8lEr9ckvOm6PVGwKX7aDTFWTutqokal0tpMT6I59sg==" saltValue="QQ/QQCEE0ShBXhORKeSv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abSelected="1" topLeftCell="A64" zoomScale="85" zoomScaleNormal="85"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1" spans="125:125" ht="13.5" hidden="1" customHeight="1" x14ac:dyDescent="0.2">
      <c r="DU121" s="259"/>
    </row>
  </sheetData>
  <sheetProtection algorithmName="SHA-512" hashValue="rHkuqNv4T9Rb/wtfJ4dpqEusHNNzYxUZgeUISf/Rs48/qcV/xNV/6L8g5vxui4iuT8Qcp8onZ8Rkxj6zYc1dNQ==" saltValue="L8bDsWdNSF7wsbWENsna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fgjJQP5CNLeYeXsfPI5EWCGt5Se8HZNNTU+ox/+vR1hdzXaBjNeFQzDjRxBiIoSc87nPNBTJgAliPng4g0A3Zg==" saltValue="U3aaKMIQ221viKbqHyZw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25.47</v>
      </c>
      <c r="G47" s="12">
        <v>27.62</v>
      </c>
      <c r="H47" s="12">
        <v>25.41</v>
      </c>
      <c r="I47" s="12">
        <v>22.54</v>
      </c>
      <c r="J47" s="13">
        <v>22.58</v>
      </c>
    </row>
    <row r="48" spans="2:10" ht="57.75" customHeight="1" x14ac:dyDescent="0.2">
      <c r="B48" s="14"/>
      <c r="C48" s="1141" t="s">
        <v>4</v>
      </c>
      <c r="D48" s="1141"/>
      <c r="E48" s="1142"/>
      <c r="F48" s="15">
        <v>20.58</v>
      </c>
      <c r="G48" s="16">
        <v>16.27</v>
      </c>
      <c r="H48" s="16">
        <v>9.0500000000000007</v>
      </c>
      <c r="I48" s="16">
        <v>11.38</v>
      </c>
      <c r="J48" s="17">
        <v>13.64</v>
      </c>
    </row>
    <row r="49" spans="2:10" ht="57.75" customHeight="1" thickBot="1" x14ac:dyDescent="0.25">
      <c r="B49" s="18"/>
      <c r="C49" s="1143" t="s">
        <v>5</v>
      </c>
      <c r="D49" s="1143"/>
      <c r="E49" s="1144"/>
      <c r="F49" s="19" t="s">
        <v>573</v>
      </c>
      <c r="G49" s="20" t="s">
        <v>574</v>
      </c>
      <c r="H49" s="20" t="s">
        <v>575</v>
      </c>
      <c r="I49" s="20">
        <v>1.35</v>
      </c>
      <c r="J49" s="21" t="s">
        <v>576</v>
      </c>
    </row>
    <row r="50" spans="2:10" ht="13" x14ac:dyDescent="0.2"/>
  </sheetData>
  <sheetProtection algorithmName="SHA-512" hashValue="ngDObOe8sQDYFBYnWYPo1/vRWhdgwZie+UvuqYkdf4bVvGIZObb6f03bpoIN6g+/PZ+PirBeumlEgxh5I1NapQ==" saltValue="H4lFJvJDO63uwNRSEWmJ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2024-03-14T04:41:49Z</dcterms:created>
  <dcterms:modified xsi:type="dcterms:W3CDTF">2024-03-21T06:27:22Z</dcterms:modified>
  <cp:category/>
</cp:coreProperties>
</file>