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126.132\_NAS_Media\令和５年度\03 普通会計決算統計（R4決算）\08-2 令和4年度財政状況資料集\03 市町村→県\"/>
    </mc:Choice>
  </mc:AlternateContent>
  <bookViews>
    <workbookView xWindow="0" yWindow="0" windowWidth="28800" windowHeight="12470" firstSheet="9" activeTab="1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G34" i="10" l="1"/>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E36" i="10"/>
  <c r="C36" i="10"/>
  <c r="CO35" i="10"/>
  <c r="BE35" i="10"/>
  <c r="C35" i="10"/>
  <c r="CO34" i="10"/>
  <c r="BW34" i="10"/>
  <c r="BW35" i="10" s="1"/>
  <c r="BW36" i="10" s="1"/>
  <c r="BW37" i="10" s="1"/>
  <c r="BW38" i="10" s="1"/>
  <c r="BW39" i="10" s="1"/>
  <c r="C34" i="10"/>
  <c r="AM34" i="10" l="1"/>
  <c r="AM35" i="10" s="1"/>
  <c r="AM36" i="10" s="1"/>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alcChain>
</file>

<file path=xl/sharedStrings.xml><?xml version="1.0" encoding="utf-8"?>
<sst xmlns="http://schemas.openxmlformats.org/spreadsheetml/2006/main" count="1090" uniqueCount="600">
  <si>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</si>
  <si>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</si>
  <si>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</si>
  <si>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</si>
  <si>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</si>
  <si>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</si>
  <si>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</si>
  <si>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</si>
  <si>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</si>
  <si>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</si>
  <si>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</si>
  <si>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</si>
  <si>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</si>
  <si>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</si>
  <si>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</si>
  <si>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</si>
  <si>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</si>
  <si>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</si>
  <si>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</si>
  <si>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</si>
  <si>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</si>
  <si>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</si>
  <si>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</si>
  <si>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</si>
  <si>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</si>
  <si>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</si>
  <si>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</si>
  <si>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</si>
  <si>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</si>
  <si>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</si>
  <si>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</si>
  <si>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</si>
  <si>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</si>
  <si>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</si>
  <si>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</si>
  <si>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</si>
  <si>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</si>
  <si>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</si>
  <si>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</si>
  <si>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</si>
  <si>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</si>
  <si>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</si>
  <si>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</si>
  <si>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</si>
  <si>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</si>
  <si>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</si>
  <si>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</si>
  <si>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</si>
  <si>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</si>
  <si>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</si>
  <si>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</si>
  <si>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</si>
  <si>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</si>
  <si>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</si>
  <si>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</si>
  <si>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</si>
  <si>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</si>
  <si>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</si>
  <si>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</si>
  <si>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</si>
  <si>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</si>
  <si>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</si>
  <si>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</si>
  <si>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</si>
  <si>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</si>
  <si>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</si>
  <si>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</si>
  <si>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</si>
  <si>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</si>
  <si>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</si>
  <si>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</si>
  <si>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</si>
  <si>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</si>
  <si>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</si>
  <si>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</si>
  <si>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</si>
  <si>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</si>
  <si>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</si>
  <si>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</si>
  <si>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</si>
  <si>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</si>
  <si>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</si>
  <si>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</si>
  <si>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</si>
  <si>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</si>
  <si>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</si>
  <si>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Ⅱ－３</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</si>
  <si>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</si>
  <si>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</si>
  <si>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</si>
  <si>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</si>
  <si>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</si>
  <si>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</si>
  <si>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</si>
  <si>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</si>
  <si>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</si>
  <si>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</si>
  <si>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</si>
  <si>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</si>
  <si>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合志市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</si>
  <si>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</si>
  <si>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</si>
  <si>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</si>
  <si>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</si>
  <si>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</si>
  <si>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</si>
  <si>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</si>
  <si>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</si>
  <si>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</si>
  <si>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</si>
  <si>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</si>
  <si>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</si>
  <si>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</si>
  <si>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</si>
  <si>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</si>
  <si>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</si>
  <si>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</si>
  <si>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</si>
  <si>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</si>
  <si>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</si>
  <si>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</si>
  <si>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</si>
  <si>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</si>
  <si>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</si>
  <si>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</si>
  <si>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</si>
  <si>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</si>
  <si>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</si>
  <si>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</si>
  <si>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</si>
  <si>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</si>
  <si>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</si>
  <si>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</si>
  <si>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</si>
  <si>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</si>
  <si>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</si>
  <si>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</si>
  <si>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</si>
  <si>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</si>
  <si>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</si>
  <si>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</si>
  <si>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</si>
  <si>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</si>
  <si>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</si>
  <si>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</si>
  <si>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</si>
  <si>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</si>
  <si>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</si>
  <si>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</si>
  <si>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</si>
  <si>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</si>
  <si>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</si>
  <si>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5"/>
  </si>
  <si>
    <t>うち日本人(％)</t>
    <phoneticPr fontId="5"/>
  </si>
  <si>
    <t>1.1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</si>
  <si>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</si>
  <si>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</si>
  <si>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</si>
  <si>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</si>
  <si>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</si>
  <si>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</si>
  <si>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</si>
  <si>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</si>
  <si>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</si>
  <si>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</si>
  <si>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</si>
  <si>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</si>
  <si>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</si>
  <si>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</si>
  <si>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</si>
  <si>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</si>
  <si>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</si>
  <si>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</si>
  <si>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</si>
  <si>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</si>
  <si>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</si>
  <si>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</si>
  <si>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</si>
  <si>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</si>
  <si>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</si>
  <si>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</si>
  <si>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</si>
  <si>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</si>
  <si>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</si>
  <si>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</si>
  <si>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</si>
  <si>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</si>
  <si>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</si>
  <si>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</si>
  <si>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</si>
  <si>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</si>
  <si>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</si>
  <si>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</si>
  <si>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</si>
  <si>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</si>
  <si>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</si>
  <si>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</si>
  <si>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</si>
  <si>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</si>
  <si>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</si>
  <si>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</si>
  <si>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</si>
  <si>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</si>
  <si>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</si>
  <si>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</si>
  <si>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</si>
  <si>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</si>
  <si>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</si>
  <si>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</si>
  <si>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</si>
  <si>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</si>
  <si>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</si>
  <si>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</si>
  <si>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熊本県合志市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</si>
  <si>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</si>
  <si>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</si>
  <si>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</si>
  <si>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</si>
  <si>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</si>
  <si>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</si>
  <si>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</si>
  <si>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</si>
  <si>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</si>
  <si>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</si>
  <si>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</si>
  <si>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</si>
  <si>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</si>
  <si>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</si>
  <si>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</si>
  <si>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</si>
  <si>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</si>
  <si>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</si>
  <si>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</si>
  <si>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</si>
  <si>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</si>
  <si>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</si>
  <si>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</si>
  <si>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</si>
  <si>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</si>
  <si>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</si>
  <si>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</si>
  <si>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</si>
  <si>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</si>
  <si>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</si>
  <si>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</si>
  <si>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</si>
  <si>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t>
    <phoneticPr fontId="5"/>
  </si>
  <si>
    <t>地方消費税交付金</t>
  </si>
  <si>
    <t>　　　法人税割</t>
    <phoneticPr fontId="5"/>
  </si>
  <si>
    <t>-</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</si>
  <si>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</si>
  <si>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</si>
  <si>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</si>
  <si>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</si>
  <si>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</si>
  <si>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</si>
  <si>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</si>
  <si>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</si>
  <si>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</si>
  <si>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</si>
  <si>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</si>
  <si>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</si>
  <si>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</si>
  <si>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</si>
  <si>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</si>
  <si>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</si>
  <si>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</si>
  <si>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</si>
  <si>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</si>
  <si>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</si>
  <si>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</si>
  <si>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</si>
  <si>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</si>
  <si>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</si>
  <si>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</si>
  <si>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</si>
  <si>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</si>
  <si>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</si>
  <si>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</si>
  <si>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</si>
  <si>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</si>
  <si>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</si>
  <si>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</si>
  <si>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</si>
  <si>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</si>
  <si>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</si>
  <si>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</si>
  <si>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</si>
  <si>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</si>
  <si>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</si>
  <si>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</si>
  <si>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</si>
  <si>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</si>
  <si>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</si>
  <si>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</si>
  <si>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</si>
  <si>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</si>
  <si>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</si>
  <si>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</si>
  <si>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</si>
  <si>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</si>
  <si>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</si>
  <si>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</si>
  <si>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</si>
  <si>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</si>
  <si>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</si>
  <si>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</si>
  <si>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</si>
  <si>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</si>
  <si>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</si>
  <si>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</si>
  <si>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</si>
  <si>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</si>
  <si>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</si>
  <si>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</si>
  <si>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</si>
  <si>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</si>
  <si>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</si>
  <si>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</si>
  <si>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</si>
  <si>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</si>
  <si>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</si>
  <si>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</si>
  <si>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</si>
  <si>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</si>
  <si>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</si>
  <si>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</si>
  <si>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</si>
  <si>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</si>
  <si>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</si>
  <si>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</si>
  <si>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</si>
  <si>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</si>
  <si>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</si>
  <si>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</si>
  <si>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</si>
  <si>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</si>
  <si>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</si>
  <si>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</si>
  <si>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</si>
  <si>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</si>
  <si>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</si>
  <si>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</si>
  <si>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</si>
  <si>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</si>
  <si>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</si>
  <si>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</si>
  <si>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</si>
  <si>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</si>
  <si>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</si>
  <si>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</si>
  <si>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</si>
  <si>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</si>
  <si>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</si>
  <si>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</si>
  <si>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</si>
  <si>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</si>
  <si>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</si>
  <si>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</si>
  <si>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</si>
  <si>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</si>
  <si>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</si>
  <si>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</si>
  <si>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</si>
  <si>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</si>
  <si>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</si>
  <si>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</si>
  <si>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</si>
  <si>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熊本県合志市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</si>
  <si>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</si>
  <si>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</si>
  <si>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</si>
  <si>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</si>
  <si>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</si>
  <si>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</si>
  <si>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</si>
  <si>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</si>
  <si>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</si>
  <si>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</si>
  <si>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</si>
  <si>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</si>
  <si>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</si>
  <si>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</si>
  <si>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</si>
  <si>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</si>
  <si>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</si>
  <si>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</si>
  <si>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</si>
  <si>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</si>
  <si>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</si>
  <si>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</si>
  <si>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</si>
  <si>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</si>
  <si>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</si>
  <si>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</si>
  <si>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</si>
  <si>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</si>
  <si>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</si>
  <si>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</si>
  <si>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</si>
  <si>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</si>
  <si>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</si>
  <si>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</si>
  <si>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</si>
  <si>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</si>
  <si>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</si>
  <si>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</si>
  <si>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</si>
  <si>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工業用水道事業会計</t>
    <phoneticPr fontId="5"/>
  </si>
  <si>
    <t>法適用企業</t>
    <phoneticPr fontId="5"/>
  </si>
  <si>
    <t>下水道事業会計</t>
    <phoneticPr fontId="5"/>
  </si>
  <si>
    <t>工業団地整備事業特別会計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</si>
  <si>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</si>
  <si>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</si>
  <si>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</si>
  <si>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</si>
  <si>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</si>
  <si>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</si>
  <si>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</si>
  <si>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</si>
  <si>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</si>
  <si>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</si>
  <si>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</si>
  <si>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</si>
  <si>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</si>
  <si>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</si>
  <si>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</si>
  <si>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</si>
  <si>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</si>
  <si>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</si>
  <si>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</si>
  <si>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</si>
  <si>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</si>
  <si>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</si>
  <si>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</si>
  <si>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</si>
  <si>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</si>
  <si>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</si>
  <si>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</si>
  <si>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</si>
  <si>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</si>
  <si>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</si>
  <si>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</si>
  <si>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</si>
  <si>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</si>
  <si>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</si>
  <si>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</si>
  <si>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</si>
  <si>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</si>
  <si>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</si>
  <si>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</si>
  <si>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</si>
  <si>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</si>
  <si>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</si>
  <si>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</si>
  <si>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</si>
  <si>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</si>
  <si>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</si>
  <si>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</si>
  <si>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</si>
  <si>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</si>
  <si>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</si>
  <si>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</si>
  <si>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</si>
  <si>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</si>
  <si>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</si>
  <si>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</si>
  <si>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</si>
  <si>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</si>
  <si>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</si>
  <si>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</si>
  <si>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</si>
  <si>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</si>
  <si>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</si>
  <si>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</si>
  <si>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</si>
  <si>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</si>
  <si>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</si>
  <si>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t>
    <phoneticPr fontId="5"/>
  </si>
  <si>
    <t>-</t>
    <phoneticPr fontId="5"/>
  </si>
  <si>
    <t>-</t>
    <phoneticPr fontId="5"/>
  </si>
  <si>
    <t>将来負担比率（(Ｅ)－(Ｆ)）／（(Ｃ)－(Ｄ)）×１００</t>
    <rPh sb="0" eb="2">
      <t>ショウライ</t>
    </rPh>
    <rPh sb="2" eb="4">
      <t>フタン</t>
    </rPh>
    <rPh sb="4" eb="6">
      <t>ヒリツ</t>
    </rPh>
    <phoneticPr fontId="5"/>
  </si>
  <si>
    <t>-</t>
    <phoneticPr fontId="5"/>
  </si>
  <si>
    <t>-</t>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</si>
  <si>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</si>
  <si>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</si>
  <si>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</si>
  <si>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</si>
  <si>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</si>
  <si>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</si>
  <si>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</si>
  <si>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</si>
  <si>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</si>
  <si>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</si>
  <si>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</si>
  <si>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</si>
  <si>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</si>
  <si>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</si>
  <si>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</si>
  <si>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</si>
  <si>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</si>
  <si>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</si>
  <si>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</si>
  <si>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</si>
  <si>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</si>
  <si>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</si>
  <si>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</si>
  <si>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</si>
  <si>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</si>
  <si>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</si>
  <si>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</si>
  <si>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</si>
  <si>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</si>
  <si>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</si>
  <si>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</si>
  <si>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</si>
  <si>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</si>
  <si>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</si>
  <si>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</si>
  <si>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</si>
  <si>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</si>
  <si>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</si>
  <si>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</si>
  <si>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</si>
  <si>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</si>
  <si>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</si>
  <si>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</si>
  <si>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</si>
  <si>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</si>
  <si>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</si>
  <si>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</si>
  <si>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</si>
  <si>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</si>
  <si>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</si>
  <si>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</si>
  <si>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</si>
  <si>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</si>
  <si>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</si>
  <si>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</si>
  <si>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</si>
  <si>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</si>
  <si>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</si>
  <si>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</si>
  <si>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</si>
  <si>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</si>
  <si>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</si>
  <si>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</si>
  <si>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</si>
  <si>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</si>
  <si>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</si>
  <si>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</si>
  <si>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</si>
  <si>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</si>
  <si>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</si>
  <si>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</si>
  <si>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</si>
  <si>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</si>
  <si>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</si>
  <si>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</si>
  <si>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</si>
  <si>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</si>
  <si>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</si>
  <si>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</si>
  <si>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</si>
  <si>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</si>
  <si>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</si>
  <si>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</si>
  <si>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</si>
  <si>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</si>
  <si>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</si>
  <si>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1.88</t>
  </si>
  <si>
    <t>一般会計</t>
  </si>
  <si>
    <t>水道事業会計</t>
  </si>
  <si>
    <t>下水道事業会計</t>
  </si>
  <si>
    <t>工業用水道事業会計</t>
  </si>
  <si>
    <t>介護保険特別会計</t>
  </si>
  <si>
    <t>国民健康保険特別会計</t>
  </si>
  <si>
    <t>工業団地整備事業特別会計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</si>
  <si>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</si>
  <si>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</si>
  <si>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</si>
  <si>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</si>
  <si>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</si>
  <si>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</si>
  <si>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</si>
  <si>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</si>
  <si>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</si>
  <si>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</si>
  <si>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熊本県市町村総合事務組合</t>
    <rPh sb="0" eb="3">
      <t>クマモトケン</t>
    </rPh>
    <rPh sb="3" eb="6">
      <t>シチョウソン</t>
    </rPh>
    <rPh sb="6" eb="8">
      <t>ソウゴウ</t>
    </rPh>
    <rPh sb="8" eb="10">
      <t>ジム</t>
    </rPh>
    <rPh sb="10" eb="12">
      <t>クミアイ</t>
    </rPh>
    <phoneticPr fontId="2"/>
  </si>
  <si>
    <t>菊池養生園保健組合</t>
    <rPh sb="0" eb="2">
      <t>キクチ</t>
    </rPh>
    <rPh sb="2" eb="4">
      <t>ヨウジョウ</t>
    </rPh>
    <rPh sb="4" eb="5">
      <t>エン</t>
    </rPh>
    <rPh sb="5" eb="7">
      <t>ホケン</t>
    </rPh>
    <rPh sb="7" eb="9">
      <t>クミアイ</t>
    </rPh>
    <phoneticPr fontId="2"/>
  </si>
  <si>
    <t>菊池環境保全組合</t>
    <rPh sb="0" eb="2">
      <t>キクチ</t>
    </rPh>
    <rPh sb="2" eb="4">
      <t>カンキョウ</t>
    </rPh>
    <rPh sb="4" eb="6">
      <t>ホゼン</t>
    </rPh>
    <rPh sb="6" eb="8">
      <t>クミアイ</t>
    </rPh>
    <phoneticPr fontId="2"/>
  </si>
  <si>
    <t>菊池広域連合</t>
    <rPh sb="0" eb="2">
      <t>キクチ</t>
    </rPh>
    <rPh sb="2" eb="4">
      <t>コウイキ</t>
    </rPh>
    <rPh sb="4" eb="6">
      <t>レンゴウ</t>
    </rPh>
    <phoneticPr fontId="2"/>
  </si>
  <si>
    <t>熊本県後期高齢者医療広域連合(一般会計)</t>
    <rPh sb="0" eb="3">
      <t>クマモトケン</t>
    </rPh>
    <rPh sb="3" eb="5">
      <t>コウキ</t>
    </rPh>
    <rPh sb="5" eb="8">
      <t>コウレイシャ</t>
    </rPh>
    <rPh sb="8" eb="10">
      <t>イリョウ</t>
    </rPh>
    <rPh sb="10" eb="12">
      <t>コウイキ</t>
    </rPh>
    <rPh sb="12" eb="14">
      <t>レンゴウ</t>
    </rPh>
    <rPh sb="15" eb="17">
      <t>イッパン</t>
    </rPh>
    <rPh sb="17" eb="19">
      <t>カイケイ</t>
    </rPh>
    <phoneticPr fontId="2"/>
  </si>
  <si>
    <t>熊本県後期高齢者医療広域連合
(後期高齢者医療特別会計)</t>
    <rPh sb="0" eb="3">
      <t>クマモトケン</t>
    </rPh>
    <rPh sb="3" eb="5">
      <t>コウキ</t>
    </rPh>
    <rPh sb="5" eb="8">
      <t>コウレイシャ</t>
    </rPh>
    <rPh sb="8" eb="10">
      <t>イリョウ</t>
    </rPh>
    <rPh sb="10" eb="12">
      <t>コウイキ</t>
    </rPh>
    <rPh sb="12" eb="14">
      <t>レンゴウ</t>
    </rPh>
    <rPh sb="16" eb="18">
      <t>コウキ</t>
    </rPh>
    <rPh sb="18" eb="21">
      <t>コウレイシャ</t>
    </rPh>
    <rPh sb="21" eb="23">
      <t>イリョウ</t>
    </rPh>
    <rPh sb="23" eb="25">
      <t>トクベツ</t>
    </rPh>
    <rPh sb="25" eb="27">
      <t>カイケイ</t>
    </rPh>
    <phoneticPr fontId="2"/>
  </si>
  <si>
    <t>特別会計(交通災害共済事業)分を含む</t>
    <rPh sb="0" eb="2">
      <t>トクベツ</t>
    </rPh>
    <rPh sb="2" eb="4">
      <t>カイケイ</t>
    </rPh>
    <rPh sb="5" eb="7">
      <t>コウツウ</t>
    </rPh>
    <rPh sb="7" eb="9">
      <t>サイガイ</t>
    </rPh>
    <rPh sb="9" eb="11">
      <t>キョウサイ</t>
    </rPh>
    <rPh sb="11" eb="13">
      <t>ジギョウ</t>
    </rPh>
    <rPh sb="14" eb="15">
      <t>ブン</t>
    </rPh>
    <rPh sb="16" eb="17">
      <t>フク</t>
    </rPh>
    <phoneticPr fontId="2"/>
  </si>
  <si>
    <t>公共施設整備基金</t>
    <phoneticPr fontId="5"/>
  </si>
  <si>
    <t>地域福祉基金</t>
    <phoneticPr fontId="2"/>
  </si>
  <si>
    <t>小中学校教育環境整備基金</t>
    <phoneticPr fontId="2"/>
  </si>
  <si>
    <t>ふるさと創生基金</t>
    <phoneticPr fontId="2"/>
  </si>
  <si>
    <t>環境整備基金</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</si>
</sst>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7" fillId="0" borderId="31" xfId="8" applyFont="1" applyBorder="1">
      <alignment vertical="center"/>
    </xf>
    <xf numFmtId="0" fontId="27" fillId="0" borderId="42" xfId="8" applyFont="1" applyBorder="1">
      <alignmen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70" xfId="8" applyFont="1" applyBorder="1" applyAlignment="1">
      <alignment horizontal="center"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24"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11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41934</c:v>
                </c:pt>
                <c:pt idx="1">
                  <c:v>45588</c:v>
                </c:pt>
                <c:pt idx="2">
                  <c:v>45483</c:v>
                </c:pt>
                <c:pt idx="3">
                  <c:v>45945</c:v>
                </c:pt>
                <c:pt idx="4">
                  <c:v>44475</c:v>
                </c:pt>
              </c:numCache>
            </c:numRef>
          </c:val>
          <c:smooth val="0"/>
          <c:extLst>
            <c:ext xmlns:c16="http://schemas.microsoft.com/office/drawing/2014/chart" uri="{C3380CC4-5D6E-409C-BE32-E72D297353CC}">
              <c16:uniqueId val="{00000000-2656-4D0E-889A-42F36D24EBF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34016</c:v>
                </c:pt>
                <c:pt idx="1">
                  <c:v>77225</c:v>
                </c:pt>
                <c:pt idx="2">
                  <c:v>98120</c:v>
                </c:pt>
                <c:pt idx="3">
                  <c:v>29327</c:v>
                </c:pt>
                <c:pt idx="4">
                  <c:v>46013</c:v>
                </c:pt>
              </c:numCache>
            </c:numRef>
          </c:val>
          <c:smooth val="0"/>
          <c:extLst>
            <c:ext xmlns:c16="http://schemas.microsoft.com/office/drawing/2014/chart" uri="{C3380CC4-5D6E-409C-BE32-E72D297353CC}">
              <c16:uniqueId val="{00000001-2656-4D0E-889A-42F36D24EBF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9.24</c:v>
                </c:pt>
                <c:pt idx="1">
                  <c:v>5.84</c:v>
                </c:pt>
                <c:pt idx="2">
                  <c:v>10.02</c:v>
                </c:pt>
                <c:pt idx="3">
                  <c:v>8.83</c:v>
                </c:pt>
                <c:pt idx="4">
                  <c:v>9.1199999999999992</c:v>
                </c:pt>
              </c:numCache>
            </c:numRef>
          </c:val>
          <c:extLst>
            <c:ext xmlns:c16="http://schemas.microsoft.com/office/drawing/2014/chart" uri="{C3380CC4-5D6E-409C-BE32-E72D297353CC}">
              <c16:uniqueId val="{00000000-1E1F-42FF-A54D-576E3570B3A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27.91</c:v>
                </c:pt>
                <c:pt idx="1">
                  <c:v>27.43</c:v>
                </c:pt>
                <c:pt idx="2">
                  <c:v>22.29</c:v>
                </c:pt>
                <c:pt idx="3">
                  <c:v>23.75</c:v>
                </c:pt>
                <c:pt idx="4">
                  <c:v>28.65</c:v>
                </c:pt>
              </c:numCache>
            </c:numRef>
          </c:val>
          <c:extLst>
            <c:ext xmlns:c16="http://schemas.microsoft.com/office/drawing/2014/chart" uri="{C3380CC4-5D6E-409C-BE32-E72D297353CC}">
              <c16:uniqueId val="{00000001-1E1F-42FF-A54D-576E3570B3A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2.44</c:v>
                </c:pt>
                <c:pt idx="1">
                  <c:v>-1.88</c:v>
                </c:pt>
                <c:pt idx="2">
                  <c:v>0.26</c:v>
                </c:pt>
                <c:pt idx="3">
                  <c:v>2.5499999999999998</c:v>
                </c:pt>
                <c:pt idx="4">
                  <c:v>4.3499999999999996</c:v>
                </c:pt>
              </c:numCache>
            </c:numRef>
          </c:val>
          <c:smooth val="0"/>
          <c:extLst>
            <c:ext xmlns:c16="http://schemas.microsoft.com/office/drawing/2014/chart" uri="{C3380CC4-5D6E-409C-BE32-E72D297353CC}">
              <c16:uniqueId val="{00000002-1E1F-42FF-A54D-576E3570B3A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6190-4839-8616-8F5D9533A3A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190-4839-8616-8F5D9533A3A1}"/>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0.01</c:v>
                </c:pt>
                <c:pt idx="2">
                  <c:v>#N/A</c:v>
                </c:pt>
                <c:pt idx="3">
                  <c:v>0.01</c:v>
                </c:pt>
                <c:pt idx="4">
                  <c:v>#N/A</c:v>
                </c:pt>
                <c:pt idx="5">
                  <c:v>0.12</c:v>
                </c:pt>
                <c:pt idx="6">
                  <c:v>#N/A</c:v>
                </c:pt>
                <c:pt idx="7">
                  <c:v>0.09</c:v>
                </c:pt>
                <c:pt idx="8">
                  <c:v>#N/A</c:v>
                </c:pt>
                <c:pt idx="9">
                  <c:v>0.03</c:v>
                </c:pt>
              </c:numCache>
            </c:numRef>
          </c:val>
          <c:extLst>
            <c:ext xmlns:c16="http://schemas.microsoft.com/office/drawing/2014/chart" uri="{C3380CC4-5D6E-409C-BE32-E72D297353CC}">
              <c16:uniqueId val="{00000002-6190-4839-8616-8F5D9533A3A1}"/>
            </c:ext>
          </c:extLst>
        </c:ser>
        <c:ser>
          <c:idx val="3"/>
          <c:order val="3"/>
          <c:tx>
            <c:strRef>
              <c:f>データシート!$A$30</c:f>
              <c:strCache>
                <c:ptCount val="1"/>
                <c:pt idx="0">
                  <c:v>工業団地整備事業特別会計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#N/A</c:v>
                </c:pt>
                <c:pt idx="3">
                  <c:v>1.56</c:v>
                </c:pt>
                <c:pt idx="4">
                  <c:v>#N/A</c:v>
                </c:pt>
                <c:pt idx="5">
                  <c:v>0.12</c:v>
                </c:pt>
                <c:pt idx="6">
                  <c:v>#N/A</c:v>
                </c:pt>
                <c:pt idx="7">
                  <c:v>0.1</c:v>
                </c:pt>
                <c:pt idx="8">
                  <c:v>#N/A</c:v>
                </c:pt>
                <c:pt idx="9">
                  <c:v>0.06</c:v>
                </c:pt>
              </c:numCache>
            </c:numRef>
          </c:val>
          <c:extLst>
            <c:ext xmlns:c16="http://schemas.microsoft.com/office/drawing/2014/chart" uri="{C3380CC4-5D6E-409C-BE32-E72D297353CC}">
              <c16:uniqueId val="{00000003-6190-4839-8616-8F5D9533A3A1}"/>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0.62</c:v>
                </c:pt>
                <c:pt idx="2">
                  <c:v>#N/A</c:v>
                </c:pt>
                <c:pt idx="3">
                  <c:v>0.04</c:v>
                </c:pt>
                <c:pt idx="4">
                  <c:v>#N/A</c:v>
                </c:pt>
                <c:pt idx="5">
                  <c:v>0.46</c:v>
                </c:pt>
                <c:pt idx="6">
                  <c:v>#N/A</c:v>
                </c:pt>
                <c:pt idx="7">
                  <c:v>0.32</c:v>
                </c:pt>
                <c:pt idx="8">
                  <c:v>#N/A</c:v>
                </c:pt>
                <c:pt idx="9">
                  <c:v>0.38</c:v>
                </c:pt>
              </c:numCache>
            </c:numRef>
          </c:val>
          <c:extLst>
            <c:ext xmlns:c16="http://schemas.microsoft.com/office/drawing/2014/chart" uri="{C3380CC4-5D6E-409C-BE32-E72D297353CC}">
              <c16:uniqueId val="{00000004-6190-4839-8616-8F5D9533A3A1}"/>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1.32</c:v>
                </c:pt>
                <c:pt idx="2">
                  <c:v>#N/A</c:v>
                </c:pt>
                <c:pt idx="3">
                  <c:v>1</c:v>
                </c:pt>
                <c:pt idx="4">
                  <c:v>#N/A</c:v>
                </c:pt>
                <c:pt idx="5">
                  <c:v>0.98</c:v>
                </c:pt>
                <c:pt idx="6">
                  <c:v>#N/A</c:v>
                </c:pt>
                <c:pt idx="7">
                  <c:v>1.78</c:v>
                </c:pt>
                <c:pt idx="8">
                  <c:v>#N/A</c:v>
                </c:pt>
                <c:pt idx="9">
                  <c:v>0.77</c:v>
                </c:pt>
              </c:numCache>
            </c:numRef>
          </c:val>
          <c:extLst>
            <c:ext xmlns:c16="http://schemas.microsoft.com/office/drawing/2014/chart" uri="{C3380CC4-5D6E-409C-BE32-E72D297353CC}">
              <c16:uniqueId val="{00000005-6190-4839-8616-8F5D9533A3A1}"/>
            </c:ext>
          </c:extLst>
        </c:ser>
        <c:ser>
          <c:idx val="6"/>
          <c:order val="6"/>
          <c:tx>
            <c:strRef>
              <c:f>データシート!$A$33</c:f>
              <c:strCache>
                <c:ptCount val="1"/>
                <c:pt idx="0">
                  <c:v>工業用水道事業会計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3.95</c:v>
                </c:pt>
                <c:pt idx="2">
                  <c:v>#N/A</c:v>
                </c:pt>
                <c:pt idx="3">
                  <c:v>3.89</c:v>
                </c:pt>
                <c:pt idx="4">
                  <c:v>#N/A</c:v>
                </c:pt>
                <c:pt idx="5">
                  <c:v>3.89</c:v>
                </c:pt>
                <c:pt idx="6">
                  <c:v>#N/A</c:v>
                </c:pt>
                <c:pt idx="7">
                  <c:v>3.76</c:v>
                </c:pt>
                <c:pt idx="8">
                  <c:v>#N/A</c:v>
                </c:pt>
                <c:pt idx="9">
                  <c:v>3.98</c:v>
                </c:pt>
              </c:numCache>
            </c:numRef>
          </c:val>
          <c:extLst>
            <c:ext xmlns:c16="http://schemas.microsoft.com/office/drawing/2014/chart" uri="{C3380CC4-5D6E-409C-BE32-E72D297353CC}">
              <c16:uniqueId val="{00000006-6190-4839-8616-8F5D9533A3A1}"/>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5.13</c:v>
                </c:pt>
                <c:pt idx="2">
                  <c:v>#N/A</c:v>
                </c:pt>
                <c:pt idx="3">
                  <c:v>5.35</c:v>
                </c:pt>
                <c:pt idx="4">
                  <c:v>#N/A</c:v>
                </c:pt>
                <c:pt idx="5">
                  <c:v>5.19</c:v>
                </c:pt>
                <c:pt idx="6">
                  <c:v>#N/A</c:v>
                </c:pt>
                <c:pt idx="7">
                  <c:v>4.3899999999999997</c:v>
                </c:pt>
                <c:pt idx="8">
                  <c:v>#N/A</c:v>
                </c:pt>
                <c:pt idx="9">
                  <c:v>6.27</c:v>
                </c:pt>
              </c:numCache>
            </c:numRef>
          </c:val>
          <c:extLst>
            <c:ext xmlns:c16="http://schemas.microsoft.com/office/drawing/2014/chart" uri="{C3380CC4-5D6E-409C-BE32-E72D297353CC}">
              <c16:uniqueId val="{00000007-6190-4839-8616-8F5D9533A3A1}"/>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11.11</c:v>
                </c:pt>
                <c:pt idx="2">
                  <c:v>#N/A</c:v>
                </c:pt>
                <c:pt idx="3">
                  <c:v>11.56</c:v>
                </c:pt>
                <c:pt idx="4">
                  <c:v>#N/A</c:v>
                </c:pt>
                <c:pt idx="5">
                  <c:v>12.36</c:v>
                </c:pt>
                <c:pt idx="6">
                  <c:v>#N/A</c:v>
                </c:pt>
                <c:pt idx="7">
                  <c:v>10.77</c:v>
                </c:pt>
                <c:pt idx="8">
                  <c:v>#N/A</c:v>
                </c:pt>
                <c:pt idx="9">
                  <c:v>8.1</c:v>
                </c:pt>
              </c:numCache>
            </c:numRef>
          </c:val>
          <c:extLst>
            <c:ext xmlns:c16="http://schemas.microsoft.com/office/drawing/2014/chart" uri="{C3380CC4-5D6E-409C-BE32-E72D297353CC}">
              <c16:uniqueId val="{00000008-6190-4839-8616-8F5D9533A3A1}"/>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9.23</c:v>
                </c:pt>
                <c:pt idx="2">
                  <c:v>#N/A</c:v>
                </c:pt>
                <c:pt idx="3">
                  <c:v>5.83</c:v>
                </c:pt>
                <c:pt idx="4">
                  <c:v>#N/A</c:v>
                </c:pt>
                <c:pt idx="5">
                  <c:v>10.01</c:v>
                </c:pt>
                <c:pt idx="6">
                  <c:v>#N/A</c:v>
                </c:pt>
                <c:pt idx="7">
                  <c:v>8.82</c:v>
                </c:pt>
                <c:pt idx="8">
                  <c:v>#N/A</c:v>
                </c:pt>
                <c:pt idx="9">
                  <c:v>9.11</c:v>
                </c:pt>
              </c:numCache>
            </c:numRef>
          </c:val>
          <c:extLst>
            <c:ext xmlns:c16="http://schemas.microsoft.com/office/drawing/2014/chart" uri="{C3380CC4-5D6E-409C-BE32-E72D297353CC}">
              <c16:uniqueId val="{00000009-6190-4839-8616-8F5D9533A3A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1606</c:v>
                </c:pt>
                <c:pt idx="5">
                  <c:v>1795</c:v>
                </c:pt>
                <c:pt idx="8">
                  <c:v>2024</c:v>
                </c:pt>
                <c:pt idx="11">
                  <c:v>2061</c:v>
                </c:pt>
                <c:pt idx="14">
                  <c:v>2075</c:v>
                </c:pt>
              </c:numCache>
            </c:numRef>
          </c:val>
          <c:extLst>
            <c:ext xmlns:c16="http://schemas.microsoft.com/office/drawing/2014/chart" uri="{C3380CC4-5D6E-409C-BE32-E72D297353CC}">
              <c16:uniqueId val="{00000000-4307-4234-B28F-EF4FC0AD09F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1</c:v>
                </c:pt>
                <c:pt idx="6">
                  <c:v>1</c:v>
                </c:pt>
                <c:pt idx="9">
                  <c:v>1</c:v>
                </c:pt>
                <c:pt idx="12">
                  <c:v>0</c:v>
                </c:pt>
              </c:numCache>
            </c:numRef>
          </c:val>
          <c:extLst>
            <c:ext xmlns:c16="http://schemas.microsoft.com/office/drawing/2014/chart" uri="{C3380CC4-5D6E-409C-BE32-E72D297353CC}">
              <c16:uniqueId val="{00000001-4307-4234-B28F-EF4FC0AD09F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65</c:v>
                </c:pt>
                <c:pt idx="3">
                  <c:v>64</c:v>
                </c:pt>
                <c:pt idx="6">
                  <c:v>64</c:v>
                </c:pt>
                <c:pt idx="9">
                  <c:v>65</c:v>
                </c:pt>
                <c:pt idx="12">
                  <c:v>0</c:v>
                </c:pt>
              </c:numCache>
            </c:numRef>
          </c:val>
          <c:extLst>
            <c:ext xmlns:c16="http://schemas.microsoft.com/office/drawing/2014/chart" uri="{C3380CC4-5D6E-409C-BE32-E72D297353CC}">
              <c16:uniqueId val="{00000002-4307-4234-B28F-EF4FC0AD09F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184</c:v>
                </c:pt>
                <c:pt idx="3">
                  <c:v>81</c:v>
                </c:pt>
                <c:pt idx="6">
                  <c:v>61</c:v>
                </c:pt>
                <c:pt idx="9">
                  <c:v>103</c:v>
                </c:pt>
                <c:pt idx="12">
                  <c:v>99</c:v>
                </c:pt>
              </c:numCache>
            </c:numRef>
          </c:val>
          <c:extLst>
            <c:ext xmlns:c16="http://schemas.microsoft.com/office/drawing/2014/chart" uri="{C3380CC4-5D6E-409C-BE32-E72D297353CC}">
              <c16:uniqueId val="{00000003-4307-4234-B28F-EF4FC0AD09F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449</c:v>
                </c:pt>
                <c:pt idx="3">
                  <c:v>492</c:v>
                </c:pt>
                <c:pt idx="6">
                  <c:v>477</c:v>
                </c:pt>
                <c:pt idx="9">
                  <c:v>479</c:v>
                </c:pt>
                <c:pt idx="12">
                  <c:v>400</c:v>
                </c:pt>
              </c:numCache>
            </c:numRef>
          </c:val>
          <c:extLst>
            <c:ext xmlns:c16="http://schemas.microsoft.com/office/drawing/2014/chart" uri="{C3380CC4-5D6E-409C-BE32-E72D297353CC}">
              <c16:uniqueId val="{00000004-4307-4234-B28F-EF4FC0AD09F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307-4234-B28F-EF4FC0AD09F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307-4234-B28F-EF4FC0AD09F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1705</c:v>
                </c:pt>
                <c:pt idx="3">
                  <c:v>1850</c:v>
                </c:pt>
                <c:pt idx="6">
                  <c:v>2204</c:v>
                </c:pt>
                <c:pt idx="9">
                  <c:v>2354</c:v>
                </c:pt>
                <c:pt idx="12">
                  <c:v>2464</c:v>
                </c:pt>
              </c:numCache>
            </c:numRef>
          </c:val>
          <c:extLst>
            <c:ext xmlns:c16="http://schemas.microsoft.com/office/drawing/2014/chart" uri="{C3380CC4-5D6E-409C-BE32-E72D297353CC}">
              <c16:uniqueId val="{00000007-4307-4234-B28F-EF4FC0AD09F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797</c:v>
                </c:pt>
                <c:pt idx="2">
                  <c:v>#N/A</c:v>
                </c:pt>
                <c:pt idx="3">
                  <c:v>#N/A</c:v>
                </c:pt>
                <c:pt idx="4">
                  <c:v>693</c:v>
                </c:pt>
                <c:pt idx="5">
                  <c:v>#N/A</c:v>
                </c:pt>
                <c:pt idx="6">
                  <c:v>#N/A</c:v>
                </c:pt>
                <c:pt idx="7">
                  <c:v>783</c:v>
                </c:pt>
                <c:pt idx="8">
                  <c:v>#N/A</c:v>
                </c:pt>
                <c:pt idx="9">
                  <c:v>#N/A</c:v>
                </c:pt>
                <c:pt idx="10">
                  <c:v>941</c:v>
                </c:pt>
                <c:pt idx="11">
                  <c:v>#N/A</c:v>
                </c:pt>
                <c:pt idx="12">
                  <c:v>#N/A</c:v>
                </c:pt>
                <c:pt idx="13">
                  <c:v>888</c:v>
                </c:pt>
                <c:pt idx="14">
                  <c:v>#N/A</c:v>
                </c:pt>
              </c:numCache>
            </c:numRef>
          </c:val>
          <c:smooth val="0"/>
          <c:extLst>
            <c:ext xmlns:c16="http://schemas.microsoft.com/office/drawing/2014/chart" uri="{C3380CC4-5D6E-409C-BE32-E72D297353CC}">
              <c16:uniqueId val="{00000008-4307-4234-B28F-EF4FC0AD09F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20776</c:v>
                </c:pt>
                <c:pt idx="5">
                  <c:v>22253</c:v>
                </c:pt>
                <c:pt idx="8">
                  <c:v>23861</c:v>
                </c:pt>
                <c:pt idx="11">
                  <c:v>23262</c:v>
                </c:pt>
                <c:pt idx="14">
                  <c:v>22379</c:v>
                </c:pt>
              </c:numCache>
            </c:numRef>
          </c:val>
          <c:extLst>
            <c:ext xmlns:c16="http://schemas.microsoft.com/office/drawing/2014/chart" uri="{C3380CC4-5D6E-409C-BE32-E72D297353CC}">
              <c16:uniqueId val="{00000000-9A70-459F-BC65-AFEFAFCF896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538</c:v>
                </c:pt>
                <c:pt idx="5">
                  <c:v>477</c:v>
                </c:pt>
                <c:pt idx="8">
                  <c:v>417</c:v>
                </c:pt>
                <c:pt idx="11">
                  <c:v>328</c:v>
                </c:pt>
                <c:pt idx="14">
                  <c:v>247</c:v>
                </c:pt>
              </c:numCache>
            </c:numRef>
          </c:val>
          <c:extLst>
            <c:ext xmlns:c16="http://schemas.microsoft.com/office/drawing/2014/chart" uri="{C3380CC4-5D6E-409C-BE32-E72D297353CC}">
              <c16:uniqueId val="{00000001-9A70-459F-BC65-AFEFAFCF896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8821</c:v>
                </c:pt>
                <c:pt idx="5">
                  <c:v>9093</c:v>
                </c:pt>
                <c:pt idx="8">
                  <c:v>7881</c:v>
                </c:pt>
                <c:pt idx="11">
                  <c:v>8750</c:v>
                </c:pt>
                <c:pt idx="14">
                  <c:v>9715</c:v>
                </c:pt>
              </c:numCache>
            </c:numRef>
          </c:val>
          <c:extLst>
            <c:ext xmlns:c16="http://schemas.microsoft.com/office/drawing/2014/chart" uri="{C3380CC4-5D6E-409C-BE32-E72D297353CC}">
              <c16:uniqueId val="{00000002-9A70-459F-BC65-AFEFAFCF896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A70-459F-BC65-AFEFAFCF896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A70-459F-BC65-AFEFAFCF896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A70-459F-BC65-AFEFAFCF896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A70-459F-BC65-AFEFAFCF896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443</c:v>
                </c:pt>
                <c:pt idx="3">
                  <c:v>1021</c:v>
                </c:pt>
                <c:pt idx="6">
                  <c:v>3706</c:v>
                </c:pt>
                <c:pt idx="9">
                  <c:v>4409</c:v>
                </c:pt>
                <c:pt idx="12">
                  <c:v>4378</c:v>
                </c:pt>
              </c:numCache>
            </c:numRef>
          </c:val>
          <c:extLst>
            <c:ext xmlns:c16="http://schemas.microsoft.com/office/drawing/2014/chart" uri="{C3380CC4-5D6E-409C-BE32-E72D297353CC}">
              <c16:uniqueId val="{00000007-9A70-459F-BC65-AFEFAFCF896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3434</c:v>
                </c:pt>
                <c:pt idx="3">
                  <c:v>3627</c:v>
                </c:pt>
                <c:pt idx="6">
                  <c:v>4968</c:v>
                </c:pt>
                <c:pt idx="9">
                  <c:v>5095</c:v>
                </c:pt>
                <c:pt idx="12">
                  <c:v>4935</c:v>
                </c:pt>
              </c:numCache>
            </c:numRef>
          </c:val>
          <c:extLst>
            <c:ext xmlns:c16="http://schemas.microsoft.com/office/drawing/2014/chart" uri="{C3380CC4-5D6E-409C-BE32-E72D297353CC}">
              <c16:uniqueId val="{00000008-9A70-459F-BC65-AFEFAFCF896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193</c:v>
                </c:pt>
                <c:pt idx="3">
                  <c:v>129</c:v>
                </c:pt>
                <c:pt idx="6">
                  <c:v>65</c:v>
                </c:pt>
                <c:pt idx="9">
                  <c:v>0</c:v>
                </c:pt>
                <c:pt idx="12">
                  <c:v>0</c:v>
                </c:pt>
              </c:numCache>
            </c:numRef>
          </c:val>
          <c:extLst>
            <c:ext xmlns:c16="http://schemas.microsoft.com/office/drawing/2014/chart" uri="{C3380CC4-5D6E-409C-BE32-E72D297353CC}">
              <c16:uniqueId val="{00000009-9A70-459F-BC65-AFEFAFCF896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19552</c:v>
                </c:pt>
                <c:pt idx="3">
                  <c:v>21355</c:v>
                </c:pt>
                <c:pt idx="6">
                  <c:v>23105</c:v>
                </c:pt>
                <c:pt idx="9">
                  <c:v>22061</c:v>
                </c:pt>
                <c:pt idx="12">
                  <c:v>20960</c:v>
                </c:pt>
              </c:numCache>
            </c:numRef>
          </c:val>
          <c:extLst>
            <c:ext xmlns:c16="http://schemas.microsoft.com/office/drawing/2014/chart" uri="{C3380CC4-5D6E-409C-BE32-E72D297353CC}">
              <c16:uniqueId val="{0000000A-9A70-459F-BC65-AFEFAFCF896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9A70-459F-BC65-AFEFAFCF896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3018</c:v>
                </c:pt>
                <c:pt idx="1">
                  <c:v>3460</c:v>
                </c:pt>
                <c:pt idx="2">
                  <c:v>4069</c:v>
                </c:pt>
              </c:numCache>
            </c:numRef>
          </c:val>
          <c:extLst>
            <c:ext xmlns:c16="http://schemas.microsoft.com/office/drawing/2014/chart" uri="{C3380CC4-5D6E-409C-BE32-E72D297353CC}">
              <c16:uniqueId val="{00000000-EAC4-4160-B561-7F9F0B37835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987</c:v>
                </c:pt>
                <c:pt idx="1">
                  <c:v>988</c:v>
                </c:pt>
                <c:pt idx="2">
                  <c:v>790</c:v>
                </c:pt>
              </c:numCache>
            </c:numRef>
          </c:val>
          <c:extLst>
            <c:ext xmlns:c16="http://schemas.microsoft.com/office/drawing/2014/chart" uri="{C3380CC4-5D6E-409C-BE32-E72D297353CC}">
              <c16:uniqueId val="{00000001-EAC4-4160-B561-7F9F0B37835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2764</c:v>
                </c:pt>
                <c:pt idx="1">
                  <c:v>3112</c:v>
                </c:pt>
                <c:pt idx="2">
                  <c:v>3428</c:v>
                </c:pt>
              </c:numCache>
            </c:numRef>
          </c:val>
          <c:extLst>
            <c:ext xmlns:c16="http://schemas.microsoft.com/office/drawing/2014/chart" uri="{C3380CC4-5D6E-409C-BE32-E72D297353CC}">
              <c16:uniqueId val="{00000002-EAC4-4160-B561-7F9F0B37835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熊本県合志市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今年度の増の要因は、合志楓の森小中学校分の元利償還金の増と考えられる。今後、災害復旧事業などで借入れている起債の償還が満了することにより、元利償還金は減少することが見込まれるが、大規模な普通建設事業が計画されているため、市債発行については慎重に行い抑制に努め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熊本県合志市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昨年と比較し一般会計等に係る地方債の現在高は減となっている。令和２年度までは借入額が増加傾向であったため現在高も増加していたが、合志楓の森小中学校建設工事が完了したこともあり、令和３年度からは借入額が減少したため現在高についても減少することとなった。</a:t>
          </a:r>
        </a:p>
        <a:p>
          <a:r>
            <a:rPr kumimoji="1" lang="ja-JP" altLang="en-US" sz="1400">
              <a:latin typeface="ＭＳ ゴシック" pitchFamily="49" charset="-128"/>
              <a:ea typeface="ＭＳ ゴシック" pitchFamily="49" charset="-128"/>
            </a:rPr>
            <a:t>公営企業債等繰入見込額の減は、下水道事業会計の将来負担額の減が主な原因である。</a:t>
          </a:r>
        </a:p>
        <a:p>
          <a:r>
            <a:rPr kumimoji="1" lang="ja-JP" altLang="en-US" sz="1400">
              <a:latin typeface="ＭＳ ゴシック" pitchFamily="49" charset="-128"/>
              <a:ea typeface="ＭＳ ゴシック" pitchFamily="49" charset="-128"/>
            </a:rPr>
            <a:t>将来負担比率は、これらの要因により、今年度は指標はないが、今後、組合等負担額の増、充当可能基金の減が予想されることから、より一層健全な財政運営に努める。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熊本県合志市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財政調整基金については、決算剰余金の増加や人口増等に伴う市税の増加により取崩額が減少したことから増となった。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また、減債基金については、元利償還金の返済に充てるため取り崩したことで減となったが、小中学校教育整備基金を積み立てたため、全体的に増加することとなった。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今後は、「公共施設整備基金」を公共施設の建設や維持管理・更新費用に活用する予定のため、基金残高は減となる予定である。</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・公共施設整備基金は、公共施設の整備に要する経費の財源に充てるための基金。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・ふるさと創生基金は、市民が行う自主調査研究又は研修事業に参加するものの経費の一部を補助し、地域活性化、教育、福祉又は産業の振興を図るための基金。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は、ボランティア活動の促進、高齢者の保健福祉の増進、障害者の社会参加の促進及び児童福祉の向上を目的とした民間団体及び住民組織の創意と工夫を凝らした自主的な活動を支援、促進及び調査研究等の経費に充て、地域福祉の促進を図るための基金。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・水と土保全基金は、市のため池、農業用排水路等土地改良施設の多面的機能を適正に発揮させるための集落共同活動の強化に対する支援事業を行うための基金。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・環境整備基金は、菊池環境保全組合廃棄物処理施設の周辺地域の環境整備に要する経費の財源に充てるための基金。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・森林環境譲与税基金は、国からの森林環境譲与税を財源とし、本市における森林整備及びその促進に要する資金に充てるための基金。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・小中学校教育整備基金は、小中学校における教育環境の整備に要する経費に充てるための基金。</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環境整備基金については、新環境工場周辺工事（普通建設事業費）に充てるため取り崩したことで減となった。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公共施設整備基金は、今後の維持管理・更新費用が必要となる予定のため今後も積立をしていく予定である。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決算剰余金の増加や人口増等に伴う市税の増加により取崩額が減少したことから増となった。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今後は、人口増や建設事業等により支出が増える見込であり、財政調整基金からの繰入れにより賄う必要があるため、基金残高は徐々に目減りしていく予定である。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地方債の償還に充てるため基金を取り崩ししたことにより減となった。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今後は、償還額が増える見込みであるため基金の活用を増やしていく予定である。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熊本県合志市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64,474
64,059
53.19
29,030,890
27,411,117
1,294,957
14,202,450
20,960,389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４年度も昨年同様、類似団体の平均を下回っている。基準財政収入額においては人口増による課税対象者の増により地方税の増となったが、基準財政需要額における社会福祉費や消防費も伸びたため、昨年度と比較してわずかに減少した。</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134408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40185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106485</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2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134408</xdr:rowOff>
    </xdr:from>
    <xdr:to>
      <xdr:col>24</xdr:col>
      <xdr:colOff>12700</xdr:colOff>
      <xdr:row>45</xdr:row>
      <xdr:rowOff>134408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4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65617</xdr:rowOff>
    </xdr:from>
    <xdr:to>
      <xdr:col>23</xdr:col>
      <xdr:colOff>133350</xdr:colOff>
      <xdr:row>42</xdr:row>
      <xdr:rowOff>105833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266517"/>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102252</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960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85725</xdr:rowOff>
    </xdr:from>
    <xdr:to>
      <xdr:col>23</xdr:col>
      <xdr:colOff>184150</xdr:colOff>
      <xdr:row>42</xdr:row>
      <xdr:rowOff>15875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25400</xdr:rowOff>
    </xdr:from>
    <xdr:to>
      <xdr:col>19</xdr:col>
      <xdr:colOff>133350</xdr:colOff>
      <xdr:row>42</xdr:row>
      <xdr:rowOff>65617</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22630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25400</xdr:rowOff>
    </xdr:from>
    <xdr:to>
      <xdr:col>15</xdr:col>
      <xdr:colOff>82550</xdr:colOff>
      <xdr:row>42</xdr:row>
      <xdr:rowOff>25400</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5944</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25400</xdr:rowOff>
    </xdr:from>
    <xdr:to>
      <xdr:col>11</xdr:col>
      <xdr:colOff>31750</xdr:colOff>
      <xdr:row>42</xdr:row>
      <xdr:rowOff>45508</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2263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137177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137177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27110</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22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14817</xdr:rowOff>
    </xdr:from>
    <xdr:to>
      <xdr:col>19</xdr:col>
      <xdr:colOff>184150</xdr:colOff>
      <xdr:row>42</xdr:row>
      <xdr:rowOff>116417</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101194</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30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146050</xdr:rowOff>
    </xdr:from>
    <xdr:to>
      <xdr:col>15</xdr:col>
      <xdr:colOff>133350</xdr:colOff>
      <xdr:row>42</xdr:row>
      <xdr:rowOff>76200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60977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146050</xdr:rowOff>
    </xdr:from>
    <xdr:to>
      <xdr:col>11</xdr:col>
      <xdr:colOff>82550</xdr:colOff>
      <xdr:row>42</xdr:row>
      <xdr:rowOff>76200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60977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166158</xdr:rowOff>
    </xdr:from>
    <xdr:to>
      <xdr:col>7</xdr:col>
      <xdr:colOff>31750</xdr:colOff>
      <xdr:row>42</xdr:row>
      <xdr:rowOff>96308</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81085</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28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前年度よりも</a:t>
          </a:r>
          <a:r>
            <a:rPr kumimoji="1" lang="en-US" altLang="ja-JP" sz="1300">
              <a:latin typeface="ＭＳ Ｐゴシック" panose="020B0600070205080204" pitchFamily="50" charset="-128"/>
              <a:ea typeface="ＭＳ Ｐゴシック" panose="020B0600070205080204" pitchFamily="50" charset="-128"/>
            </a:rPr>
            <a:t>4.6</a:t>
          </a:r>
          <a:r>
            <a:rPr kumimoji="1" lang="ja-JP" altLang="en-US" sz="1300">
              <a:latin typeface="ＭＳ Ｐゴシック" panose="020B0600070205080204" pitchFamily="50" charset="-128"/>
              <a:ea typeface="ＭＳ Ｐゴシック" panose="020B0600070205080204" pitchFamily="50" charset="-128"/>
            </a:rPr>
            <a:t>ポイント減少し、類似団体平均より低い水準となった。主な要因として、地方税や地方消費税、地方交付税等の増が挙げられる。個々の事業について、住民のニーズを踏まえた上で内容を精査するとともに、事務事業の見直し等を進め、経常経費の削減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19896</xdr:rowOff>
    </xdr:from>
    <xdr:to>
      <xdr:col>23</xdr:col>
      <xdr:colOff>133350</xdr:colOff>
      <xdr:row>67</xdr:row>
      <xdr:rowOff>63923</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135446"/>
          <a:ext cx="0" cy="1415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52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55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106273</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87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19896</xdr:rowOff>
    </xdr:from>
    <xdr:to>
      <xdr:col>24</xdr:col>
      <xdr:colOff>12700</xdr:colOff>
      <xdr:row>59</xdr:row>
      <xdr:rowOff>19896</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13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148590</xdr:rowOff>
    </xdr:from>
    <xdr:to>
      <xdr:col>23</xdr:col>
      <xdr:colOff>133350</xdr:colOff>
      <xdr:row>62</xdr:row>
      <xdr:rowOff>4233</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114800" y="10264140"/>
          <a:ext cx="838200" cy="369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83837</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88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4233</xdr:rowOff>
    </xdr:from>
    <xdr:to>
      <xdr:col>19</xdr:col>
      <xdr:colOff>133350</xdr:colOff>
      <xdr:row>62</xdr:row>
      <xdr:rowOff>4233</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3225800" y="106341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165100</xdr:rowOff>
    </xdr:from>
    <xdr:to>
      <xdr:col>19</xdr:col>
      <xdr:colOff>184150</xdr:colOff>
      <xdr:row>62</xdr:row>
      <xdr:rowOff>95250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80027</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70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4233</xdr:rowOff>
    </xdr:from>
    <xdr:to>
      <xdr:col>15</xdr:col>
      <xdr:colOff>82550</xdr:colOff>
      <xdr:row>63</xdr:row>
      <xdr:rowOff>90170</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336800" y="10634133"/>
          <a:ext cx="889000" cy="257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52917</xdr:rowOff>
    </xdr:from>
    <xdr:to>
      <xdr:col>15</xdr:col>
      <xdr:colOff>133350</xdr:colOff>
      <xdr:row>64</xdr:row>
      <xdr:rowOff>154517</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10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139294</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111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159596</xdr:rowOff>
    </xdr:from>
    <xdr:to>
      <xdr:col>11</xdr:col>
      <xdr:colOff>31750</xdr:colOff>
      <xdr:row>63</xdr:row>
      <xdr:rowOff>90170</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0618046"/>
          <a:ext cx="889000" cy="273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85090</xdr:rowOff>
    </xdr:from>
    <xdr:to>
      <xdr:col>11</xdr:col>
      <xdr:colOff>82550</xdr:colOff>
      <xdr:row>65</xdr:row>
      <xdr:rowOff>15240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114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69004</xdr:rowOff>
    </xdr:from>
    <xdr:to>
      <xdr:col>7</xdr:col>
      <xdr:colOff>31750</xdr:colOff>
      <xdr:row>64</xdr:row>
      <xdr:rowOff>170604</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104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155381</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112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97790</xdr:rowOff>
    </xdr:from>
    <xdr:to>
      <xdr:col>23</xdr:col>
      <xdr:colOff>184150</xdr:colOff>
      <xdr:row>60</xdr:row>
      <xdr:rowOff>27940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114317</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058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124883</xdr:rowOff>
    </xdr:from>
    <xdr:to>
      <xdr:col>19</xdr:col>
      <xdr:colOff>184150</xdr:colOff>
      <xdr:row>62</xdr:row>
      <xdr:rowOff>55033</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58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65210</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352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124883</xdr:rowOff>
    </xdr:from>
    <xdr:to>
      <xdr:col>15</xdr:col>
      <xdr:colOff>133350</xdr:colOff>
      <xdr:row>62</xdr:row>
      <xdr:rowOff>55033</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58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65210</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35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39370</xdr:rowOff>
    </xdr:from>
    <xdr:to>
      <xdr:col>11</xdr:col>
      <xdr:colOff>82550</xdr:colOff>
      <xdr:row>63</xdr:row>
      <xdr:rowOff>140970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151147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60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108796</xdr:rowOff>
    </xdr:from>
    <xdr:to>
      <xdr:col>7</xdr:col>
      <xdr:colOff>31750</xdr:colOff>
      <xdr:row>62</xdr:row>
      <xdr:rowOff>38946</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56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49123</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336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[107,321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類似団体との比較では、類似団体平均を</a:t>
          </a:r>
          <a:r>
            <a:rPr kumimoji="1" lang="en-US" altLang="ja-JP" sz="1300">
              <a:latin typeface="ＭＳ Ｐゴシック" panose="020B0600070205080204" pitchFamily="50" charset="-128"/>
              <a:ea typeface="ＭＳ Ｐゴシック" panose="020B0600070205080204" pitchFamily="50" charset="-128"/>
            </a:rPr>
            <a:t>29,267</a:t>
          </a:r>
          <a:r>
            <a:rPr kumimoji="1" lang="ja-JP" altLang="en-US" sz="1300">
              <a:latin typeface="ＭＳ Ｐゴシック" panose="020B0600070205080204" pitchFamily="50" charset="-128"/>
              <a:ea typeface="ＭＳ Ｐゴシック" panose="020B0600070205080204" pitchFamily="50" charset="-128"/>
            </a:rPr>
            <a:t>円下回っている。</a:t>
          </a:r>
        </a:p>
        <a:p>
          <a:r>
            <a:rPr kumimoji="1" lang="ja-JP" altLang="en-US" sz="1300">
              <a:latin typeface="ＭＳ Ｐゴシック" panose="020B0600070205080204" pitchFamily="50" charset="-128"/>
              <a:ea typeface="ＭＳ Ｐゴシック" panose="020B0600070205080204" pitchFamily="50" charset="-128"/>
            </a:rPr>
            <a:t>特に人件費については、人口千人当たりの職員数が類似団体と比較して少ないことが要因のひとつとなっている。また、物件費についても、図書館の指定管理者委託制度の導入等により人件費の削減効果が表れている。</a:t>
          </a:r>
        </a:p>
        <a:p>
          <a:r>
            <a:rPr kumimoji="1" lang="ja-JP" altLang="en-US" sz="1300">
              <a:latin typeface="ＭＳ Ｐゴシック" panose="020B0600070205080204" pitchFamily="50" charset="-128"/>
              <a:ea typeface="ＭＳ Ｐゴシック" panose="020B0600070205080204" pitchFamily="50" charset="-128"/>
            </a:rPr>
            <a:t>引き続き、定員管理の徹底と事務事業の見直し等により経費の削減に努める。</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147617</xdr:rowOff>
    </xdr:from>
    <xdr:to>
      <xdr:col>23</xdr:col>
      <xdr:colOff>133350</xdr:colOff>
      <xdr:row>89</xdr:row>
      <xdr:rowOff>118769</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4206517"/>
          <a:ext cx="0" cy="11713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90846</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349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118769</xdr:rowOff>
    </xdr:from>
    <xdr:to>
      <xdr:col>24</xdr:col>
      <xdr:colOff>12700</xdr:colOff>
      <xdr:row>89</xdr:row>
      <xdr:rowOff>118769</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377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62544</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949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147617</xdr:rowOff>
    </xdr:from>
    <xdr:to>
      <xdr:col>24</xdr:col>
      <xdr:colOff>12700</xdr:colOff>
      <xdr:row>82</xdr:row>
      <xdr:rowOff>147617</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4206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167500</xdr:rowOff>
    </xdr:from>
    <xdr:to>
      <xdr:col>23</xdr:col>
      <xdr:colOff>133350</xdr:colOff>
      <xdr:row>83</xdr:row>
      <xdr:rowOff>31369</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226400"/>
          <a:ext cx="838200" cy="35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16600</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4184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44523</xdr:rowOff>
    </xdr:from>
    <xdr:to>
      <xdr:col>23</xdr:col>
      <xdr:colOff>184150</xdr:colOff>
      <xdr:row>84</xdr:row>
      <xdr:rowOff>146123</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446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138649</xdr:rowOff>
    </xdr:from>
    <xdr:to>
      <xdr:col>19</xdr:col>
      <xdr:colOff>133350</xdr:colOff>
      <xdr:row>82</xdr:row>
      <xdr:rowOff>167500</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197549"/>
          <a:ext cx="889000" cy="28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12809</xdr:rowOff>
    </xdr:from>
    <xdr:to>
      <xdr:col>19</xdr:col>
      <xdr:colOff>184150</xdr:colOff>
      <xdr:row>84</xdr:row>
      <xdr:rowOff>114409</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414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99186</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5009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29493</xdr:rowOff>
    </xdr:from>
    <xdr:to>
      <xdr:col>15</xdr:col>
      <xdr:colOff>82550</xdr:colOff>
      <xdr:row>82</xdr:row>
      <xdr:rowOff>138649</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4088393"/>
          <a:ext cx="889000" cy="109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119196</xdr:rowOff>
    </xdr:from>
    <xdr:to>
      <xdr:col>15</xdr:col>
      <xdr:colOff>133350</xdr:colOff>
      <xdr:row>84</xdr:row>
      <xdr:rowOff>49346</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349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34123</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435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4446</xdr:rowOff>
    </xdr:from>
    <xdr:to>
      <xdr:col>11</xdr:col>
      <xdr:colOff>31750</xdr:colOff>
      <xdr:row>82</xdr:row>
      <xdr:rowOff>29493</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4063346"/>
          <a:ext cx="889000" cy="25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27798</xdr:rowOff>
    </xdr:from>
    <xdr:to>
      <xdr:col>11</xdr:col>
      <xdr:colOff>82550</xdr:colOff>
      <xdr:row>83</xdr:row>
      <xdr:rowOff>129398</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258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114175</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344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168949</xdr:rowOff>
    </xdr:from>
    <xdr:to>
      <xdr:col>7</xdr:col>
      <xdr:colOff>31750</xdr:colOff>
      <xdr:row>83</xdr:row>
      <xdr:rowOff>99099</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227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83876</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314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152019</xdr:rowOff>
    </xdr:from>
    <xdr:to>
      <xdr:col>23</xdr:col>
      <xdr:colOff>184150</xdr:colOff>
      <xdr:row>83</xdr:row>
      <xdr:rowOff>82169</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210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73296</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132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116700</xdr:rowOff>
    </xdr:from>
    <xdr:to>
      <xdr:col>19</xdr:col>
      <xdr:colOff>184150</xdr:colOff>
      <xdr:row>83</xdr:row>
      <xdr:rowOff>46850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17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57027</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394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87849</xdr:rowOff>
    </xdr:from>
    <xdr:to>
      <xdr:col>15</xdr:col>
      <xdr:colOff>133350</xdr:colOff>
      <xdr:row>83</xdr:row>
      <xdr:rowOff>17999</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146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28176</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3915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150143</xdr:rowOff>
    </xdr:from>
    <xdr:to>
      <xdr:col>11</xdr:col>
      <xdr:colOff>82550</xdr:colOff>
      <xdr:row>82</xdr:row>
      <xdr:rowOff>80293</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037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90470</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3806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125096</xdr:rowOff>
    </xdr:from>
    <xdr:to>
      <xdr:col>7</xdr:col>
      <xdr:colOff>31750</xdr:colOff>
      <xdr:row>82</xdr:row>
      <xdr:rowOff>55246</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4012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65423</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3781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類似団体の平均を下回っており、昨年度と大きな変化はなかった。</a:t>
          </a:r>
        </a:p>
        <a:p>
          <a:r>
            <a:rPr kumimoji="1" lang="ja-JP" altLang="en-US" sz="1300">
              <a:latin typeface="ＭＳ Ｐゴシック" panose="020B0600070205080204" pitchFamily="50" charset="-128"/>
              <a:ea typeface="ＭＳ Ｐゴシック" panose="020B0600070205080204" pitchFamily="50" charset="-128"/>
            </a:rPr>
            <a:t>引き続き、給与・各種手当の見直しを行う等、より一層の給与の適正化に努める。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28121</xdr:rowOff>
    </xdr:from>
    <xdr:to>
      <xdr:col>81</xdr:col>
      <xdr:colOff>44450</xdr:colOff>
      <xdr:row>89</xdr:row>
      <xdr:rowOff>121557</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915571"/>
          <a:ext cx="0" cy="14650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93634</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35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121557</xdr:rowOff>
    </xdr:from>
    <xdr:to>
      <xdr:col>81</xdr:col>
      <xdr:colOff>133350</xdr:colOff>
      <xdr:row>89</xdr:row>
      <xdr:rowOff>121557</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38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114498</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28121</xdr:rowOff>
    </xdr:from>
    <xdr:to>
      <xdr:col>81</xdr:col>
      <xdr:colOff>133350</xdr:colOff>
      <xdr:row>81</xdr:row>
      <xdr:rowOff>28121</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134257</xdr:rowOff>
    </xdr:from>
    <xdr:to>
      <xdr:col>81</xdr:col>
      <xdr:colOff>44450</xdr:colOff>
      <xdr:row>85</xdr:row>
      <xdr:rowOff>31750</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6179800" y="14536057"/>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5641</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750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33564</xdr:rowOff>
    </xdr:from>
    <xdr:to>
      <xdr:col>81</xdr:col>
      <xdr:colOff>95250</xdr:colOff>
      <xdr:row>86</xdr:row>
      <xdr:rowOff>135164</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77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31750</xdr:rowOff>
    </xdr:from>
    <xdr:to>
      <xdr:col>77</xdr:col>
      <xdr:colOff>44450</xdr:colOff>
      <xdr:row>85</xdr:row>
      <xdr:rowOff>100693</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5290800" y="14605000"/>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100693</xdr:rowOff>
    </xdr:from>
    <xdr:to>
      <xdr:col>72</xdr:col>
      <xdr:colOff>203200</xdr:colOff>
      <xdr:row>85</xdr:row>
      <xdr:rowOff>117929</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4401800" y="14673943"/>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117929</xdr:rowOff>
    </xdr:from>
    <xdr:to>
      <xdr:col>68</xdr:col>
      <xdr:colOff>152400</xdr:colOff>
      <xdr:row>85</xdr:row>
      <xdr:rowOff>169636</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flipV="1">
          <a:off x="13512800" y="14691179"/>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68036</xdr:rowOff>
    </xdr:from>
    <xdr:to>
      <xdr:col>68</xdr:col>
      <xdr:colOff>203200</xdr:colOff>
      <xdr:row>86</xdr:row>
      <xdr:rowOff>169636</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154413</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17434</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83457</xdr:rowOff>
    </xdr:from>
    <xdr:to>
      <xdr:col>81</xdr:col>
      <xdr:colOff>95250</xdr:colOff>
      <xdr:row>85</xdr:row>
      <xdr:rowOff>13607</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448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99984</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433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152400</xdr:rowOff>
    </xdr:from>
    <xdr:to>
      <xdr:col>77</xdr:col>
      <xdr:colOff>95250</xdr:colOff>
      <xdr:row>85</xdr:row>
      <xdr:rowOff>82550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92727</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49893</xdr:rowOff>
    </xdr:from>
    <xdr:to>
      <xdr:col>73</xdr:col>
      <xdr:colOff>44450</xdr:colOff>
      <xdr:row>85</xdr:row>
      <xdr:rowOff>151493</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161670</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67129</xdr:rowOff>
    </xdr:from>
    <xdr:to>
      <xdr:col>68</xdr:col>
      <xdr:colOff>203200</xdr:colOff>
      <xdr:row>85</xdr:row>
      <xdr:rowOff>168729</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464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7456</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4409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118836</xdr:rowOff>
    </xdr:from>
    <xdr:to>
      <xdr:col>64</xdr:col>
      <xdr:colOff>152400</xdr:colOff>
      <xdr:row>86</xdr:row>
      <xdr:rowOff>48986</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59163</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人口の増加に伴い、職員数も増加している。類似団体内順位５位と定員管理の成果がうかがえる。また、類似団体平均と比較しても</a:t>
          </a:r>
          <a:r>
            <a:rPr kumimoji="1" lang="en-US" altLang="ja-JP" sz="1300">
              <a:latin typeface="ＭＳ Ｐゴシック" panose="020B0600070205080204" pitchFamily="50" charset="-128"/>
              <a:ea typeface="ＭＳ Ｐゴシック" panose="020B0600070205080204" pitchFamily="50" charset="-128"/>
            </a:rPr>
            <a:t>1.87</a:t>
          </a:r>
          <a:r>
            <a:rPr kumimoji="1" lang="ja-JP" altLang="en-US" sz="1300">
              <a:latin typeface="ＭＳ Ｐゴシック" panose="020B0600070205080204" pitchFamily="50" charset="-128"/>
              <a:ea typeface="ＭＳ Ｐゴシック" panose="020B0600070205080204" pitchFamily="50" charset="-128"/>
            </a:rPr>
            <a:t>人少ない。</a:t>
          </a: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28469</xdr:rowOff>
    </xdr:from>
    <xdr:to>
      <xdr:col>81</xdr:col>
      <xdr:colOff>44450</xdr:colOff>
      <xdr:row>67</xdr:row>
      <xdr:rowOff>37782</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9972569"/>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9859</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49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37782</xdr:rowOff>
    </xdr:from>
    <xdr:to>
      <xdr:col>81</xdr:col>
      <xdr:colOff>133350</xdr:colOff>
      <xdr:row>67</xdr:row>
      <xdr:rowOff>37782</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24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114846</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716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28469</xdr:rowOff>
    </xdr:from>
    <xdr:to>
      <xdr:col>81</xdr:col>
      <xdr:colOff>133350</xdr:colOff>
      <xdr:row>58</xdr:row>
      <xdr:rowOff>28469</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9972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9843</xdr:rowOff>
    </xdr:from>
    <xdr:to>
      <xdr:col>81</xdr:col>
      <xdr:colOff>44450</xdr:colOff>
      <xdr:row>59</xdr:row>
      <xdr:rowOff>13864</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flipV="1">
          <a:off x="16179800" y="10125393"/>
          <a:ext cx="8382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135696</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4226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163619</xdr:rowOff>
    </xdr:from>
    <xdr:to>
      <xdr:col>81</xdr:col>
      <xdr:colOff>95250</xdr:colOff>
      <xdr:row>61</xdr:row>
      <xdr:rowOff>93769</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450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13864</xdr:rowOff>
    </xdr:from>
    <xdr:to>
      <xdr:col>77</xdr:col>
      <xdr:colOff>44450</xdr:colOff>
      <xdr:row>59</xdr:row>
      <xdr:rowOff>23919</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5290800" y="10129414"/>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157586</xdr:rowOff>
    </xdr:from>
    <xdr:to>
      <xdr:col>77</xdr:col>
      <xdr:colOff>95250</xdr:colOff>
      <xdr:row>61</xdr:row>
      <xdr:rowOff>87736</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4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72513</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530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23919</xdr:rowOff>
    </xdr:from>
    <xdr:to>
      <xdr:col>72</xdr:col>
      <xdr:colOff>203200</xdr:colOff>
      <xdr:row>59</xdr:row>
      <xdr:rowOff>37994</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flipV="1">
          <a:off x="14401800" y="10139469"/>
          <a:ext cx="889000" cy="14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131445</xdr:rowOff>
    </xdr:from>
    <xdr:to>
      <xdr:col>73</xdr:col>
      <xdr:colOff>44450</xdr:colOff>
      <xdr:row>61</xdr:row>
      <xdr:rowOff>61595</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46372</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50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17886</xdr:rowOff>
    </xdr:from>
    <xdr:to>
      <xdr:col>68</xdr:col>
      <xdr:colOff>152400</xdr:colOff>
      <xdr:row>59</xdr:row>
      <xdr:rowOff>37994</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133436"/>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117369</xdr:rowOff>
    </xdr:from>
    <xdr:to>
      <xdr:col>68</xdr:col>
      <xdr:colOff>203200</xdr:colOff>
      <xdr:row>61</xdr:row>
      <xdr:rowOff>47519</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32296</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490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101282</xdr:rowOff>
    </xdr:from>
    <xdr:to>
      <xdr:col>64</xdr:col>
      <xdr:colOff>152400</xdr:colOff>
      <xdr:row>61</xdr:row>
      <xdr:rowOff>31432</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16209</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474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130493</xdr:rowOff>
    </xdr:from>
    <xdr:to>
      <xdr:col>81</xdr:col>
      <xdr:colOff>95250</xdr:colOff>
      <xdr:row>59</xdr:row>
      <xdr:rowOff>60643</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074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57</xdr:row>
      <xdr:rowOff>147020</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9919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134514</xdr:rowOff>
    </xdr:from>
    <xdr:to>
      <xdr:col>77</xdr:col>
      <xdr:colOff>95250</xdr:colOff>
      <xdr:row>59</xdr:row>
      <xdr:rowOff>64664</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07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74841</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9847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144569</xdr:rowOff>
    </xdr:from>
    <xdr:to>
      <xdr:col>73</xdr:col>
      <xdr:colOff>44450</xdr:colOff>
      <xdr:row>59</xdr:row>
      <xdr:rowOff>74719</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088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84896</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9857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158644</xdr:rowOff>
    </xdr:from>
    <xdr:to>
      <xdr:col>68</xdr:col>
      <xdr:colOff>203200</xdr:colOff>
      <xdr:row>59</xdr:row>
      <xdr:rowOff>88794</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10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98971</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987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138536</xdr:rowOff>
    </xdr:from>
    <xdr:to>
      <xdr:col>64</xdr:col>
      <xdr:colOff>152400</xdr:colOff>
      <xdr:row>59</xdr:row>
      <xdr:rowOff>68686</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082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78863</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9851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前年より</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ポイント上回ったが、類似団体比較の平均を上回っている。</a:t>
          </a:r>
        </a:p>
        <a:p>
          <a:r>
            <a:rPr kumimoji="1" lang="ja-JP" altLang="en-US" sz="1300">
              <a:latin typeface="ＭＳ Ｐゴシック" panose="020B0600070205080204" pitchFamily="50" charset="-128"/>
              <a:ea typeface="ＭＳ Ｐゴシック" panose="020B0600070205080204" pitchFamily="50" charset="-128"/>
            </a:rPr>
            <a:t>今後は、合志楓の森小中学校の増築に伴う借入の償還額の増加等が見込まれる。地方債発行額を抑制するなど起債に大きく頼ることのない財政運営に努める。</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13970</xdr:rowOff>
    </xdr:from>
    <xdr:to>
      <xdr:col>81</xdr:col>
      <xdr:colOff>44450</xdr:colOff>
      <xdr:row>45</xdr:row>
      <xdr:rowOff>17780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357620"/>
          <a:ext cx="0" cy="1375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161307</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17780</xdr:rowOff>
    </xdr:from>
    <xdr:to>
      <xdr:col>81</xdr:col>
      <xdr:colOff>133350</xdr:colOff>
      <xdr:row>45</xdr:row>
      <xdr:rowOff>17780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100347</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13970</xdr:rowOff>
    </xdr:from>
    <xdr:to>
      <xdr:col>81</xdr:col>
      <xdr:colOff>133350</xdr:colOff>
      <xdr:row>37</xdr:row>
      <xdr:rowOff>13970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35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92287</xdr:rowOff>
    </xdr:from>
    <xdr:to>
      <xdr:col>81</xdr:col>
      <xdr:colOff>44450</xdr:colOff>
      <xdr:row>41</xdr:row>
      <xdr:rowOff>124460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179800" y="7121737"/>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157073</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843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140546</xdr:rowOff>
    </xdr:from>
    <xdr:to>
      <xdr:col>81</xdr:col>
      <xdr:colOff>95250</xdr:colOff>
      <xdr:row>41</xdr:row>
      <xdr:rowOff>70696</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92287</xdr:rowOff>
    </xdr:from>
    <xdr:to>
      <xdr:col>77</xdr:col>
      <xdr:colOff>44450</xdr:colOff>
      <xdr:row>41</xdr:row>
      <xdr:rowOff>92287</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5290800" y="71217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132504</xdr:rowOff>
    </xdr:from>
    <xdr:to>
      <xdr:col>77</xdr:col>
      <xdr:colOff>95250</xdr:colOff>
      <xdr:row>41</xdr:row>
      <xdr:rowOff>62654</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6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72831</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6759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11854</xdr:rowOff>
    </xdr:from>
    <xdr:to>
      <xdr:col>72</xdr:col>
      <xdr:colOff>203200</xdr:colOff>
      <xdr:row>41</xdr:row>
      <xdr:rowOff>92287</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4401800" y="7041304"/>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1270</xdr:rowOff>
    </xdr:from>
    <xdr:to>
      <xdr:col>73</xdr:col>
      <xdr:colOff>44450</xdr:colOff>
      <xdr:row>41</xdr:row>
      <xdr:rowOff>102870</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113047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143087</xdr:rowOff>
    </xdr:from>
    <xdr:to>
      <xdr:col>68</xdr:col>
      <xdr:colOff>152400</xdr:colOff>
      <xdr:row>41</xdr:row>
      <xdr:rowOff>11854</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a:off x="13512800" y="7001087"/>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9313</xdr:rowOff>
    </xdr:from>
    <xdr:to>
      <xdr:col>68</xdr:col>
      <xdr:colOff>203200</xdr:colOff>
      <xdr:row>41</xdr:row>
      <xdr:rowOff>110913</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95690</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712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17356</xdr:rowOff>
    </xdr:from>
    <xdr:to>
      <xdr:col>64</xdr:col>
      <xdr:colOff>152400</xdr:colOff>
      <xdr:row>41</xdr:row>
      <xdr:rowOff>118956</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103733</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713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73660</xdr:rowOff>
    </xdr:from>
    <xdr:to>
      <xdr:col>81</xdr:col>
      <xdr:colOff>95250</xdr:colOff>
      <xdr:row>42</xdr:row>
      <xdr:rowOff>3810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45737</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7075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41487</xdr:rowOff>
    </xdr:from>
    <xdr:to>
      <xdr:col>77</xdr:col>
      <xdr:colOff>95250</xdr:colOff>
      <xdr:row>41</xdr:row>
      <xdr:rowOff>143087</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707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127864</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7157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41487</xdr:rowOff>
    </xdr:from>
    <xdr:to>
      <xdr:col>73</xdr:col>
      <xdr:colOff>44450</xdr:colOff>
      <xdr:row>41</xdr:row>
      <xdr:rowOff>143087</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707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127864</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715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132504</xdr:rowOff>
    </xdr:from>
    <xdr:to>
      <xdr:col>68</xdr:col>
      <xdr:colOff>203200</xdr:colOff>
      <xdr:row>41</xdr:row>
      <xdr:rowOff>62654</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699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72831</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675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92287</xdr:rowOff>
    </xdr:from>
    <xdr:to>
      <xdr:col>64</xdr:col>
      <xdr:colOff>152400</xdr:colOff>
      <xdr:row>41</xdr:row>
      <xdr:rowOff>22437</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695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32614</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671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前年度に引き続き、充当可能財源が将来負担額を上回り、将来負担比率の指標はなかった。</a:t>
          </a:r>
        </a:p>
        <a:p>
          <a:r>
            <a:rPr kumimoji="1" lang="ja-JP" altLang="en-US" sz="1300">
              <a:latin typeface="ＭＳ Ｐゴシック" panose="020B0600070205080204" pitchFamily="50" charset="-128"/>
              <a:ea typeface="ＭＳ Ｐゴシック" panose="020B0600070205080204" pitchFamily="50" charset="-128"/>
            </a:rPr>
            <a:t>引き続き、事業内容を見極めながら、起債にあたっては交付税措置率の高い地方債の活用（新発債を抑制する）等、後年度の負担の軽減に努める。</a:t>
          </a: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94968</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70667"/>
          <a:ext cx="0" cy="16676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67045</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4010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94968</xdr:rowOff>
    </xdr:from>
    <xdr:to>
      <xdr:col>81</xdr:col>
      <xdr:colOff>133350</xdr:colOff>
      <xdr:row>23</xdr:row>
      <xdr:rowOff>94968</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4038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124759</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353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152682</xdr:rowOff>
    </xdr:from>
    <xdr:to>
      <xdr:col>81</xdr:col>
      <xdr:colOff>95250</xdr:colOff>
      <xdr:row>14</xdr:row>
      <xdr:rowOff>82832</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38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69709</xdr:rowOff>
    </xdr:from>
    <xdr:to>
      <xdr:col>77</xdr:col>
      <xdr:colOff>95250</xdr:colOff>
      <xdr:row>14</xdr:row>
      <xdr:rowOff>171309</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4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10036</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238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21590</xdr:rowOff>
    </xdr:from>
    <xdr:to>
      <xdr:col>73</xdr:col>
      <xdr:colOff>44450</xdr:colOff>
      <xdr:row>15</xdr:row>
      <xdr:rowOff>123190</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133367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36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44379</xdr:rowOff>
    </xdr:from>
    <xdr:to>
      <xdr:col>68</xdr:col>
      <xdr:colOff>203200</xdr:colOff>
      <xdr:row>15</xdr:row>
      <xdr:rowOff>145979</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61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156156</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385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72531</xdr:rowOff>
    </xdr:from>
    <xdr:to>
      <xdr:col>64</xdr:col>
      <xdr:colOff>152400</xdr:colOff>
      <xdr:row>16</xdr:row>
      <xdr:rowOff>2681</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644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12858</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413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熊本県合志市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64,474
64,059
53.19
29,030,890
27,411,117
1,294,957
14,202,450
20,960,389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類似団体内平均値や全国平均より下回っている。要因としては市営の保育所がないことやごみ処理業務、消防業務を民間委託及び一部事務組合で行っていることなどが挙げられる。</a:t>
          </a:r>
        </a:p>
        <a:p>
          <a:r>
            <a:rPr kumimoji="1" lang="ja-JP" altLang="en-US" sz="1100">
              <a:latin typeface="ＭＳ Ｐゴシック" panose="020B0600070205080204" pitchFamily="50" charset="-128"/>
              <a:ea typeface="ＭＳ Ｐゴシック" panose="020B0600070205080204" pitchFamily="50" charset="-128"/>
            </a:rPr>
            <a:t>今後はこれらの人件費に準ずる繰出金等の支出や定員管理とあわせてさらに抑制していく必要がある。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123190</xdr:rowOff>
    </xdr:from>
    <xdr:to>
      <xdr:col>24</xdr:col>
      <xdr:colOff>25400</xdr:colOff>
      <xdr:row>41</xdr:row>
      <xdr:rowOff>153670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8104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125747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5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153670</xdr:rowOff>
    </xdr:from>
    <xdr:to>
      <xdr:col>24</xdr:col>
      <xdr:colOff>114300</xdr:colOff>
      <xdr:row>41</xdr:row>
      <xdr:rowOff>153670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38117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24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123190</xdr:rowOff>
    </xdr:from>
    <xdr:to>
      <xdr:col>24</xdr:col>
      <xdr:colOff>114300</xdr:colOff>
      <xdr:row>33</xdr:row>
      <xdr:rowOff>123190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81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81280</xdr:rowOff>
    </xdr:from>
    <xdr:to>
      <xdr:col>24</xdr:col>
      <xdr:colOff>25400</xdr:colOff>
      <xdr:row>35</xdr:row>
      <xdr:rowOff>46990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591058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93997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66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8890</xdr:rowOff>
    </xdr:from>
    <xdr:to>
      <xdr:col>19</xdr:col>
      <xdr:colOff>187325</xdr:colOff>
      <xdr:row>35</xdr:row>
      <xdr:rowOff>46990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0096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162577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8890</xdr:rowOff>
    </xdr:from>
    <xdr:to>
      <xdr:col>15</xdr:col>
      <xdr:colOff>98425</xdr:colOff>
      <xdr:row>35</xdr:row>
      <xdr:rowOff>123190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0096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167640</xdr:rowOff>
    </xdr:from>
    <xdr:to>
      <xdr:col>15</xdr:col>
      <xdr:colOff>149225</xdr:colOff>
      <xdr:row>37</xdr:row>
      <xdr:rowOff>97790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82567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69850</xdr:rowOff>
    </xdr:from>
    <xdr:to>
      <xdr:col>11</xdr:col>
      <xdr:colOff>9525</xdr:colOff>
      <xdr:row>35</xdr:row>
      <xdr:rowOff>123190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0706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76200</xdr:rowOff>
    </xdr:from>
    <xdr:to>
      <xdr:col>11</xdr:col>
      <xdr:colOff>60325</xdr:colOff>
      <xdr:row>37</xdr:row>
      <xdr:rowOff>6350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162577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13987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30480</xdr:rowOff>
    </xdr:from>
    <xdr:to>
      <xdr:col>24</xdr:col>
      <xdr:colOff>76200</xdr:colOff>
      <xdr:row>34</xdr:row>
      <xdr:rowOff>132080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47007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70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167640</xdr:rowOff>
    </xdr:from>
    <xdr:to>
      <xdr:col>20</xdr:col>
      <xdr:colOff>38100</xdr:colOff>
      <xdr:row>35</xdr:row>
      <xdr:rowOff>97790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107967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76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129540</xdr:rowOff>
    </xdr:from>
    <xdr:to>
      <xdr:col>15</xdr:col>
      <xdr:colOff>149225</xdr:colOff>
      <xdr:row>35</xdr:row>
      <xdr:rowOff>59690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95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69867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72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72390</xdr:rowOff>
    </xdr:from>
    <xdr:to>
      <xdr:col>11</xdr:col>
      <xdr:colOff>60325</xdr:colOff>
      <xdr:row>36</xdr:row>
      <xdr:rowOff>2540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12717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8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19050</xdr:rowOff>
    </xdr:from>
    <xdr:to>
      <xdr:col>6</xdr:col>
      <xdr:colOff>171450</xdr:colOff>
      <xdr:row>35</xdr:row>
      <xdr:rowOff>120650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130827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物件費は、類似団体内平均値を下回っている。前年度より増加した要因としてはふるさと納税事務委託や教育用電子機器借上料等の増が影響していると考えられる。今後も物件費は伸びていく傾向にある。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140716</xdr:rowOff>
    </xdr:from>
    <xdr:to>
      <xdr:col>82</xdr:col>
      <xdr:colOff>107950</xdr:colOff>
      <xdr:row>21</xdr:row>
      <xdr:rowOff>69850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198116"/>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55643</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94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140716</xdr:rowOff>
    </xdr:from>
    <xdr:to>
      <xdr:col>82</xdr:col>
      <xdr:colOff>196850</xdr:colOff>
      <xdr:row>12</xdr:row>
      <xdr:rowOff>140716</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198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76708</xdr:rowOff>
    </xdr:from>
    <xdr:to>
      <xdr:col>82</xdr:col>
      <xdr:colOff>107950</xdr:colOff>
      <xdr:row>16</xdr:row>
      <xdr:rowOff>94996</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81990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61993</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805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89916</xdr:rowOff>
    </xdr:from>
    <xdr:to>
      <xdr:col>82</xdr:col>
      <xdr:colOff>158750</xdr:colOff>
      <xdr:row>17</xdr:row>
      <xdr:rowOff>20066</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165862</xdr:rowOff>
    </xdr:from>
    <xdr:to>
      <xdr:col>78</xdr:col>
      <xdr:colOff>69850</xdr:colOff>
      <xdr:row>16</xdr:row>
      <xdr:rowOff>76708</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73761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151638</xdr:rowOff>
    </xdr:from>
    <xdr:to>
      <xdr:col>78</xdr:col>
      <xdr:colOff>120650</xdr:colOff>
      <xdr:row>16</xdr:row>
      <xdr:rowOff>81788</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91965</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492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165862</xdr:rowOff>
    </xdr:from>
    <xdr:to>
      <xdr:col>73</xdr:col>
      <xdr:colOff>180975</xdr:colOff>
      <xdr:row>16</xdr:row>
      <xdr:rowOff>76708</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273761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7620</xdr:rowOff>
    </xdr:from>
    <xdr:to>
      <xdr:col>74</xdr:col>
      <xdr:colOff>31750</xdr:colOff>
      <xdr:row>16</xdr:row>
      <xdr:rowOff>109220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93997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21844</xdr:rowOff>
    </xdr:from>
    <xdr:to>
      <xdr:col>69</xdr:col>
      <xdr:colOff>92075</xdr:colOff>
      <xdr:row>16</xdr:row>
      <xdr:rowOff>76708</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76504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71628</xdr:rowOff>
    </xdr:from>
    <xdr:to>
      <xdr:col>69</xdr:col>
      <xdr:colOff>142875</xdr:colOff>
      <xdr:row>17</xdr:row>
      <xdr:rowOff>1778</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158005</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90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62484</xdr:rowOff>
    </xdr:from>
    <xdr:to>
      <xdr:col>65</xdr:col>
      <xdr:colOff>53975</xdr:colOff>
      <xdr:row>16</xdr:row>
      <xdr:rowOff>164084</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148861</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89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44196</xdr:rowOff>
    </xdr:from>
    <xdr:to>
      <xdr:col>82</xdr:col>
      <xdr:colOff>158750</xdr:colOff>
      <xdr:row>16</xdr:row>
      <xdr:rowOff>145796</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78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60723</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63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25908</xdr:rowOff>
    </xdr:from>
    <xdr:to>
      <xdr:col>78</xdr:col>
      <xdr:colOff>120650</xdr:colOff>
      <xdr:row>16</xdr:row>
      <xdr:rowOff>127508</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76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112285</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855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115062</xdr:rowOff>
    </xdr:from>
    <xdr:to>
      <xdr:col>74</xdr:col>
      <xdr:colOff>31750</xdr:colOff>
      <xdr:row>16</xdr:row>
      <xdr:rowOff>45212</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686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55389</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455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25908</xdr:rowOff>
    </xdr:from>
    <xdr:to>
      <xdr:col>69</xdr:col>
      <xdr:colOff>142875</xdr:colOff>
      <xdr:row>16</xdr:row>
      <xdr:rowOff>127508</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76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137685</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537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142494</xdr:rowOff>
    </xdr:from>
    <xdr:to>
      <xdr:col>65</xdr:col>
      <xdr:colOff>53975</xdr:colOff>
      <xdr:row>16</xdr:row>
      <xdr:rowOff>72644</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71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82821</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483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内平均値や全国平均を上回っている。要因としては、若い世帯の転入増による学校や子育てにおける経費の増加、高齢化による介護、医療費の増加、生活保護関連費の増、各種福祉サービス費の増などによるものと考えられる。今後は自己負担割合の見直しやサービスの廃止統合等も検討し、抑制を更に努める必要がある。</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60</xdr:row>
      <xdr:rowOff>35560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15670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7637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294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35560</xdr:rowOff>
    </xdr:from>
    <xdr:to>
      <xdr:col>24</xdr:col>
      <xdr:colOff>114300</xdr:colOff>
      <xdr:row>60</xdr:row>
      <xdr:rowOff>35560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322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85090</xdr:rowOff>
    </xdr:from>
    <xdr:to>
      <xdr:col>24</xdr:col>
      <xdr:colOff>25400</xdr:colOff>
      <xdr:row>57</xdr:row>
      <xdr:rowOff>153670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987800" y="985774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8907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438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163830</xdr:rowOff>
    </xdr:from>
    <xdr:to>
      <xdr:col>24</xdr:col>
      <xdr:colOff>76200</xdr:colOff>
      <xdr:row>56</xdr:row>
      <xdr:rowOff>93980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153670</xdr:rowOff>
    </xdr:from>
    <xdr:to>
      <xdr:col>19</xdr:col>
      <xdr:colOff>187325</xdr:colOff>
      <xdr:row>58</xdr:row>
      <xdr:rowOff>35560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99263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125730</xdr:rowOff>
    </xdr:from>
    <xdr:to>
      <xdr:col>20</xdr:col>
      <xdr:colOff>38100</xdr:colOff>
      <xdr:row>56</xdr:row>
      <xdr:rowOff>55880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55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66057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32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35560</xdr:rowOff>
    </xdr:from>
    <xdr:to>
      <xdr:col>15</xdr:col>
      <xdr:colOff>98425</xdr:colOff>
      <xdr:row>58</xdr:row>
      <xdr:rowOff>127000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99796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156210</xdr:rowOff>
    </xdr:from>
    <xdr:to>
      <xdr:col>15</xdr:col>
      <xdr:colOff>149225</xdr:colOff>
      <xdr:row>56</xdr:row>
      <xdr:rowOff>86360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96537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161290</xdr:rowOff>
    </xdr:from>
    <xdr:to>
      <xdr:col>11</xdr:col>
      <xdr:colOff>9525</xdr:colOff>
      <xdr:row>58</xdr:row>
      <xdr:rowOff>127000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93394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30480</xdr:rowOff>
    </xdr:from>
    <xdr:to>
      <xdr:col>11</xdr:col>
      <xdr:colOff>60325</xdr:colOff>
      <xdr:row>56</xdr:row>
      <xdr:rowOff>132080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142257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163830</xdr:rowOff>
    </xdr:from>
    <xdr:to>
      <xdr:col>6</xdr:col>
      <xdr:colOff>171450</xdr:colOff>
      <xdr:row>56</xdr:row>
      <xdr:rowOff>93980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104157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34290</xdr:rowOff>
    </xdr:from>
    <xdr:to>
      <xdr:col>24</xdr:col>
      <xdr:colOff>76200</xdr:colOff>
      <xdr:row>57</xdr:row>
      <xdr:rowOff>135890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6367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77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102870</xdr:rowOff>
    </xdr:from>
    <xdr:to>
      <xdr:col>20</xdr:col>
      <xdr:colOff>38100</xdr:colOff>
      <xdr:row>58</xdr:row>
      <xdr:rowOff>33020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8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17797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961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156210</xdr:rowOff>
    </xdr:from>
    <xdr:to>
      <xdr:col>15</xdr:col>
      <xdr:colOff>149225</xdr:colOff>
      <xdr:row>58</xdr:row>
      <xdr:rowOff>86360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71137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76200</xdr:rowOff>
    </xdr:from>
    <xdr:to>
      <xdr:col>11</xdr:col>
      <xdr:colOff>60325</xdr:colOff>
      <xdr:row>59</xdr:row>
      <xdr:rowOff>6350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162577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110490</xdr:rowOff>
    </xdr:from>
    <xdr:to>
      <xdr:col>6</xdr:col>
      <xdr:colOff>171450</xdr:colOff>
      <xdr:row>58</xdr:row>
      <xdr:rowOff>40640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25417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内平均値や全国平均を下回っている。主な要因としては経常経費に大きな変化はみられないが、歳入側で地方税等の経常一般財源等が伸び、経常収支比率が下がったことが影響していると考えられる。</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6350</xdr:rowOff>
    </xdr:from>
    <xdr:to>
      <xdr:col>82</xdr:col>
      <xdr:colOff>107950</xdr:colOff>
      <xdr:row>62</xdr:row>
      <xdr:rowOff>63500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0932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35577</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63500</xdr:rowOff>
    </xdr:from>
    <xdr:to>
      <xdr:col>82</xdr:col>
      <xdr:colOff>196850</xdr:colOff>
      <xdr:row>62</xdr:row>
      <xdr:rowOff>63500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92727</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6350</xdr:rowOff>
    </xdr:from>
    <xdr:to>
      <xdr:col>82</xdr:col>
      <xdr:colOff>196850</xdr:colOff>
      <xdr:row>53</xdr:row>
      <xdr:rowOff>6350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09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57150</xdr:rowOff>
    </xdr:from>
    <xdr:to>
      <xdr:col>82</xdr:col>
      <xdr:colOff>107950</xdr:colOff>
      <xdr:row>55</xdr:row>
      <xdr:rowOff>107950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5671800" y="94869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67327</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839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107950</xdr:rowOff>
    </xdr:from>
    <xdr:to>
      <xdr:col>78</xdr:col>
      <xdr:colOff>69850</xdr:colOff>
      <xdr:row>55</xdr:row>
      <xdr:rowOff>146050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4782800" y="9537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6350</xdr:rowOff>
    </xdr:from>
    <xdr:to>
      <xdr:col>78</xdr:col>
      <xdr:colOff>120650</xdr:colOff>
      <xdr:row>57</xdr:row>
      <xdr:rowOff>107950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977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92727</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86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146050</xdr:rowOff>
    </xdr:from>
    <xdr:to>
      <xdr:col>73</xdr:col>
      <xdr:colOff>180975</xdr:colOff>
      <xdr:row>56</xdr:row>
      <xdr:rowOff>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3893800" y="9575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120650</xdr:rowOff>
    </xdr:from>
    <xdr:to>
      <xdr:col>74</xdr:col>
      <xdr:colOff>31750</xdr:colOff>
      <xdr:row>58</xdr:row>
      <xdr:rowOff>50800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35577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0</xdr:rowOff>
    </xdr:from>
    <xdr:to>
      <xdr:col>69</xdr:col>
      <xdr:colOff>92075</xdr:colOff>
      <xdr:row>56</xdr:row>
      <xdr:rowOff>127000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3004800" y="96012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25400</xdr:rowOff>
    </xdr:from>
    <xdr:to>
      <xdr:col>69</xdr:col>
      <xdr:colOff>142875</xdr:colOff>
      <xdr:row>58</xdr:row>
      <xdr:rowOff>127000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111777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88900</xdr:rowOff>
    </xdr:from>
    <xdr:to>
      <xdr:col>65</xdr:col>
      <xdr:colOff>53975</xdr:colOff>
      <xdr:row>59</xdr:row>
      <xdr:rowOff>19050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3827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1011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6350</xdr:rowOff>
    </xdr:from>
    <xdr:to>
      <xdr:col>82</xdr:col>
      <xdr:colOff>158750</xdr:colOff>
      <xdr:row>55</xdr:row>
      <xdr:rowOff>107950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943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22877</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57150</xdr:rowOff>
    </xdr:from>
    <xdr:to>
      <xdr:col>78</xdr:col>
      <xdr:colOff>120650</xdr:colOff>
      <xdr:row>55</xdr:row>
      <xdr:rowOff>158750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168927</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925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95250</xdr:rowOff>
    </xdr:from>
    <xdr:to>
      <xdr:col>74</xdr:col>
      <xdr:colOff>31750</xdr:colOff>
      <xdr:row>56</xdr:row>
      <xdr:rowOff>25400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35577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120650</xdr:rowOff>
    </xdr:from>
    <xdr:to>
      <xdr:col>69</xdr:col>
      <xdr:colOff>142875</xdr:colOff>
      <xdr:row>56</xdr:row>
      <xdr:rowOff>50800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60977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76200</xdr:rowOff>
    </xdr:from>
    <xdr:to>
      <xdr:col>65</xdr:col>
      <xdr:colOff>53975</xdr:colOff>
      <xdr:row>57</xdr:row>
      <xdr:rowOff>6350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16527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前年度と比較し減少しており、類似団体内平均値を下回っている。主な要因としては、広域連合など一部組合への負担金等の減が考えられる。</a:t>
          </a: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39</xdr:row>
      <xdr:rowOff>120142</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878576"/>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92219</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677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120142</xdr:rowOff>
    </xdr:from>
    <xdr:to>
      <xdr:col>82</xdr:col>
      <xdr:colOff>196850</xdr:colOff>
      <xdr:row>39</xdr:row>
      <xdr:rowOff>120142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680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129286</xdr:rowOff>
    </xdr:from>
    <xdr:to>
      <xdr:col>82</xdr:col>
      <xdr:colOff>107950</xdr:colOff>
      <xdr:row>36</xdr:row>
      <xdr:rowOff>17272</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5671800" y="6130036"/>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39133</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2113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67056</xdr:rowOff>
    </xdr:from>
    <xdr:to>
      <xdr:col>82</xdr:col>
      <xdr:colOff>158750</xdr:colOff>
      <xdr:row>36</xdr:row>
      <xdr:rowOff>168656</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17272</xdr:rowOff>
    </xdr:from>
    <xdr:to>
      <xdr:col>78</xdr:col>
      <xdr:colOff>69850</xdr:colOff>
      <xdr:row>36</xdr:row>
      <xdr:rowOff>62992</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4782800" y="618947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144289</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6316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62992</xdr:rowOff>
    </xdr:from>
    <xdr:to>
      <xdr:col>73</xdr:col>
      <xdr:colOff>180975</xdr:colOff>
      <xdr:row>36</xdr:row>
      <xdr:rowOff>117856</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3893800" y="623519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103632</xdr:rowOff>
    </xdr:from>
    <xdr:to>
      <xdr:col>74</xdr:col>
      <xdr:colOff>31750</xdr:colOff>
      <xdr:row>37</xdr:row>
      <xdr:rowOff>33782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18559</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108712</xdr:rowOff>
    </xdr:from>
    <xdr:to>
      <xdr:col>69</xdr:col>
      <xdr:colOff>92075</xdr:colOff>
      <xdr:row>36</xdr:row>
      <xdr:rowOff>117856</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3004800" y="628091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4843</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148861</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78486</xdr:rowOff>
    </xdr:from>
    <xdr:to>
      <xdr:col>82</xdr:col>
      <xdr:colOff>158750</xdr:colOff>
      <xdr:row>36</xdr:row>
      <xdr:rowOff>8636</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95013</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592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137922</xdr:rowOff>
    </xdr:from>
    <xdr:to>
      <xdr:col>78</xdr:col>
      <xdr:colOff>120650</xdr:colOff>
      <xdr:row>36</xdr:row>
      <xdr:rowOff>68072</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78249</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590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12192</xdr:rowOff>
    </xdr:from>
    <xdr:to>
      <xdr:col>74</xdr:col>
      <xdr:colOff>31750</xdr:colOff>
      <xdr:row>36</xdr:row>
      <xdr:rowOff>113792</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123969</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67056</xdr:rowOff>
    </xdr:from>
    <xdr:to>
      <xdr:col>69</xdr:col>
      <xdr:colOff>142875</xdr:colOff>
      <xdr:row>36</xdr:row>
      <xdr:rowOff>168656</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7383</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169689</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類似団体内平均値を上回っている。これまで、平成</a:t>
          </a:r>
          <a:r>
            <a:rPr kumimoji="1" lang="en-US" altLang="ja-JP" sz="1100">
              <a:latin typeface="ＭＳ Ｐゴシック" panose="020B0600070205080204" pitchFamily="50" charset="-128"/>
              <a:ea typeface="ＭＳ Ｐゴシック" panose="020B0600070205080204" pitchFamily="50" charset="-128"/>
            </a:rPr>
            <a:t>19</a:t>
          </a:r>
          <a:r>
            <a:rPr kumimoji="1" lang="ja-JP" altLang="en-US" sz="1100">
              <a:latin typeface="ＭＳ Ｐゴシック" panose="020B0600070205080204" pitchFamily="50" charset="-128"/>
              <a:ea typeface="ＭＳ Ｐゴシック" panose="020B0600070205080204" pitchFamily="50" charset="-128"/>
            </a:rPr>
            <a:t>年度から平成</a:t>
          </a:r>
          <a:r>
            <a:rPr kumimoji="1" lang="en-US" altLang="ja-JP" sz="1100">
              <a:latin typeface="ＭＳ Ｐゴシック" panose="020B0600070205080204" pitchFamily="50" charset="-128"/>
              <a:ea typeface="ＭＳ Ｐゴシック" panose="020B0600070205080204" pitchFamily="50" charset="-128"/>
            </a:rPr>
            <a:t>21</a:t>
          </a:r>
          <a:r>
            <a:rPr kumimoji="1" lang="ja-JP" altLang="en-US" sz="1100">
              <a:latin typeface="ＭＳ Ｐゴシック" panose="020B0600070205080204" pitchFamily="50" charset="-128"/>
              <a:ea typeface="ＭＳ Ｐゴシック" panose="020B0600070205080204" pitchFamily="50" charset="-128"/>
            </a:rPr>
            <a:t>年度に繰り上げ償還を行うなど起債残高の抑制をしてきた。合志楓の森小中学校分の元金償還などが始まり元金償還金が</a:t>
          </a:r>
          <a:r>
            <a:rPr kumimoji="1" lang="en-US" altLang="ja-JP" sz="1100">
              <a:latin typeface="ＭＳ Ｐゴシック" panose="020B0600070205080204" pitchFamily="50" charset="-128"/>
              <a:ea typeface="ＭＳ Ｐゴシック" panose="020B0600070205080204" pitchFamily="50" charset="-128"/>
            </a:rPr>
            <a:t>117,198</a:t>
          </a:r>
          <a:r>
            <a:rPr kumimoji="1" lang="ja-JP" altLang="en-US" sz="1100">
              <a:latin typeface="ＭＳ Ｐゴシック" panose="020B0600070205080204" pitchFamily="50" charset="-128"/>
              <a:ea typeface="ＭＳ Ｐゴシック" panose="020B0600070205080204" pitchFamily="50" charset="-128"/>
            </a:rPr>
            <a:t>千円増となったことで、公債費としては増加したが、他の費目との割合により構成率としては減となった。</a:t>
          </a:r>
        </a:p>
        <a:p>
          <a:r>
            <a:rPr kumimoji="1" lang="ja-JP" altLang="en-US" sz="1100">
              <a:latin typeface="ＭＳ Ｐゴシック" panose="020B0600070205080204" pitchFamily="50" charset="-128"/>
              <a:ea typeface="ＭＳ Ｐゴシック" panose="020B0600070205080204" pitchFamily="50" charset="-128"/>
            </a:rPr>
            <a:t>今後、災害復旧事業などで借入れている起債の償還が満了することにより、元利償還金は減少することが見込まれるが、大規模な普通建設事業が計画されているため、市債発行については慎重に行い抑制に努める。</a:t>
          </a: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127000</xdr:rowOff>
    </xdr:from>
    <xdr:to>
      <xdr:col>24</xdr:col>
      <xdr:colOff>25400</xdr:colOff>
      <xdr:row>80</xdr:row>
      <xdr:rowOff>26415</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814300"/>
          <a:ext cx="0" cy="928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169942</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26415</xdr:rowOff>
    </xdr:from>
    <xdr:to>
      <xdr:col>24</xdr:col>
      <xdr:colOff>114300</xdr:colOff>
      <xdr:row>80</xdr:row>
      <xdr:rowOff>26415</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7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41927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127000</xdr:rowOff>
    </xdr:from>
    <xdr:to>
      <xdr:col>24</xdr:col>
      <xdr:colOff>114300</xdr:colOff>
      <xdr:row>74</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110998</xdr:rowOff>
    </xdr:from>
    <xdr:to>
      <xdr:col>24</xdr:col>
      <xdr:colOff>25400</xdr:colOff>
      <xdr:row>77</xdr:row>
      <xdr:rowOff>129287</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987800" y="13312648"/>
          <a:ext cx="8382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3573</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033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158496</xdr:rowOff>
    </xdr:from>
    <xdr:to>
      <xdr:col>24</xdr:col>
      <xdr:colOff>76200</xdr:colOff>
      <xdr:row>77</xdr:row>
      <xdr:rowOff>88646</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101854</xdr:rowOff>
    </xdr:from>
    <xdr:to>
      <xdr:col>19</xdr:col>
      <xdr:colOff>187325</xdr:colOff>
      <xdr:row>77</xdr:row>
      <xdr:rowOff>129287</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3098800" y="13303504"/>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140208</xdr:rowOff>
    </xdr:from>
    <xdr:to>
      <xdr:col>20</xdr:col>
      <xdr:colOff>38100</xdr:colOff>
      <xdr:row>77</xdr:row>
      <xdr:rowOff>70358</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80535</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2939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19558</xdr:rowOff>
    </xdr:from>
    <xdr:to>
      <xdr:col>15</xdr:col>
      <xdr:colOff>98425</xdr:colOff>
      <xdr:row>77</xdr:row>
      <xdr:rowOff>101854</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2209800" y="1322120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23622</xdr:rowOff>
    </xdr:from>
    <xdr:to>
      <xdr:col>15</xdr:col>
      <xdr:colOff>149225</xdr:colOff>
      <xdr:row>77</xdr:row>
      <xdr:rowOff>125222</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135399</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140715</xdr:rowOff>
    </xdr:from>
    <xdr:to>
      <xdr:col>11</xdr:col>
      <xdr:colOff>9525</xdr:colOff>
      <xdr:row>77</xdr:row>
      <xdr:rowOff>19558</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1320800" y="13170915"/>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23622</xdr:rowOff>
    </xdr:from>
    <xdr:to>
      <xdr:col>11</xdr:col>
      <xdr:colOff>60325</xdr:colOff>
      <xdr:row>77</xdr:row>
      <xdr:rowOff>125222</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109999</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119142</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60198</xdr:rowOff>
    </xdr:from>
    <xdr:to>
      <xdr:col>24</xdr:col>
      <xdr:colOff>76200</xdr:colOff>
      <xdr:row>77</xdr:row>
      <xdr:rowOff>161798</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32275</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78487</xdr:rowOff>
    </xdr:from>
    <xdr:to>
      <xdr:col>20</xdr:col>
      <xdr:colOff>38100</xdr:colOff>
      <xdr:row>78</xdr:row>
      <xdr:rowOff>8637</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164864</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3366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51054</xdr:rowOff>
    </xdr:from>
    <xdr:to>
      <xdr:col>15</xdr:col>
      <xdr:colOff>149225</xdr:colOff>
      <xdr:row>77</xdr:row>
      <xdr:rowOff>152654</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137431</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140208</xdr:rowOff>
    </xdr:from>
    <xdr:to>
      <xdr:col>11</xdr:col>
      <xdr:colOff>60325</xdr:colOff>
      <xdr:row>77</xdr:row>
      <xdr:rowOff>70358</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80535</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293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89915</xdr:rowOff>
    </xdr:from>
    <xdr:to>
      <xdr:col>6</xdr:col>
      <xdr:colOff>171450</xdr:colOff>
      <xdr:row>77</xdr:row>
      <xdr:rowOff>20065</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30243</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類似団体内平均値や全国平均より下回っている。</a:t>
          </a:r>
        </a:p>
        <a:p>
          <a:r>
            <a:rPr kumimoji="1" lang="ja-JP" altLang="en-US" sz="1100">
              <a:latin typeface="ＭＳ Ｐゴシック" panose="020B0600070205080204" pitchFamily="50" charset="-128"/>
              <a:ea typeface="ＭＳ Ｐゴシック" panose="020B0600070205080204" pitchFamily="50" charset="-128"/>
            </a:rPr>
            <a:t>経常収支比率については、年度ごとの増減があり、地方交付税や臨時財政対策債などいわゆる依存財源の割合による部分が大きく、今後も歳出の抑制等に取り組んでいく必要がある。</a:t>
          </a: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4" name="公債費以外グラフ枠">
          <a:extLst>
            <a:ext uri="{FF2B5EF4-FFF2-40B4-BE49-F238E27FC236}">
              <a16:creationId xmlns:a16="http://schemas.microsoft.com/office/drawing/2014/main" id="{00000000-0008-0000-0400-00009E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41275</xdr:rowOff>
    </xdr:from>
    <xdr:to>
      <xdr:col>82</xdr:col>
      <xdr:colOff>107950</xdr:colOff>
      <xdr:row>80</xdr:row>
      <xdr:rowOff>64136</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flipV="1">
          <a:off x="16510000" y="12557125"/>
          <a:ext cx="0" cy="1223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36213</xdr:rowOff>
    </xdr:from>
    <xdr:ext cx="762000" cy="259045"/>
    <xdr:sp macro="" textlink="">
      <xdr:nvSpPr>
        <xdr:cNvPr id="416" name="公債費以外最小値テキスト">
          <a:extLst>
            <a:ext uri="{FF2B5EF4-FFF2-40B4-BE49-F238E27FC236}">
              <a16:creationId xmlns:a16="http://schemas.microsoft.com/office/drawing/2014/main" id="{00000000-0008-0000-0400-0000A0010000}"/>
            </a:ext>
          </a:extLst>
        </xdr:cNvPr>
        <xdr:cNvSpPr txBox="1"/>
      </xdr:nvSpPr>
      <xdr:spPr>
        <a:xfrm>
          <a:off x="16598900" y="1375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64136</xdr:rowOff>
    </xdr:from>
    <xdr:to>
      <xdr:col>82</xdr:col>
      <xdr:colOff>196850</xdr:colOff>
      <xdr:row>80</xdr:row>
      <xdr:rowOff>64136</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6421100" y="1378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127652</xdr:rowOff>
    </xdr:from>
    <xdr:ext cx="762000" cy="259045"/>
    <xdr:sp macro="" textlink="">
      <xdr:nvSpPr>
        <xdr:cNvPr id="418" name="公債費以外最大値テキスト">
          <a:extLst>
            <a:ext uri="{FF2B5EF4-FFF2-40B4-BE49-F238E27FC236}">
              <a16:creationId xmlns:a16="http://schemas.microsoft.com/office/drawing/2014/main" id="{00000000-0008-0000-0400-0000A2010000}"/>
            </a:ext>
          </a:extLst>
        </xdr:cNvPr>
        <xdr:cNvSpPr txBox="1"/>
      </xdr:nvSpPr>
      <xdr:spPr>
        <a:xfrm>
          <a:off x="16598900" y="1230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41275</xdr:rowOff>
    </xdr:from>
    <xdr:to>
      <xdr:col>82</xdr:col>
      <xdr:colOff>196850</xdr:colOff>
      <xdr:row>73</xdr:row>
      <xdr:rowOff>41275</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2557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73</xdr:row>
      <xdr:rowOff>41275</xdr:rowOff>
    </xdr:from>
    <xdr:to>
      <xdr:col>82</xdr:col>
      <xdr:colOff>107950</xdr:colOff>
      <xdr:row>74</xdr:row>
      <xdr:rowOff>109855</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5671800" y="12557125"/>
          <a:ext cx="838200" cy="240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36847</xdr:rowOff>
    </xdr:from>
    <xdr:ext cx="762000" cy="259045"/>
    <xdr:sp macro="" textlink="">
      <xdr:nvSpPr>
        <xdr:cNvPr id="421" name="公債費以外平均値テキスト">
          <a:extLst>
            <a:ext uri="{FF2B5EF4-FFF2-40B4-BE49-F238E27FC236}">
              <a16:creationId xmlns:a16="http://schemas.microsoft.com/office/drawing/2014/main" id="{00000000-0008-0000-0400-0000A5010000}"/>
            </a:ext>
          </a:extLst>
        </xdr:cNvPr>
        <xdr:cNvSpPr txBox="1"/>
      </xdr:nvSpPr>
      <xdr:spPr>
        <a:xfrm>
          <a:off x="16598900" y="130670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64770</xdr:rowOff>
    </xdr:from>
    <xdr:to>
      <xdr:col>82</xdr:col>
      <xdr:colOff>158750</xdr:colOff>
      <xdr:row>76</xdr:row>
      <xdr:rowOff>166370</xdr:rowOff>
    </xdr:to>
    <xdr:sp macro="" textlink="">
      <xdr:nvSpPr>
        <xdr:cNvPr id="422" name="フローチャート: 判断 421">
          <a:extLst>
            <a:ext uri="{FF2B5EF4-FFF2-40B4-BE49-F238E27FC236}">
              <a16:creationId xmlns:a16="http://schemas.microsoft.com/office/drawing/2014/main" id="{00000000-0008-0000-0400-0000A6010000}"/>
            </a:ext>
          </a:extLst>
        </xdr:cNvPr>
        <xdr:cNvSpPr/>
      </xdr:nvSpPr>
      <xdr:spPr>
        <a:xfrm>
          <a:off x="164592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109855</xdr:rowOff>
    </xdr:from>
    <xdr:to>
      <xdr:col>78</xdr:col>
      <xdr:colOff>69850</xdr:colOff>
      <xdr:row>74</xdr:row>
      <xdr:rowOff>144145</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4782800" y="1279715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53340</xdr:rowOff>
    </xdr:from>
    <xdr:to>
      <xdr:col>78</xdr:col>
      <xdr:colOff>120650</xdr:colOff>
      <xdr:row>75</xdr:row>
      <xdr:rowOff>154939</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5621000" y="129120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139716</xdr:rowOff>
    </xdr:from>
    <xdr:ext cx="7366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5290800" y="12998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144145</xdr:rowOff>
    </xdr:from>
    <xdr:to>
      <xdr:col>73</xdr:col>
      <xdr:colOff>180975</xdr:colOff>
      <xdr:row>76</xdr:row>
      <xdr:rowOff>86995</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3893800" y="12831445"/>
          <a:ext cx="8890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99061</xdr:rowOff>
    </xdr:from>
    <xdr:to>
      <xdr:col>74</xdr:col>
      <xdr:colOff>31750</xdr:colOff>
      <xdr:row>77</xdr:row>
      <xdr:rowOff>29211</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4732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13988</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4401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127000</xdr:rowOff>
    </xdr:from>
    <xdr:to>
      <xdr:col>69</xdr:col>
      <xdr:colOff>92075</xdr:colOff>
      <xdr:row>76</xdr:row>
      <xdr:rowOff>86995</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004800" y="12985750"/>
          <a:ext cx="889000" cy="13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121920</xdr:rowOff>
    </xdr:from>
    <xdr:to>
      <xdr:col>69</xdr:col>
      <xdr:colOff>142875</xdr:colOff>
      <xdr:row>77</xdr:row>
      <xdr:rowOff>52070</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3843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36847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3512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99061</xdr:rowOff>
    </xdr:from>
    <xdr:to>
      <xdr:col>65</xdr:col>
      <xdr:colOff>53975</xdr:colOff>
      <xdr:row>77</xdr:row>
      <xdr:rowOff>29211</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2954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13988</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2623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72</xdr:row>
      <xdr:rowOff>161925</xdr:rowOff>
    </xdr:from>
    <xdr:to>
      <xdr:col>82</xdr:col>
      <xdr:colOff>158750</xdr:colOff>
      <xdr:row>73</xdr:row>
      <xdr:rowOff>92075</xdr:rowOff>
    </xdr:to>
    <xdr:sp macro="" textlink="">
      <xdr:nvSpPr>
        <xdr:cNvPr id="439" name="楕円 438">
          <a:extLst>
            <a:ext uri="{FF2B5EF4-FFF2-40B4-BE49-F238E27FC236}">
              <a16:creationId xmlns:a16="http://schemas.microsoft.com/office/drawing/2014/main" id="{00000000-0008-0000-0400-0000B7010000}"/>
            </a:ext>
          </a:extLst>
        </xdr:cNvPr>
        <xdr:cNvSpPr/>
      </xdr:nvSpPr>
      <xdr:spPr>
        <a:xfrm>
          <a:off x="16459200" y="12506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72</xdr:row>
      <xdr:rowOff>70502</xdr:rowOff>
    </xdr:from>
    <xdr:ext cx="762000" cy="259045"/>
    <xdr:sp macro="" textlink="">
      <xdr:nvSpPr>
        <xdr:cNvPr id="440" name="公債費以外該当値テキスト">
          <a:extLst>
            <a:ext uri="{FF2B5EF4-FFF2-40B4-BE49-F238E27FC236}">
              <a16:creationId xmlns:a16="http://schemas.microsoft.com/office/drawing/2014/main" id="{00000000-0008-0000-0400-0000B8010000}"/>
            </a:ext>
          </a:extLst>
        </xdr:cNvPr>
        <xdr:cNvSpPr txBox="1"/>
      </xdr:nvSpPr>
      <xdr:spPr>
        <a:xfrm>
          <a:off x="16598900" y="1241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59055</xdr:rowOff>
    </xdr:from>
    <xdr:to>
      <xdr:col>78</xdr:col>
      <xdr:colOff>120650</xdr:colOff>
      <xdr:row>74</xdr:row>
      <xdr:rowOff>160655</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5621000" y="1274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170832</xdr:rowOff>
    </xdr:from>
    <xdr:ext cx="7366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290800" y="125152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93345</xdr:rowOff>
    </xdr:from>
    <xdr:to>
      <xdr:col>74</xdr:col>
      <xdr:colOff>31750</xdr:colOff>
      <xdr:row>75</xdr:row>
      <xdr:rowOff>23495</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4732000" y="12780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33672</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401800" y="12549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36195</xdr:rowOff>
    </xdr:from>
    <xdr:to>
      <xdr:col>69</xdr:col>
      <xdr:colOff>142875</xdr:colOff>
      <xdr:row>76</xdr:row>
      <xdr:rowOff>137795</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3843000" y="13066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147972</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512800" y="12835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76200</xdr:rowOff>
    </xdr:from>
    <xdr:to>
      <xdr:col>65</xdr:col>
      <xdr:colOff>53975</xdr:colOff>
      <xdr:row>76</xdr:row>
      <xdr:rowOff>6350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2954000" y="1293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16527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623800" y="1270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熊本県合志市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a:extLst>
            <a:ext uri="{FF2B5EF4-FFF2-40B4-BE49-F238E27FC236}">
              <a16:creationId xmlns:a16="http://schemas.microsoft.com/office/drawing/2014/main" id="{00000000-0008-0000-0500-000030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162481</xdr:rowOff>
    </xdr:from>
    <xdr:to>
      <xdr:col>29</xdr:col>
      <xdr:colOff>127000</xdr:colOff>
      <xdr:row>20</xdr:row>
      <xdr:rowOff>10319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651500" y="2096056"/>
          <a:ext cx="0" cy="13908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20496</xdr:rowOff>
    </xdr:from>
    <xdr:ext cx="762000" cy="259045"/>
    <xdr:sp macro="" textlink="">
      <xdr:nvSpPr>
        <xdr:cNvPr id="50" name="人口1人当たり決算額の推移最小値テキスト130">
          <a:extLst>
            <a:ext uri="{FF2B5EF4-FFF2-40B4-BE49-F238E27FC236}">
              <a16:creationId xmlns:a16="http://schemas.microsoft.com/office/drawing/2014/main" id="{00000000-0008-0000-0500-000032000000}"/>
            </a:ext>
          </a:extLst>
        </xdr:cNvPr>
        <xdr:cNvSpPr txBox="1"/>
      </xdr:nvSpPr>
      <xdr:spPr>
        <a:xfrm>
          <a:off x="5740400" y="3497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10319</xdr:rowOff>
    </xdr:from>
    <xdr:to>
      <xdr:col>30</xdr:col>
      <xdr:colOff>25400</xdr:colOff>
      <xdr:row>20</xdr:row>
      <xdr:rowOff>10319</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348694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77408</xdr:rowOff>
    </xdr:from>
    <xdr:ext cx="762000" cy="259045"/>
    <xdr:sp macro="" textlink="">
      <xdr:nvSpPr>
        <xdr:cNvPr id="52" name="人口1人当たり決算額の推移最大値テキスト130">
          <a:extLst>
            <a:ext uri="{FF2B5EF4-FFF2-40B4-BE49-F238E27FC236}">
              <a16:creationId xmlns:a16="http://schemas.microsoft.com/office/drawing/2014/main" id="{00000000-0008-0000-0500-000034000000}"/>
            </a:ext>
          </a:extLst>
        </xdr:cNvPr>
        <xdr:cNvSpPr txBox="1"/>
      </xdr:nvSpPr>
      <xdr:spPr>
        <a:xfrm>
          <a:off x="5740400" y="183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162481</xdr:rowOff>
    </xdr:from>
    <xdr:to>
      <xdr:col>30</xdr:col>
      <xdr:colOff>25400</xdr:colOff>
      <xdr:row>11</xdr:row>
      <xdr:rowOff>162481</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5562600" y="20960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20</xdr:row>
      <xdr:rowOff>2889</xdr:rowOff>
    </xdr:from>
    <xdr:to>
      <xdr:col>29</xdr:col>
      <xdr:colOff>127000</xdr:colOff>
      <xdr:row>20</xdr:row>
      <xdr:rowOff>10319</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a:off x="5003800" y="3479514"/>
          <a:ext cx="647700" cy="74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14765</xdr:rowOff>
    </xdr:from>
    <xdr:ext cx="762000" cy="259045"/>
    <xdr:sp macro="" textlink="">
      <xdr:nvSpPr>
        <xdr:cNvPr id="55" name="人口1人当たり決算額の推移平均値テキスト130">
          <a:extLst>
            <a:ext uri="{FF2B5EF4-FFF2-40B4-BE49-F238E27FC236}">
              <a16:creationId xmlns:a16="http://schemas.microsoft.com/office/drawing/2014/main" id="{00000000-0008-0000-0500-000037000000}"/>
            </a:ext>
          </a:extLst>
        </xdr:cNvPr>
        <xdr:cNvSpPr txBox="1"/>
      </xdr:nvSpPr>
      <xdr:spPr>
        <a:xfrm>
          <a:off x="5740400" y="29770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169688</xdr:rowOff>
    </xdr:from>
    <xdr:to>
      <xdr:col>29</xdr:col>
      <xdr:colOff>177800</xdr:colOff>
      <xdr:row>18</xdr:row>
      <xdr:rowOff>99838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5600700" y="31319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20</xdr:row>
      <xdr:rowOff>2889</xdr:rowOff>
    </xdr:from>
    <xdr:to>
      <xdr:col>26</xdr:col>
      <xdr:colOff>50800</xdr:colOff>
      <xdr:row>20</xdr:row>
      <xdr:rowOff>7833</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4305300" y="3479514"/>
          <a:ext cx="698500" cy="49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738</xdr:rowOff>
    </xdr:from>
    <xdr:to>
      <xdr:col>26</xdr:col>
      <xdr:colOff>101600</xdr:colOff>
      <xdr:row>18</xdr:row>
      <xdr:rowOff>102338</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953000" y="3134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112515</xdr:rowOff>
    </xdr:from>
    <xdr:ext cx="7366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4622800" y="2903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20</xdr:row>
      <xdr:rowOff>6404</xdr:rowOff>
    </xdr:from>
    <xdr:to>
      <xdr:col>22</xdr:col>
      <xdr:colOff>114300</xdr:colOff>
      <xdr:row>20</xdr:row>
      <xdr:rowOff>7833</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a:off x="3606800" y="3483029"/>
          <a:ext cx="698500" cy="14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21698</xdr:rowOff>
    </xdr:from>
    <xdr:to>
      <xdr:col>22</xdr:col>
      <xdr:colOff>165100</xdr:colOff>
      <xdr:row>18</xdr:row>
      <xdr:rowOff>123298</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4254500" y="31554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133475</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924300" y="2924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20</xdr:row>
      <xdr:rowOff>6404</xdr:rowOff>
    </xdr:from>
    <xdr:to>
      <xdr:col>18</xdr:col>
      <xdr:colOff>177800</xdr:colOff>
      <xdr:row>20</xdr:row>
      <xdr:rowOff>19520</xdr:rowOff>
    </xdr:to>
    <xdr:cxnSp macro="">
      <xdr:nvCxnSpPr>
        <xdr:cNvPr id="63" name="直線コネクタ 62">
          <a:extLst>
            <a:ext uri="{FF2B5EF4-FFF2-40B4-BE49-F238E27FC236}">
              <a16:creationId xmlns:a16="http://schemas.microsoft.com/office/drawing/2014/main" id="{00000000-0008-0000-0500-00003F000000}"/>
            </a:ext>
          </a:extLst>
        </xdr:cNvPr>
        <xdr:cNvCxnSpPr/>
      </xdr:nvCxnSpPr>
      <xdr:spPr bwMode="auto">
        <a:xfrm flipV="1">
          <a:off x="2908300" y="3483029"/>
          <a:ext cx="698500" cy="131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46787</xdr:rowOff>
    </xdr:from>
    <xdr:to>
      <xdr:col>19</xdr:col>
      <xdr:colOff>38100</xdr:colOff>
      <xdr:row>18</xdr:row>
      <xdr:rowOff>148387</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3556000" y="31805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158564</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225800" y="2949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60417</xdr:rowOff>
    </xdr:from>
    <xdr:to>
      <xdr:col>15</xdr:col>
      <xdr:colOff>101600</xdr:colOff>
      <xdr:row>18</xdr:row>
      <xdr:rowOff>162017</xdr:rowOff>
    </xdr:to>
    <xdr:sp macro="" textlink="">
      <xdr:nvSpPr>
        <xdr:cNvPr id="66" name="フローチャート: 判断 65">
          <a:extLst>
            <a:ext uri="{FF2B5EF4-FFF2-40B4-BE49-F238E27FC236}">
              <a16:creationId xmlns:a16="http://schemas.microsoft.com/office/drawing/2014/main" id="{00000000-0008-0000-0500-000042000000}"/>
            </a:ext>
          </a:extLst>
        </xdr:cNvPr>
        <xdr:cNvSpPr/>
      </xdr:nvSpPr>
      <xdr:spPr bwMode="auto">
        <a:xfrm>
          <a:off x="2857500" y="31941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744</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527300" y="2963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130969</xdr:rowOff>
    </xdr:from>
    <xdr:to>
      <xdr:col>29</xdr:col>
      <xdr:colOff>177800</xdr:colOff>
      <xdr:row>20</xdr:row>
      <xdr:rowOff>61119</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5600700" y="34361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39546</xdr:rowOff>
    </xdr:from>
    <xdr:ext cx="762000" cy="259045"/>
    <xdr:sp macro="" textlink="">
      <xdr:nvSpPr>
        <xdr:cNvPr id="74" name="人口1人当たり決算額の推移該当値テキスト130">
          <a:extLst>
            <a:ext uri="{FF2B5EF4-FFF2-40B4-BE49-F238E27FC236}">
              <a16:creationId xmlns:a16="http://schemas.microsoft.com/office/drawing/2014/main" id="{00000000-0008-0000-0500-00004A000000}"/>
            </a:ext>
          </a:extLst>
        </xdr:cNvPr>
        <xdr:cNvSpPr txBox="1"/>
      </xdr:nvSpPr>
      <xdr:spPr>
        <a:xfrm>
          <a:off x="5740400" y="3344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123539</xdr:rowOff>
    </xdr:from>
    <xdr:to>
      <xdr:col>26</xdr:col>
      <xdr:colOff>101600</xdr:colOff>
      <xdr:row>20</xdr:row>
      <xdr:rowOff>53689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953000" y="34287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38466</xdr:rowOff>
    </xdr:from>
    <xdr:ext cx="7366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4622800" y="3515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128483</xdr:rowOff>
    </xdr:from>
    <xdr:to>
      <xdr:col>22</xdr:col>
      <xdr:colOff>165100</xdr:colOff>
      <xdr:row>20</xdr:row>
      <xdr:rowOff>58633</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4254500" y="34336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43410</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924300" y="352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127054</xdr:rowOff>
    </xdr:from>
    <xdr:to>
      <xdr:col>19</xdr:col>
      <xdr:colOff>38100</xdr:colOff>
      <xdr:row>20</xdr:row>
      <xdr:rowOff>57204</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3556000" y="34322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41981</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3225800" y="351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140170</xdr:rowOff>
    </xdr:from>
    <xdr:to>
      <xdr:col>15</xdr:col>
      <xdr:colOff>101600</xdr:colOff>
      <xdr:row>20</xdr:row>
      <xdr:rowOff>70320</xdr:rowOff>
    </xdr:to>
    <xdr:sp macro="" textlink="">
      <xdr:nvSpPr>
        <xdr:cNvPr id="81" name="楕円 80">
          <a:extLst>
            <a:ext uri="{FF2B5EF4-FFF2-40B4-BE49-F238E27FC236}">
              <a16:creationId xmlns:a16="http://schemas.microsoft.com/office/drawing/2014/main" id="{00000000-0008-0000-0500-000051000000}"/>
            </a:ext>
          </a:extLst>
        </xdr:cNvPr>
        <xdr:cNvSpPr/>
      </xdr:nvSpPr>
      <xdr:spPr bwMode="auto">
        <a:xfrm>
          <a:off x="2857500" y="34453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55097</xdr:rowOff>
    </xdr:from>
    <xdr:ext cx="762000" cy="259045"/>
    <xdr:sp macro="" textlink="">
      <xdr:nvSpPr>
        <xdr:cNvPr id="82" name="テキスト ボックス 81">
          <a:extLst>
            <a:ext uri="{FF2B5EF4-FFF2-40B4-BE49-F238E27FC236}">
              <a16:creationId xmlns:a16="http://schemas.microsoft.com/office/drawing/2014/main" id="{00000000-0008-0000-0500-000052000000}"/>
            </a:ext>
          </a:extLst>
        </xdr:cNvPr>
        <xdr:cNvSpPr txBox="1"/>
      </xdr:nvSpPr>
      <xdr:spPr>
        <a:xfrm>
          <a:off x="2527300" y="3531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a:extLst>
            <a:ext uri="{FF2B5EF4-FFF2-40B4-BE49-F238E27FC236}">
              <a16:creationId xmlns:a16="http://schemas.microsoft.com/office/drawing/2014/main" id="{00000000-0008-0000-0500-000054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a:extLst>
            <a:ext uri="{FF2B5EF4-FFF2-40B4-BE49-F238E27FC236}">
              <a16:creationId xmlns:a16="http://schemas.microsoft.com/office/drawing/2014/main" id="{00000000-0008-0000-0500-000056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a:extLst>
            <a:ext uri="{FF2B5EF4-FFF2-40B4-BE49-F238E27FC236}">
              <a16:creationId xmlns:a16="http://schemas.microsoft.com/office/drawing/2014/main" id="{00000000-0008-0000-0500-00005D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a:extLst>
            <a:ext uri="{FF2B5EF4-FFF2-40B4-BE49-F238E27FC236}">
              <a16:creationId xmlns:a16="http://schemas.microsoft.com/office/drawing/2014/main" id="{00000000-0008-0000-0500-00005E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a:extLst>
            <a:ext uri="{FF2B5EF4-FFF2-40B4-BE49-F238E27FC236}">
              <a16:creationId xmlns:a16="http://schemas.microsoft.com/office/drawing/2014/main" id="{00000000-0008-0000-0500-00005F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0" name="テキスト ボックス 109">
          <a:extLst>
            <a:ext uri="{FF2B5EF4-FFF2-40B4-BE49-F238E27FC236}">
              <a16:creationId xmlns:a16="http://schemas.microsoft.com/office/drawing/2014/main" id="{00000000-0008-0000-0500-00006E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1" name="人口1人当たり決算額の推移グラフ枠445">
          <a:extLst>
            <a:ext uri="{FF2B5EF4-FFF2-40B4-BE49-F238E27FC236}">
              <a16:creationId xmlns:a16="http://schemas.microsoft.com/office/drawing/2014/main" id="{00000000-0008-0000-0500-00006F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88007</xdr:rowOff>
    </xdr:from>
    <xdr:to>
      <xdr:col>29</xdr:col>
      <xdr:colOff>127000</xdr:colOff>
      <xdr:row>38</xdr:row>
      <xdr:rowOff>3164</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651500" y="6012557"/>
          <a:ext cx="0" cy="14582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318141</xdr:rowOff>
    </xdr:from>
    <xdr:ext cx="762000" cy="259045"/>
    <xdr:sp macro="" textlink="">
      <xdr:nvSpPr>
        <xdr:cNvPr id="113" name="人口1人当たり決算額の推移最小値テキスト445">
          <a:extLst>
            <a:ext uri="{FF2B5EF4-FFF2-40B4-BE49-F238E27FC236}">
              <a16:creationId xmlns:a16="http://schemas.microsoft.com/office/drawing/2014/main" id="{00000000-0008-0000-0500-000071000000}"/>
            </a:ext>
          </a:extLst>
        </xdr:cNvPr>
        <xdr:cNvSpPr txBox="1"/>
      </xdr:nvSpPr>
      <xdr:spPr>
        <a:xfrm>
          <a:off x="5740400" y="7442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3164</xdr:rowOff>
    </xdr:from>
    <xdr:to>
      <xdr:col>30</xdr:col>
      <xdr:colOff>25400</xdr:colOff>
      <xdr:row>38</xdr:row>
      <xdr:rowOff>3164</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74707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2934</xdr:rowOff>
    </xdr:from>
    <xdr:ext cx="762000" cy="259045"/>
    <xdr:sp macro="" textlink="">
      <xdr:nvSpPr>
        <xdr:cNvPr id="115" name="人口1人当たり決算額の推移最大値テキスト445">
          <a:extLst>
            <a:ext uri="{FF2B5EF4-FFF2-40B4-BE49-F238E27FC236}">
              <a16:creationId xmlns:a16="http://schemas.microsoft.com/office/drawing/2014/main" id="{00000000-0008-0000-0500-000073000000}"/>
            </a:ext>
          </a:extLst>
        </xdr:cNvPr>
        <xdr:cNvSpPr txBox="1"/>
      </xdr:nvSpPr>
      <xdr:spPr>
        <a:xfrm>
          <a:off x="5740400" y="575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88007</xdr:rowOff>
    </xdr:from>
    <xdr:to>
      <xdr:col>30</xdr:col>
      <xdr:colOff>25400</xdr:colOff>
      <xdr:row>33</xdr:row>
      <xdr:rowOff>88007</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5562600" y="60125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192053</xdr:rowOff>
    </xdr:from>
    <xdr:to>
      <xdr:col>29</xdr:col>
      <xdr:colOff>127000</xdr:colOff>
      <xdr:row>35</xdr:row>
      <xdr:rowOff>224155</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5003800" y="6802403"/>
          <a:ext cx="647700" cy="321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208932</xdr:rowOff>
    </xdr:from>
    <xdr:ext cx="762000" cy="259045"/>
    <xdr:sp macro="" textlink="">
      <xdr:nvSpPr>
        <xdr:cNvPr id="118" name="人口1人当たり決算額の推移平均値テキスト445">
          <a:extLst>
            <a:ext uri="{FF2B5EF4-FFF2-40B4-BE49-F238E27FC236}">
              <a16:creationId xmlns:a16="http://schemas.microsoft.com/office/drawing/2014/main" id="{00000000-0008-0000-0500-000076000000}"/>
            </a:ext>
          </a:extLst>
        </xdr:cNvPr>
        <xdr:cNvSpPr txBox="1"/>
      </xdr:nvSpPr>
      <xdr:spPr>
        <a:xfrm>
          <a:off x="5740400" y="68192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219859</xdr:rowOff>
    </xdr:from>
    <xdr:to>
      <xdr:col>29</xdr:col>
      <xdr:colOff>177800</xdr:colOff>
      <xdr:row>35</xdr:row>
      <xdr:rowOff>321459</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5600700" y="68302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192053</xdr:rowOff>
    </xdr:from>
    <xdr:to>
      <xdr:col>26</xdr:col>
      <xdr:colOff>50800</xdr:colOff>
      <xdr:row>35</xdr:row>
      <xdr:rowOff>267818</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4305300" y="6802403"/>
          <a:ext cx="698500" cy="757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234000</xdr:rowOff>
    </xdr:from>
    <xdr:to>
      <xdr:col>26</xdr:col>
      <xdr:colOff>101600</xdr:colOff>
      <xdr:row>35</xdr:row>
      <xdr:rowOff>335600</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953000" y="6844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320377</xdr:rowOff>
    </xdr:from>
    <xdr:ext cx="7366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4622800" y="6930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267818</xdr:rowOff>
    </xdr:from>
    <xdr:to>
      <xdr:col>22</xdr:col>
      <xdr:colOff>114300</xdr:colOff>
      <xdr:row>35</xdr:row>
      <xdr:rowOff>312721</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flipV="1">
          <a:off x="3606800" y="6878168"/>
          <a:ext cx="698500" cy="449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238768</xdr:rowOff>
    </xdr:from>
    <xdr:to>
      <xdr:col>22</xdr:col>
      <xdr:colOff>165100</xdr:colOff>
      <xdr:row>35</xdr:row>
      <xdr:rowOff>340368</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4254500" y="6849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325145</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924300" y="6935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255212</xdr:rowOff>
    </xdr:from>
    <xdr:to>
      <xdr:col>18</xdr:col>
      <xdr:colOff>177800</xdr:colOff>
      <xdr:row>35</xdr:row>
      <xdr:rowOff>312721</xdr:rowOff>
    </xdr:to>
    <xdr:cxnSp macro="">
      <xdr:nvCxnSpPr>
        <xdr:cNvPr id="126" name="直線コネクタ 125">
          <a:extLst>
            <a:ext uri="{FF2B5EF4-FFF2-40B4-BE49-F238E27FC236}">
              <a16:creationId xmlns:a16="http://schemas.microsoft.com/office/drawing/2014/main" id="{00000000-0008-0000-0500-00007E000000}"/>
            </a:ext>
          </a:extLst>
        </xdr:cNvPr>
        <xdr:cNvCxnSpPr/>
      </xdr:nvCxnSpPr>
      <xdr:spPr bwMode="auto">
        <a:xfrm>
          <a:off x="2908300" y="6865562"/>
          <a:ext cx="698500" cy="575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247650</xdr:rowOff>
    </xdr:from>
    <xdr:to>
      <xdr:col>19</xdr:col>
      <xdr:colOff>38100</xdr:colOff>
      <xdr:row>36</xdr:row>
      <xdr:rowOff>6350</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3556000" y="6858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16527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225800" y="662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253136</xdr:rowOff>
    </xdr:from>
    <xdr:to>
      <xdr:col>15</xdr:col>
      <xdr:colOff>101600</xdr:colOff>
      <xdr:row>36</xdr:row>
      <xdr:rowOff>11836</xdr:rowOff>
    </xdr:to>
    <xdr:sp macro="" textlink="">
      <xdr:nvSpPr>
        <xdr:cNvPr id="129" name="フローチャート: 判断 128">
          <a:extLst>
            <a:ext uri="{FF2B5EF4-FFF2-40B4-BE49-F238E27FC236}">
              <a16:creationId xmlns:a16="http://schemas.microsoft.com/office/drawing/2014/main" id="{00000000-0008-0000-0500-000081000000}"/>
            </a:ext>
          </a:extLst>
        </xdr:cNvPr>
        <xdr:cNvSpPr/>
      </xdr:nvSpPr>
      <xdr:spPr bwMode="auto">
        <a:xfrm>
          <a:off x="28575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339513</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527300" y="6949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173355</xdr:rowOff>
    </xdr:from>
    <xdr:to>
      <xdr:col>29</xdr:col>
      <xdr:colOff>177800</xdr:colOff>
      <xdr:row>35</xdr:row>
      <xdr:rowOff>274955</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5600700" y="67837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18432</xdr:rowOff>
    </xdr:from>
    <xdr:ext cx="762000" cy="259045"/>
    <xdr:sp macro="" textlink="">
      <xdr:nvSpPr>
        <xdr:cNvPr id="137" name="人口1人当たり決算額の推移該当値テキスト445">
          <a:extLst>
            <a:ext uri="{FF2B5EF4-FFF2-40B4-BE49-F238E27FC236}">
              <a16:creationId xmlns:a16="http://schemas.microsoft.com/office/drawing/2014/main" id="{00000000-0008-0000-0500-000089000000}"/>
            </a:ext>
          </a:extLst>
        </xdr:cNvPr>
        <xdr:cNvSpPr txBox="1"/>
      </xdr:nvSpPr>
      <xdr:spPr>
        <a:xfrm>
          <a:off x="5740400" y="6628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141253</xdr:rowOff>
    </xdr:from>
    <xdr:to>
      <xdr:col>26</xdr:col>
      <xdr:colOff>101600</xdr:colOff>
      <xdr:row>35</xdr:row>
      <xdr:rowOff>242853</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953000" y="67516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253030</xdr:rowOff>
    </xdr:from>
    <xdr:ext cx="7366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4622800" y="65204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217018</xdr:rowOff>
    </xdr:from>
    <xdr:to>
      <xdr:col>22</xdr:col>
      <xdr:colOff>165100</xdr:colOff>
      <xdr:row>35</xdr:row>
      <xdr:rowOff>318618</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4254500" y="68273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328795</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924300" y="6596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261921</xdr:rowOff>
    </xdr:from>
    <xdr:to>
      <xdr:col>19</xdr:col>
      <xdr:colOff>38100</xdr:colOff>
      <xdr:row>36</xdr:row>
      <xdr:rowOff>20621</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3556000" y="68722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5398</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3225800" y="6958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204412</xdr:rowOff>
    </xdr:from>
    <xdr:to>
      <xdr:col>15</xdr:col>
      <xdr:colOff>101600</xdr:colOff>
      <xdr:row>35</xdr:row>
      <xdr:rowOff>306012</xdr:rowOff>
    </xdr:to>
    <xdr:sp macro="" textlink="">
      <xdr:nvSpPr>
        <xdr:cNvPr id="144" name="楕円 143">
          <a:extLst>
            <a:ext uri="{FF2B5EF4-FFF2-40B4-BE49-F238E27FC236}">
              <a16:creationId xmlns:a16="http://schemas.microsoft.com/office/drawing/2014/main" id="{00000000-0008-0000-0500-000090000000}"/>
            </a:ext>
          </a:extLst>
        </xdr:cNvPr>
        <xdr:cNvSpPr/>
      </xdr:nvSpPr>
      <xdr:spPr bwMode="auto">
        <a:xfrm>
          <a:off x="2857500" y="68147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316189</xdr:rowOff>
    </xdr:from>
    <xdr:ext cx="762000" cy="259045"/>
    <xdr:sp macro="" textlink="">
      <xdr:nvSpPr>
        <xdr:cNvPr id="145" name="テキスト ボックス 144">
          <a:extLst>
            <a:ext uri="{FF2B5EF4-FFF2-40B4-BE49-F238E27FC236}">
              <a16:creationId xmlns:a16="http://schemas.microsoft.com/office/drawing/2014/main" id="{00000000-0008-0000-0500-000091000000}"/>
            </a:ext>
          </a:extLst>
        </xdr:cNvPr>
        <xdr:cNvSpPr txBox="1"/>
      </xdr:nvSpPr>
      <xdr:spPr>
        <a:xfrm>
          <a:off x="2527300" y="6583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熊本県合志市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64,474
64,059
53.19
29,030,890
27,411,117
1,294,957
14,202,450
20,960,389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105753</xdr:rowOff>
    </xdr:from>
    <xdr:to>
      <xdr:col>24</xdr:col>
      <xdr:colOff>62865</xdr:colOff>
      <xdr:row>38</xdr:row>
      <xdr:rowOff>154483</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49253"/>
          <a:ext cx="1270" cy="1420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158310</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73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154483</xdr:rowOff>
    </xdr:from>
    <xdr:to>
      <xdr:col>24</xdr:col>
      <xdr:colOff>152400</xdr:colOff>
      <xdr:row>38</xdr:row>
      <xdr:rowOff>154483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69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52430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24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105753</xdr:rowOff>
    </xdr:from>
    <xdr:to>
      <xdr:col>24</xdr:col>
      <xdr:colOff>152400</xdr:colOff>
      <xdr:row>30</xdr:row>
      <xdr:rowOff>105753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49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62223</xdr:rowOff>
    </xdr:from>
    <xdr:to>
      <xdr:col>24</xdr:col>
      <xdr:colOff>63500</xdr:colOff>
      <xdr:row>38</xdr:row>
      <xdr:rowOff>101124</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577323"/>
          <a:ext cx="838200" cy="38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48607</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493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25730</xdr:rowOff>
    </xdr:from>
    <xdr:to>
      <xdr:col>24</xdr:col>
      <xdr:colOff>114300</xdr:colOff>
      <xdr:row>36</xdr:row>
      <xdr:rowOff>127330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97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62223</xdr:rowOff>
    </xdr:from>
    <xdr:to>
      <xdr:col>19</xdr:col>
      <xdr:colOff>177800</xdr:colOff>
      <xdr:row>38</xdr:row>
      <xdr:rowOff>86779</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577323"/>
          <a:ext cx="889000" cy="24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31274</xdr:rowOff>
    </xdr:from>
    <xdr:to>
      <xdr:col>20</xdr:col>
      <xdr:colOff>38100</xdr:colOff>
      <xdr:row>36</xdr:row>
      <xdr:rowOff>132874</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0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149401</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978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74073</xdr:rowOff>
    </xdr:from>
    <xdr:to>
      <xdr:col>15</xdr:col>
      <xdr:colOff>50800</xdr:colOff>
      <xdr:row>38</xdr:row>
      <xdr:rowOff>86779</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589173"/>
          <a:ext cx="889000" cy="12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63868</xdr:rowOff>
    </xdr:from>
    <xdr:to>
      <xdr:col>15</xdr:col>
      <xdr:colOff>101600</xdr:colOff>
      <xdr:row>36</xdr:row>
      <xdr:rowOff>165468</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3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10545</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011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74073</xdr:rowOff>
    </xdr:from>
    <xdr:to>
      <xdr:col>10</xdr:col>
      <xdr:colOff>114300</xdr:colOff>
      <xdr:row>38</xdr:row>
      <xdr:rowOff>100895</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589173"/>
          <a:ext cx="889000" cy="26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169786</xdr:rowOff>
    </xdr:from>
    <xdr:to>
      <xdr:col>10</xdr:col>
      <xdr:colOff>165100</xdr:colOff>
      <xdr:row>37</xdr:row>
      <xdr:rowOff>99936</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116463</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17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9938</xdr:rowOff>
    </xdr:from>
    <xdr:to>
      <xdr:col>6</xdr:col>
      <xdr:colOff>38100</xdr:colOff>
      <xdr:row>37</xdr:row>
      <xdr:rowOff>111538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128065</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2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50324</xdr:rowOff>
    </xdr:from>
    <xdr:to>
      <xdr:col>24</xdr:col>
      <xdr:colOff>114300</xdr:colOff>
      <xdr:row>38</xdr:row>
      <xdr:rowOff>151924</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56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136701</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480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11423</xdr:rowOff>
    </xdr:from>
    <xdr:to>
      <xdr:col>20</xdr:col>
      <xdr:colOff>38100</xdr:colOff>
      <xdr:row>38</xdr:row>
      <xdr:rowOff>113023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526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104150</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619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35979</xdr:rowOff>
    </xdr:from>
    <xdr:to>
      <xdr:col>15</xdr:col>
      <xdr:colOff>101600</xdr:colOff>
      <xdr:row>38</xdr:row>
      <xdr:rowOff>137579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551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128706</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643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23273</xdr:rowOff>
    </xdr:from>
    <xdr:to>
      <xdr:col>10</xdr:col>
      <xdr:colOff>165100</xdr:colOff>
      <xdr:row>38</xdr:row>
      <xdr:rowOff>124873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538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116000</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631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50095</xdr:rowOff>
    </xdr:from>
    <xdr:to>
      <xdr:col>6</xdr:col>
      <xdr:colOff>38100</xdr:colOff>
      <xdr:row>38</xdr:row>
      <xdr:rowOff>151695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56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142822</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657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41783</xdr:rowOff>
    </xdr:from>
    <xdr:to>
      <xdr:col>24</xdr:col>
      <xdr:colOff>62865</xdr:colOff>
      <xdr:row>58</xdr:row>
      <xdr:rowOff>105508</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85733"/>
          <a:ext cx="1270" cy="1263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109335</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53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105508</xdr:rowOff>
    </xdr:from>
    <xdr:to>
      <xdr:col>24</xdr:col>
      <xdr:colOff>152400</xdr:colOff>
      <xdr:row>58</xdr:row>
      <xdr:rowOff>105508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049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159910</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560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41783</xdr:rowOff>
    </xdr:from>
    <xdr:to>
      <xdr:col>24</xdr:col>
      <xdr:colOff>152400</xdr:colOff>
      <xdr:row>51</xdr:row>
      <xdr:rowOff>41783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85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103799</xdr:rowOff>
    </xdr:from>
    <xdr:to>
      <xdr:col>24</xdr:col>
      <xdr:colOff>63500</xdr:colOff>
      <xdr:row>57</xdr:row>
      <xdr:rowOff>152197</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876449"/>
          <a:ext cx="838200" cy="48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154329</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5840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131452</xdr:rowOff>
    </xdr:from>
    <xdr:to>
      <xdr:col>24</xdr:col>
      <xdr:colOff>114300</xdr:colOff>
      <xdr:row>57</xdr:row>
      <xdr:rowOff>61602</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732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152197</xdr:rowOff>
    </xdr:from>
    <xdr:to>
      <xdr:col>19</xdr:col>
      <xdr:colOff>177800</xdr:colOff>
      <xdr:row>58</xdr:row>
      <xdr:rowOff>14515</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924847"/>
          <a:ext cx="889000" cy="33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846</xdr:rowOff>
    </xdr:from>
    <xdr:to>
      <xdr:col>20</xdr:col>
      <xdr:colOff>38100</xdr:colOff>
      <xdr:row>57</xdr:row>
      <xdr:rowOff>102446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77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118973</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548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14515</xdr:rowOff>
    </xdr:from>
    <xdr:to>
      <xdr:col>15</xdr:col>
      <xdr:colOff>50800</xdr:colOff>
      <xdr:row>58</xdr:row>
      <xdr:rowOff>159501</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958615"/>
          <a:ext cx="889000" cy="144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72299</xdr:rowOff>
    </xdr:from>
    <xdr:to>
      <xdr:col>15</xdr:col>
      <xdr:colOff>101600</xdr:colOff>
      <xdr:row>58</xdr:row>
      <xdr:rowOff>2449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844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18976</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620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159501</xdr:rowOff>
    </xdr:from>
    <xdr:to>
      <xdr:col>10</xdr:col>
      <xdr:colOff>114300</xdr:colOff>
      <xdr:row>59</xdr:row>
      <xdr:rowOff>15657</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10103601"/>
          <a:ext cx="889000" cy="27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124692</xdr:rowOff>
    </xdr:from>
    <xdr:to>
      <xdr:col>10</xdr:col>
      <xdr:colOff>165100</xdr:colOff>
      <xdr:row>58</xdr:row>
      <xdr:rowOff>54842</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89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71369</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67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157197</xdr:rowOff>
    </xdr:from>
    <xdr:to>
      <xdr:col>6</xdr:col>
      <xdr:colOff>38100</xdr:colOff>
      <xdr:row>58</xdr:row>
      <xdr:rowOff>87347</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92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103874</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705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52999</xdr:rowOff>
    </xdr:from>
    <xdr:to>
      <xdr:col>24</xdr:col>
      <xdr:colOff>114300</xdr:colOff>
      <xdr:row>57</xdr:row>
      <xdr:rowOff>154599</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825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31426</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804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101397</xdr:rowOff>
    </xdr:from>
    <xdr:to>
      <xdr:col>20</xdr:col>
      <xdr:colOff>38100</xdr:colOff>
      <xdr:row>58</xdr:row>
      <xdr:rowOff>31547</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874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22674</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966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135165</xdr:rowOff>
    </xdr:from>
    <xdr:to>
      <xdr:col>15</xdr:col>
      <xdr:colOff>101600</xdr:colOff>
      <xdr:row>58</xdr:row>
      <xdr:rowOff>65315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907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56442</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10000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108701</xdr:rowOff>
    </xdr:from>
    <xdr:to>
      <xdr:col>10</xdr:col>
      <xdr:colOff>165100</xdr:colOff>
      <xdr:row>59</xdr:row>
      <xdr:rowOff>38851</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1005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29978</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10145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136307</xdr:rowOff>
    </xdr:from>
    <xdr:to>
      <xdr:col>6</xdr:col>
      <xdr:colOff>38100</xdr:colOff>
      <xdr:row>59</xdr:row>
      <xdr:rowOff>66457</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10080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57584</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10173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148196</xdr:rowOff>
    </xdr:from>
    <xdr:to>
      <xdr:col>24</xdr:col>
      <xdr:colOff>62865</xdr:colOff>
      <xdr:row>79</xdr:row>
      <xdr:rowOff>27115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149696"/>
          <a:ext cx="1270" cy="1421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30942</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75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27115</xdr:rowOff>
    </xdr:from>
    <xdr:to>
      <xdr:col>24</xdr:col>
      <xdr:colOff>152400</xdr:colOff>
      <xdr:row>79</xdr:row>
      <xdr:rowOff>27115</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7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94873</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924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148196</xdr:rowOff>
    </xdr:from>
    <xdr:to>
      <xdr:col>24</xdr:col>
      <xdr:colOff>152400</xdr:colOff>
      <xdr:row>70</xdr:row>
      <xdr:rowOff>148196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149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162522</xdr:rowOff>
    </xdr:from>
    <xdr:to>
      <xdr:col>24</xdr:col>
      <xdr:colOff>63500</xdr:colOff>
      <xdr:row>79</xdr:row>
      <xdr:rowOff>2997</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535622"/>
          <a:ext cx="838200" cy="1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23310</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2249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433</xdr:rowOff>
    </xdr:from>
    <xdr:to>
      <xdr:col>24</xdr:col>
      <xdr:colOff>114300</xdr:colOff>
      <xdr:row>78</xdr:row>
      <xdr:rowOff>102033</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37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162294</xdr:rowOff>
    </xdr:from>
    <xdr:to>
      <xdr:col>19</xdr:col>
      <xdr:colOff>177800</xdr:colOff>
      <xdr:row>79</xdr:row>
      <xdr:rowOff>2997</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908300" y="13535394"/>
          <a:ext cx="889000" cy="12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171386</xdr:rowOff>
    </xdr:from>
    <xdr:to>
      <xdr:col>20</xdr:col>
      <xdr:colOff>38100</xdr:colOff>
      <xdr:row>78</xdr:row>
      <xdr:rowOff>101536</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373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118063</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148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162294</xdr:rowOff>
    </xdr:from>
    <xdr:to>
      <xdr:col>15</xdr:col>
      <xdr:colOff>50800</xdr:colOff>
      <xdr:row>78</xdr:row>
      <xdr:rowOff>163970</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535394"/>
          <a:ext cx="889000" cy="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167920</xdr:rowOff>
    </xdr:from>
    <xdr:to>
      <xdr:col>15</xdr:col>
      <xdr:colOff>101600</xdr:colOff>
      <xdr:row>78</xdr:row>
      <xdr:rowOff>98070</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36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114597</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14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156769</xdr:rowOff>
    </xdr:from>
    <xdr:to>
      <xdr:col>10</xdr:col>
      <xdr:colOff>114300</xdr:colOff>
      <xdr:row>78</xdr:row>
      <xdr:rowOff>163970</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3529869"/>
          <a:ext cx="889000" cy="7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24168</xdr:rowOff>
    </xdr:from>
    <xdr:to>
      <xdr:col>10</xdr:col>
      <xdr:colOff>165100</xdr:colOff>
      <xdr:row>78</xdr:row>
      <xdr:rowOff>125768</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397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142295</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172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23177</xdr:rowOff>
    </xdr:from>
    <xdr:to>
      <xdr:col>6</xdr:col>
      <xdr:colOff>38100</xdr:colOff>
      <xdr:row>78</xdr:row>
      <xdr:rowOff>124777</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396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141304</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171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111722</xdr:rowOff>
    </xdr:from>
    <xdr:to>
      <xdr:col>24</xdr:col>
      <xdr:colOff>114300</xdr:colOff>
      <xdr:row>79</xdr:row>
      <xdr:rowOff>41872</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484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26649</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399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123647</xdr:rowOff>
    </xdr:from>
    <xdr:to>
      <xdr:col>20</xdr:col>
      <xdr:colOff>38100</xdr:colOff>
      <xdr:row>79</xdr:row>
      <xdr:rowOff>53797</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496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44924</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589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111494</xdr:rowOff>
    </xdr:from>
    <xdr:to>
      <xdr:col>15</xdr:col>
      <xdr:colOff>101600</xdr:colOff>
      <xdr:row>79</xdr:row>
      <xdr:rowOff>41644</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48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32771</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577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113170</xdr:rowOff>
    </xdr:from>
    <xdr:to>
      <xdr:col>10</xdr:col>
      <xdr:colOff>165100</xdr:colOff>
      <xdr:row>79</xdr:row>
      <xdr:rowOff>43320</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48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34447</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57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105969</xdr:rowOff>
    </xdr:from>
    <xdr:to>
      <xdr:col>6</xdr:col>
      <xdr:colOff>38100</xdr:colOff>
      <xdr:row>79</xdr:row>
      <xdr:rowOff>36119</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479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27246</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571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56762</xdr:rowOff>
    </xdr:from>
    <xdr:to>
      <xdr:col>24</xdr:col>
      <xdr:colOff>62865</xdr:colOff>
      <xdr:row>98</xdr:row>
      <xdr:rowOff>92337</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487262"/>
          <a:ext cx="1270" cy="1407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96164</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898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92337</xdr:rowOff>
    </xdr:from>
    <xdr:to>
      <xdr:col>24</xdr:col>
      <xdr:colOff>152400</xdr:colOff>
      <xdr:row>98</xdr:row>
      <xdr:rowOff>92337</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894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3439</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262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56762</xdr:rowOff>
    </xdr:from>
    <xdr:to>
      <xdr:col>24</xdr:col>
      <xdr:colOff>152400</xdr:colOff>
      <xdr:row>90</xdr:row>
      <xdr:rowOff>56762</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487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34903</xdr:rowOff>
    </xdr:from>
    <xdr:to>
      <xdr:col>24</xdr:col>
      <xdr:colOff>63500</xdr:colOff>
      <xdr:row>94</xdr:row>
      <xdr:rowOff>77705</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3797300" y="15979753"/>
          <a:ext cx="838200" cy="214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125500</xdr:rowOff>
    </xdr:from>
    <xdr:ext cx="599010"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4132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147073</xdr:rowOff>
    </xdr:from>
    <xdr:to>
      <xdr:col>24</xdr:col>
      <xdr:colOff>114300</xdr:colOff>
      <xdr:row>96</xdr:row>
      <xdr:rowOff>77223</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43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34903</xdr:rowOff>
    </xdr:from>
    <xdr:to>
      <xdr:col>19</xdr:col>
      <xdr:colOff>177800</xdr:colOff>
      <xdr:row>95</xdr:row>
      <xdr:rowOff>12021</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5979753"/>
          <a:ext cx="889000" cy="320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9685</xdr:rowOff>
    </xdr:from>
    <xdr:to>
      <xdr:col>20</xdr:col>
      <xdr:colOff>38100</xdr:colOff>
      <xdr:row>95</xdr:row>
      <xdr:rowOff>111285</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29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102412</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497795" y="16390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12021</xdr:rowOff>
    </xdr:from>
    <xdr:to>
      <xdr:col>15</xdr:col>
      <xdr:colOff>50800</xdr:colOff>
      <xdr:row>95</xdr:row>
      <xdr:rowOff>76541</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299771"/>
          <a:ext cx="889000" cy="64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120969</xdr:rowOff>
    </xdr:from>
    <xdr:to>
      <xdr:col>15</xdr:col>
      <xdr:colOff>101600</xdr:colOff>
      <xdr:row>97</xdr:row>
      <xdr:rowOff>51119</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58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42246</xdr:rowOff>
    </xdr:from>
    <xdr:ext cx="59901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08795" y="16672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76541</xdr:rowOff>
    </xdr:from>
    <xdr:to>
      <xdr:col>10</xdr:col>
      <xdr:colOff>114300</xdr:colOff>
      <xdr:row>95</xdr:row>
      <xdr:rowOff>149116</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364291"/>
          <a:ext cx="889000" cy="72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322</xdr:rowOff>
    </xdr:from>
    <xdr:to>
      <xdr:col>10</xdr:col>
      <xdr:colOff>165100</xdr:colOff>
      <xdr:row>97</xdr:row>
      <xdr:rowOff>101922</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63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93049</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723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54110</xdr:rowOff>
    </xdr:from>
    <xdr:to>
      <xdr:col>6</xdr:col>
      <xdr:colOff>38100</xdr:colOff>
      <xdr:row>97</xdr:row>
      <xdr:rowOff>155710</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68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146837</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77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26905</xdr:rowOff>
    </xdr:from>
    <xdr:to>
      <xdr:col>24</xdr:col>
      <xdr:colOff>114300</xdr:colOff>
      <xdr:row>94</xdr:row>
      <xdr:rowOff>128505</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143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49782</xdr:rowOff>
    </xdr:from>
    <xdr:ext cx="599010"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5994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155553</xdr:rowOff>
    </xdr:from>
    <xdr:to>
      <xdr:col>20</xdr:col>
      <xdr:colOff>38100</xdr:colOff>
      <xdr:row>93</xdr:row>
      <xdr:rowOff>85703</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5928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102230</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497795" y="15704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132671</xdr:rowOff>
    </xdr:from>
    <xdr:to>
      <xdr:col>15</xdr:col>
      <xdr:colOff>101600</xdr:colOff>
      <xdr:row>95</xdr:row>
      <xdr:rowOff>62821</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248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79348</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08795" y="16024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25741</xdr:rowOff>
    </xdr:from>
    <xdr:to>
      <xdr:col>10</xdr:col>
      <xdr:colOff>165100</xdr:colOff>
      <xdr:row>95</xdr:row>
      <xdr:rowOff>127341</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313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143868</xdr:rowOff>
    </xdr:from>
    <xdr:ext cx="599010"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19795" y="16088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98316</xdr:rowOff>
    </xdr:from>
    <xdr:to>
      <xdr:col>6</xdr:col>
      <xdr:colOff>38100</xdr:colOff>
      <xdr:row>96</xdr:row>
      <xdr:rowOff>28466</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386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44993</xdr:rowOff>
    </xdr:from>
    <xdr:ext cx="599010"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30795" y="16161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2451</xdr:rowOff>
    </xdr:from>
    <xdr:to>
      <xdr:col>54</xdr:col>
      <xdr:colOff>189865</xdr:colOff>
      <xdr:row>39</xdr:row>
      <xdr:rowOff>103035</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145951"/>
          <a:ext cx="1270" cy="1643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106862</xdr:rowOff>
    </xdr:from>
    <xdr:ext cx="534377"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793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103035</xdr:rowOff>
    </xdr:from>
    <xdr:to>
      <xdr:col>55</xdr:col>
      <xdr:colOff>88900</xdr:colOff>
      <xdr:row>39</xdr:row>
      <xdr:rowOff>103035</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789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120578</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4921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2451</xdr:rowOff>
    </xdr:from>
    <xdr:to>
      <xdr:col>55</xdr:col>
      <xdr:colOff>88900</xdr:colOff>
      <xdr:row>30</xdr:row>
      <xdr:rowOff>2451</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145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79096</xdr:rowOff>
    </xdr:from>
    <xdr:to>
      <xdr:col>55</xdr:col>
      <xdr:colOff>0</xdr:colOff>
      <xdr:row>38</xdr:row>
      <xdr:rowOff>128384</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9639300" y="6594196"/>
          <a:ext cx="838200" cy="49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16476</xdr:rowOff>
    </xdr:from>
    <xdr:ext cx="534377"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1886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165049</xdr:rowOff>
    </xdr:from>
    <xdr:to>
      <xdr:col>55</xdr:col>
      <xdr:colOff>50800</xdr:colOff>
      <xdr:row>37</xdr:row>
      <xdr:rowOff>95199</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33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20282</xdr:rowOff>
    </xdr:from>
    <xdr:to>
      <xdr:col>50</xdr:col>
      <xdr:colOff>114300</xdr:colOff>
      <xdr:row>38</xdr:row>
      <xdr:rowOff>128384</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8750300" y="5163782"/>
          <a:ext cx="889000" cy="1479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59868</xdr:rowOff>
    </xdr:from>
    <xdr:to>
      <xdr:col>50</xdr:col>
      <xdr:colOff>165100</xdr:colOff>
      <xdr:row>37</xdr:row>
      <xdr:rowOff>161468</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403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6545</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72111" y="6178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20282</xdr:rowOff>
    </xdr:from>
    <xdr:to>
      <xdr:col>45</xdr:col>
      <xdr:colOff>177800</xdr:colOff>
      <xdr:row>38</xdr:row>
      <xdr:rowOff>21463</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7861300" y="5163782"/>
          <a:ext cx="889000" cy="1372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29</xdr:row>
      <xdr:rowOff>126238</xdr:rowOff>
    </xdr:from>
    <xdr:to>
      <xdr:col>46</xdr:col>
      <xdr:colOff>38100</xdr:colOff>
      <xdr:row>30</xdr:row>
      <xdr:rowOff>56388</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509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72915</xdr:rowOff>
    </xdr:from>
    <xdr:ext cx="59901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50795" y="4873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4343</xdr:rowOff>
    </xdr:from>
    <xdr:to>
      <xdr:col>41</xdr:col>
      <xdr:colOff>50800</xdr:colOff>
      <xdr:row>38</xdr:row>
      <xdr:rowOff>21463</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a:off x="6972300" y="6519443"/>
          <a:ext cx="889000" cy="17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157531</xdr:rowOff>
    </xdr:from>
    <xdr:to>
      <xdr:col>41</xdr:col>
      <xdr:colOff>101600</xdr:colOff>
      <xdr:row>38</xdr:row>
      <xdr:rowOff>87681</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501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78808</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593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37656</xdr:rowOff>
    </xdr:from>
    <xdr:to>
      <xdr:col>36</xdr:col>
      <xdr:colOff>165100</xdr:colOff>
      <xdr:row>38</xdr:row>
      <xdr:rowOff>139256</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55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130383</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6645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28296</xdr:rowOff>
    </xdr:from>
    <xdr:to>
      <xdr:col>55</xdr:col>
      <xdr:colOff>50800</xdr:colOff>
      <xdr:row>38</xdr:row>
      <xdr:rowOff>129896</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543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6723</xdr:rowOff>
    </xdr:from>
    <xdr:ext cx="534377"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6521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77584</xdr:rowOff>
    </xdr:from>
    <xdr:to>
      <xdr:col>50</xdr:col>
      <xdr:colOff>165100</xdr:colOff>
      <xdr:row>39</xdr:row>
      <xdr:rowOff>7734</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659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170311</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72111" y="6685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29</xdr:row>
      <xdr:rowOff>140932</xdr:rowOff>
    </xdr:from>
    <xdr:to>
      <xdr:col>46</xdr:col>
      <xdr:colOff>38100</xdr:colOff>
      <xdr:row>30</xdr:row>
      <xdr:rowOff>71082</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5112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62209</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50795" y="5205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142113</xdr:rowOff>
    </xdr:from>
    <xdr:to>
      <xdr:col>41</xdr:col>
      <xdr:colOff>101600</xdr:colOff>
      <xdr:row>38</xdr:row>
      <xdr:rowOff>72263</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48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88790</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4111" y="6260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124994</xdr:rowOff>
    </xdr:from>
    <xdr:to>
      <xdr:col>36</xdr:col>
      <xdr:colOff>165100</xdr:colOff>
      <xdr:row>38</xdr:row>
      <xdr:rowOff>55144</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46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71671</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6243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a:extLst>
            <a:ext uri="{FF2B5EF4-FFF2-40B4-BE49-F238E27FC236}">
              <a16:creationId xmlns:a16="http://schemas.microsoft.com/office/drawing/2014/main" id="{00000000-0008-0000-06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137247</xdr:rowOff>
    </xdr:from>
    <xdr:to>
      <xdr:col>54</xdr:col>
      <xdr:colOff>189865</xdr:colOff>
      <xdr:row>59</xdr:row>
      <xdr:rowOff>14930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10475595" y="8881197"/>
          <a:ext cx="1270" cy="1249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18757</xdr:rowOff>
    </xdr:from>
    <xdr:ext cx="469744" cy="259045"/>
    <xdr:sp macro="" textlink="">
      <xdr:nvSpPr>
        <xdr:cNvPr id="349" name="普通建設事業費最小値テキスト">
          <a:extLst>
            <a:ext uri="{FF2B5EF4-FFF2-40B4-BE49-F238E27FC236}">
              <a16:creationId xmlns:a16="http://schemas.microsoft.com/office/drawing/2014/main" id="{00000000-0008-0000-0600-00005D010000}"/>
            </a:ext>
          </a:extLst>
        </xdr:cNvPr>
        <xdr:cNvSpPr txBox="1"/>
      </xdr:nvSpPr>
      <xdr:spPr>
        <a:xfrm>
          <a:off x="10528300" y="1013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14930</xdr:rowOff>
    </xdr:from>
    <xdr:to>
      <xdr:col>55</xdr:col>
      <xdr:colOff>88900</xdr:colOff>
      <xdr:row>59</xdr:row>
      <xdr:rowOff>14930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101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83924</xdr:rowOff>
    </xdr:from>
    <xdr:ext cx="599010" cy="259045"/>
    <xdr:sp macro="" textlink="">
      <xdr:nvSpPr>
        <xdr:cNvPr id="351" name="普通建設事業費最大値テキスト">
          <a:extLst>
            <a:ext uri="{FF2B5EF4-FFF2-40B4-BE49-F238E27FC236}">
              <a16:creationId xmlns:a16="http://schemas.microsoft.com/office/drawing/2014/main" id="{00000000-0008-0000-0600-00005F010000}"/>
            </a:ext>
          </a:extLst>
        </xdr:cNvPr>
        <xdr:cNvSpPr txBox="1"/>
      </xdr:nvSpPr>
      <xdr:spPr>
        <a:xfrm>
          <a:off x="10528300" y="8656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137247</xdr:rowOff>
    </xdr:from>
    <xdr:to>
      <xdr:col>55</xdr:col>
      <xdr:colOff>88900</xdr:colOff>
      <xdr:row>51</xdr:row>
      <xdr:rowOff>137247</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8881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36731</xdr:rowOff>
    </xdr:from>
    <xdr:to>
      <xdr:col>55</xdr:col>
      <xdr:colOff>0</xdr:colOff>
      <xdr:row>57</xdr:row>
      <xdr:rowOff>163878</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9639300" y="9809381"/>
          <a:ext cx="838200" cy="12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147528</xdr:rowOff>
    </xdr:from>
    <xdr:ext cx="534377" cy="259045"/>
    <xdr:sp macro="" textlink="">
      <xdr:nvSpPr>
        <xdr:cNvPr id="354" name="普通建設事業費平均値テキスト">
          <a:extLst>
            <a:ext uri="{FF2B5EF4-FFF2-40B4-BE49-F238E27FC236}">
              <a16:creationId xmlns:a16="http://schemas.microsoft.com/office/drawing/2014/main" id="{00000000-0008-0000-0600-000062010000}"/>
            </a:ext>
          </a:extLst>
        </xdr:cNvPr>
        <xdr:cNvSpPr txBox="1"/>
      </xdr:nvSpPr>
      <xdr:spPr>
        <a:xfrm>
          <a:off x="10528300" y="9748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169101</xdr:rowOff>
    </xdr:from>
    <xdr:to>
      <xdr:col>55</xdr:col>
      <xdr:colOff>50800</xdr:colOff>
      <xdr:row>57</xdr:row>
      <xdr:rowOff>99251</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10426700" y="9770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154025</xdr:rowOff>
    </xdr:from>
    <xdr:to>
      <xdr:col>50</xdr:col>
      <xdr:colOff>114300</xdr:colOff>
      <xdr:row>57</xdr:row>
      <xdr:rowOff>163878</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8750300" y="9412325"/>
          <a:ext cx="889000" cy="524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157899</xdr:rowOff>
    </xdr:from>
    <xdr:to>
      <xdr:col>50</xdr:col>
      <xdr:colOff>165100</xdr:colOff>
      <xdr:row>57</xdr:row>
      <xdr:rowOff>88049</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9588500" y="9759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104576</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372111" y="953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154025</xdr:rowOff>
    </xdr:from>
    <xdr:to>
      <xdr:col>45</xdr:col>
      <xdr:colOff>177800</xdr:colOff>
      <xdr:row>55</xdr:row>
      <xdr:rowOff>141795</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7861300" y="9412325"/>
          <a:ext cx="889000" cy="159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161420</xdr:rowOff>
    </xdr:from>
    <xdr:to>
      <xdr:col>46</xdr:col>
      <xdr:colOff>38100</xdr:colOff>
      <xdr:row>57</xdr:row>
      <xdr:rowOff>91570</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8699500" y="976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82697</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483111" y="985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141795</xdr:rowOff>
    </xdr:from>
    <xdr:to>
      <xdr:col>41</xdr:col>
      <xdr:colOff>50800</xdr:colOff>
      <xdr:row>57</xdr:row>
      <xdr:rowOff>128148</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flipV="1">
          <a:off x="6972300" y="9571545"/>
          <a:ext cx="889000" cy="32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160620</xdr:rowOff>
    </xdr:from>
    <xdr:to>
      <xdr:col>41</xdr:col>
      <xdr:colOff>101600</xdr:colOff>
      <xdr:row>57</xdr:row>
      <xdr:rowOff>90770</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7810500" y="976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81897</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594111" y="9854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17013</xdr:rowOff>
    </xdr:from>
    <xdr:to>
      <xdr:col>36</xdr:col>
      <xdr:colOff>165100</xdr:colOff>
      <xdr:row>57</xdr:row>
      <xdr:rowOff>118613</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6921500" y="978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135140</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05111" y="9564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157381</xdr:rowOff>
    </xdr:from>
    <xdr:to>
      <xdr:col>55</xdr:col>
      <xdr:colOff>50800</xdr:colOff>
      <xdr:row>57</xdr:row>
      <xdr:rowOff>87531</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10426700" y="9758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8808</xdr:rowOff>
    </xdr:from>
    <xdr:ext cx="534377" cy="259045"/>
    <xdr:sp macro="" textlink="">
      <xdr:nvSpPr>
        <xdr:cNvPr id="373" name="普通建設事業費該当値テキスト">
          <a:extLst>
            <a:ext uri="{FF2B5EF4-FFF2-40B4-BE49-F238E27FC236}">
              <a16:creationId xmlns:a16="http://schemas.microsoft.com/office/drawing/2014/main" id="{00000000-0008-0000-0600-000075010000}"/>
            </a:ext>
          </a:extLst>
        </xdr:cNvPr>
        <xdr:cNvSpPr txBox="1"/>
      </xdr:nvSpPr>
      <xdr:spPr>
        <a:xfrm>
          <a:off x="10528300" y="9610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113078</xdr:rowOff>
    </xdr:from>
    <xdr:to>
      <xdr:col>50</xdr:col>
      <xdr:colOff>165100</xdr:colOff>
      <xdr:row>58</xdr:row>
      <xdr:rowOff>43228</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9588500" y="9885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34355</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9372111" y="9978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103225</xdr:rowOff>
    </xdr:from>
    <xdr:to>
      <xdr:col>46</xdr:col>
      <xdr:colOff>38100</xdr:colOff>
      <xdr:row>55</xdr:row>
      <xdr:rowOff>33375</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8699500" y="936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49902</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8483111" y="913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90995</xdr:rowOff>
    </xdr:from>
    <xdr:to>
      <xdr:col>41</xdr:col>
      <xdr:colOff>101600</xdr:colOff>
      <xdr:row>56</xdr:row>
      <xdr:rowOff>21145</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7810500" y="9520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37672</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7594111" y="9295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77348</xdr:rowOff>
    </xdr:from>
    <xdr:to>
      <xdr:col>36</xdr:col>
      <xdr:colOff>165100</xdr:colOff>
      <xdr:row>58</xdr:row>
      <xdr:rowOff>7498</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6921500" y="9849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170075</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705111" y="9942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a:extLst>
            <a:ext uri="{FF2B5EF4-FFF2-40B4-BE49-F238E27FC236}">
              <a16:creationId xmlns:a16="http://schemas.microsoft.com/office/drawing/2014/main" id="{00000000-0008-0000-0600-000094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29731</xdr:rowOff>
    </xdr:from>
    <xdr:to>
      <xdr:col>54</xdr:col>
      <xdr:colOff>189865</xdr:colOff>
      <xdr:row>79</xdr:row>
      <xdr:rowOff>44450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10475595" y="12202681"/>
          <a:ext cx="1270" cy="1386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6" name="普通建設事業費 （ うち新規整備　）最小値テキスト">
          <a:extLst>
            <a:ext uri="{FF2B5EF4-FFF2-40B4-BE49-F238E27FC236}">
              <a16:creationId xmlns:a16="http://schemas.microsoft.com/office/drawing/2014/main" id="{00000000-0008-0000-0600-000096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147858</xdr:rowOff>
    </xdr:from>
    <xdr:ext cx="599010" cy="259045"/>
    <xdr:sp macro="" textlink="">
      <xdr:nvSpPr>
        <xdr:cNvPr id="408" name="普通建設事業費 （ うち新規整備　）最大値テキスト">
          <a:extLst>
            <a:ext uri="{FF2B5EF4-FFF2-40B4-BE49-F238E27FC236}">
              <a16:creationId xmlns:a16="http://schemas.microsoft.com/office/drawing/2014/main" id="{00000000-0008-0000-0600-000098010000}"/>
            </a:ext>
          </a:extLst>
        </xdr:cNvPr>
        <xdr:cNvSpPr txBox="1"/>
      </xdr:nvSpPr>
      <xdr:spPr>
        <a:xfrm>
          <a:off x="10528300" y="11977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29731</xdr:rowOff>
    </xdr:from>
    <xdr:to>
      <xdr:col>55</xdr:col>
      <xdr:colOff>88900</xdr:colOff>
      <xdr:row>71</xdr:row>
      <xdr:rowOff>29731</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2202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28460</xdr:rowOff>
    </xdr:from>
    <xdr:to>
      <xdr:col>55</xdr:col>
      <xdr:colOff>0</xdr:colOff>
      <xdr:row>79</xdr:row>
      <xdr:rowOff>17259</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9639300" y="13401560"/>
          <a:ext cx="838200" cy="160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59301</xdr:rowOff>
    </xdr:from>
    <xdr:ext cx="534377" cy="259045"/>
    <xdr:sp macro="" textlink="">
      <xdr:nvSpPr>
        <xdr:cNvPr id="411" name="普通建設事業費 （ うち新規整備　）平均値テキスト">
          <a:extLst>
            <a:ext uri="{FF2B5EF4-FFF2-40B4-BE49-F238E27FC236}">
              <a16:creationId xmlns:a16="http://schemas.microsoft.com/office/drawing/2014/main" id="{00000000-0008-0000-0600-00009B010000}"/>
            </a:ext>
          </a:extLst>
        </xdr:cNvPr>
        <xdr:cNvSpPr txBox="1"/>
      </xdr:nvSpPr>
      <xdr:spPr>
        <a:xfrm>
          <a:off x="10528300" y="132609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36424</xdr:rowOff>
    </xdr:from>
    <xdr:to>
      <xdr:col>55</xdr:col>
      <xdr:colOff>50800</xdr:colOff>
      <xdr:row>78</xdr:row>
      <xdr:rowOff>138024</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10426700" y="13409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159486</xdr:rowOff>
    </xdr:from>
    <xdr:to>
      <xdr:col>50</xdr:col>
      <xdr:colOff>114300</xdr:colOff>
      <xdr:row>78</xdr:row>
      <xdr:rowOff>28460</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8750300" y="12675336"/>
          <a:ext cx="889000" cy="726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21692</xdr:rowOff>
    </xdr:from>
    <xdr:to>
      <xdr:col>50</xdr:col>
      <xdr:colOff>165100</xdr:colOff>
      <xdr:row>78</xdr:row>
      <xdr:rowOff>123292</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9588500" y="13394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114419</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372111" y="13487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159486</xdr:rowOff>
    </xdr:from>
    <xdr:to>
      <xdr:col>45</xdr:col>
      <xdr:colOff>177800</xdr:colOff>
      <xdr:row>75</xdr:row>
      <xdr:rowOff>42164</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flipV="1">
          <a:off x="7861300" y="12675336"/>
          <a:ext cx="889000" cy="225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27381</xdr:rowOff>
    </xdr:from>
    <xdr:to>
      <xdr:col>46</xdr:col>
      <xdr:colOff>38100</xdr:colOff>
      <xdr:row>78</xdr:row>
      <xdr:rowOff>128981</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8699500" y="13400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120108</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483111" y="13493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42164</xdr:rowOff>
    </xdr:from>
    <xdr:to>
      <xdr:col>41</xdr:col>
      <xdr:colOff>50800</xdr:colOff>
      <xdr:row>78</xdr:row>
      <xdr:rowOff>41453</xdr:rowOff>
    </xdr:to>
    <xdr:cxnSp macro="">
      <xdr:nvCxnSpPr>
        <xdr:cNvPr id="419" name="直線コネクタ 418">
          <a:extLst>
            <a:ext uri="{FF2B5EF4-FFF2-40B4-BE49-F238E27FC236}">
              <a16:creationId xmlns:a16="http://schemas.microsoft.com/office/drawing/2014/main" id="{00000000-0008-0000-0600-0000A3010000}"/>
            </a:ext>
          </a:extLst>
        </xdr:cNvPr>
        <xdr:cNvCxnSpPr/>
      </xdr:nvCxnSpPr>
      <xdr:spPr>
        <a:xfrm flipV="1">
          <a:off x="6972300" y="12900914"/>
          <a:ext cx="889000" cy="513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163615</xdr:rowOff>
    </xdr:from>
    <xdr:to>
      <xdr:col>41</xdr:col>
      <xdr:colOff>101600</xdr:colOff>
      <xdr:row>78</xdr:row>
      <xdr:rowOff>93765</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7810500" y="133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84892</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594111" y="13457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10719</xdr:rowOff>
    </xdr:from>
    <xdr:to>
      <xdr:col>36</xdr:col>
      <xdr:colOff>165100</xdr:colOff>
      <xdr:row>78</xdr:row>
      <xdr:rowOff>112319</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6921500" y="1338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103446</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05111" y="13476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137909</xdr:rowOff>
    </xdr:from>
    <xdr:to>
      <xdr:col>55</xdr:col>
      <xdr:colOff>50800</xdr:colOff>
      <xdr:row>79</xdr:row>
      <xdr:rowOff>68059</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10426700" y="13511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52836</xdr:rowOff>
    </xdr:from>
    <xdr:ext cx="469744" cy="259045"/>
    <xdr:sp macro="" textlink="">
      <xdr:nvSpPr>
        <xdr:cNvPr id="430" name="普通建設事業費 （ うち新規整備　）該当値テキスト">
          <a:extLst>
            <a:ext uri="{FF2B5EF4-FFF2-40B4-BE49-F238E27FC236}">
              <a16:creationId xmlns:a16="http://schemas.microsoft.com/office/drawing/2014/main" id="{00000000-0008-0000-0600-0000AE010000}"/>
            </a:ext>
          </a:extLst>
        </xdr:cNvPr>
        <xdr:cNvSpPr txBox="1"/>
      </xdr:nvSpPr>
      <xdr:spPr>
        <a:xfrm>
          <a:off x="10528300" y="13425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149110</xdr:rowOff>
    </xdr:from>
    <xdr:to>
      <xdr:col>50</xdr:col>
      <xdr:colOff>165100</xdr:colOff>
      <xdr:row>78</xdr:row>
      <xdr:rowOff>79260</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9588500" y="1335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95787</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9372111" y="13125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108686</xdr:rowOff>
    </xdr:from>
    <xdr:to>
      <xdr:col>46</xdr:col>
      <xdr:colOff>38100</xdr:colOff>
      <xdr:row>74</xdr:row>
      <xdr:rowOff>38836</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8699500" y="12624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55363</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8483111" y="12399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162814</xdr:rowOff>
    </xdr:from>
    <xdr:to>
      <xdr:col>41</xdr:col>
      <xdr:colOff>101600</xdr:colOff>
      <xdr:row>75</xdr:row>
      <xdr:rowOff>92964</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7810500" y="1285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109491</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7594111" y="12625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162103</xdr:rowOff>
    </xdr:from>
    <xdr:to>
      <xdr:col>36</xdr:col>
      <xdr:colOff>165100</xdr:colOff>
      <xdr:row>78</xdr:row>
      <xdr:rowOff>92253</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6921500" y="13363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108780</xdr:rowOff>
    </xdr:from>
    <xdr:ext cx="534377"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705111" y="13138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普通建設事業費 （ うち更新整備　）グラフ枠">
          <a:extLst>
            <a:ext uri="{FF2B5EF4-FFF2-40B4-BE49-F238E27FC236}">
              <a16:creationId xmlns:a16="http://schemas.microsoft.com/office/drawing/2014/main" id="{00000000-0008-0000-0600-0000C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45859</xdr:rowOff>
    </xdr:from>
    <xdr:to>
      <xdr:col>54</xdr:col>
      <xdr:colOff>189865</xdr:colOff>
      <xdr:row>99</xdr:row>
      <xdr:rowOff>13195</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10475595" y="15647809"/>
          <a:ext cx="1270" cy="1338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17022</xdr:rowOff>
    </xdr:from>
    <xdr:ext cx="469744" cy="259045"/>
    <xdr:sp macro="" textlink="">
      <xdr:nvSpPr>
        <xdr:cNvPr id="463" name="普通建設事業費 （ うち更新整備　）最小値テキスト">
          <a:extLst>
            <a:ext uri="{FF2B5EF4-FFF2-40B4-BE49-F238E27FC236}">
              <a16:creationId xmlns:a16="http://schemas.microsoft.com/office/drawing/2014/main" id="{00000000-0008-0000-0600-0000CF010000}"/>
            </a:ext>
          </a:extLst>
        </xdr:cNvPr>
        <xdr:cNvSpPr txBox="1"/>
      </xdr:nvSpPr>
      <xdr:spPr>
        <a:xfrm>
          <a:off x="10528300" y="16990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13195</xdr:rowOff>
    </xdr:from>
    <xdr:to>
      <xdr:col>55</xdr:col>
      <xdr:colOff>88900</xdr:colOff>
      <xdr:row>99</xdr:row>
      <xdr:rowOff>13195</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6986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163986</xdr:rowOff>
    </xdr:from>
    <xdr:ext cx="599010" cy="259045"/>
    <xdr:sp macro="" textlink="">
      <xdr:nvSpPr>
        <xdr:cNvPr id="465" name="普通建設事業費 （ うち更新整備　）最大値テキスト">
          <a:extLst>
            <a:ext uri="{FF2B5EF4-FFF2-40B4-BE49-F238E27FC236}">
              <a16:creationId xmlns:a16="http://schemas.microsoft.com/office/drawing/2014/main" id="{00000000-0008-0000-0600-0000D1010000}"/>
            </a:ext>
          </a:extLst>
        </xdr:cNvPr>
        <xdr:cNvSpPr txBox="1"/>
      </xdr:nvSpPr>
      <xdr:spPr>
        <a:xfrm>
          <a:off x="10528300" y="15423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45859</xdr:rowOff>
    </xdr:from>
    <xdr:to>
      <xdr:col>55</xdr:col>
      <xdr:colOff>88900</xdr:colOff>
      <xdr:row>91</xdr:row>
      <xdr:rowOff>45859</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10388600" y="15647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35280</xdr:rowOff>
    </xdr:from>
    <xdr:to>
      <xdr:col>55</xdr:col>
      <xdr:colOff>0</xdr:colOff>
      <xdr:row>98</xdr:row>
      <xdr:rowOff>139015</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9639300" y="16665930"/>
          <a:ext cx="838200" cy="275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152633</xdr:rowOff>
    </xdr:from>
    <xdr:ext cx="534377" cy="259045"/>
    <xdr:sp macro="" textlink="">
      <xdr:nvSpPr>
        <xdr:cNvPr id="468" name="普通建設事業費 （ うち更新整備　）平均値テキスト">
          <a:extLst>
            <a:ext uri="{FF2B5EF4-FFF2-40B4-BE49-F238E27FC236}">
              <a16:creationId xmlns:a16="http://schemas.microsoft.com/office/drawing/2014/main" id="{00000000-0008-0000-0600-0000D4010000}"/>
            </a:ext>
          </a:extLst>
        </xdr:cNvPr>
        <xdr:cNvSpPr txBox="1"/>
      </xdr:nvSpPr>
      <xdr:spPr>
        <a:xfrm>
          <a:off x="10528300" y="16611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2756</xdr:rowOff>
    </xdr:from>
    <xdr:to>
      <xdr:col>55</xdr:col>
      <xdr:colOff>50800</xdr:colOff>
      <xdr:row>97</xdr:row>
      <xdr:rowOff>104356</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10426700" y="1663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9613</xdr:rowOff>
    </xdr:from>
    <xdr:to>
      <xdr:col>50</xdr:col>
      <xdr:colOff>114300</xdr:colOff>
      <xdr:row>98</xdr:row>
      <xdr:rowOff>139015</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8750300" y="16811713"/>
          <a:ext cx="889000" cy="129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5893</xdr:rowOff>
    </xdr:from>
    <xdr:to>
      <xdr:col>50</xdr:col>
      <xdr:colOff>165100</xdr:colOff>
      <xdr:row>97</xdr:row>
      <xdr:rowOff>107493</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9588500" y="1663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124020</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372111" y="16411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9613</xdr:rowOff>
    </xdr:from>
    <xdr:to>
      <xdr:col>45</xdr:col>
      <xdr:colOff>177800</xdr:colOff>
      <xdr:row>98</xdr:row>
      <xdr:rowOff>58141</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flipV="1">
          <a:off x="7861300" y="16811713"/>
          <a:ext cx="889000" cy="48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433</xdr:rowOff>
    </xdr:from>
    <xdr:to>
      <xdr:col>46</xdr:col>
      <xdr:colOff>38100</xdr:colOff>
      <xdr:row>97</xdr:row>
      <xdr:rowOff>102033</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8699500" y="1663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118560</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483111" y="16406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58141</xdr:rowOff>
    </xdr:from>
    <xdr:to>
      <xdr:col>41</xdr:col>
      <xdr:colOff>50800</xdr:colOff>
      <xdr:row>98</xdr:row>
      <xdr:rowOff>101448</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flipV="1">
          <a:off x="6972300" y="16860241"/>
          <a:ext cx="889000" cy="43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35153</xdr:rowOff>
    </xdr:from>
    <xdr:to>
      <xdr:col>41</xdr:col>
      <xdr:colOff>101600</xdr:colOff>
      <xdr:row>97</xdr:row>
      <xdr:rowOff>136753</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7810500" y="16665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153280</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594111" y="16441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60007</xdr:rowOff>
    </xdr:from>
    <xdr:to>
      <xdr:col>36</xdr:col>
      <xdr:colOff>165100</xdr:colOff>
      <xdr:row>97</xdr:row>
      <xdr:rowOff>161607</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6921500" y="1669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6684</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05111" y="1646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155930</xdr:rowOff>
    </xdr:from>
    <xdr:to>
      <xdr:col>55</xdr:col>
      <xdr:colOff>50800</xdr:colOff>
      <xdr:row>97</xdr:row>
      <xdr:rowOff>86080</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10426700" y="1661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7357</xdr:rowOff>
    </xdr:from>
    <xdr:ext cx="534377" cy="259045"/>
    <xdr:sp macro="" textlink="">
      <xdr:nvSpPr>
        <xdr:cNvPr id="487" name="普通建設事業費 （ うち更新整備　）該当値テキスト">
          <a:extLst>
            <a:ext uri="{FF2B5EF4-FFF2-40B4-BE49-F238E27FC236}">
              <a16:creationId xmlns:a16="http://schemas.microsoft.com/office/drawing/2014/main" id="{00000000-0008-0000-0600-0000E7010000}"/>
            </a:ext>
          </a:extLst>
        </xdr:cNvPr>
        <xdr:cNvSpPr txBox="1"/>
      </xdr:nvSpPr>
      <xdr:spPr>
        <a:xfrm>
          <a:off x="10528300" y="1646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88215</xdr:rowOff>
    </xdr:from>
    <xdr:to>
      <xdr:col>50</xdr:col>
      <xdr:colOff>165100</xdr:colOff>
      <xdr:row>99</xdr:row>
      <xdr:rowOff>18365</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9588500" y="16890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99</xdr:row>
      <xdr:rowOff>9492</xdr:rowOff>
    </xdr:from>
    <xdr:ext cx="469744"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9404428" y="16983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130263</xdr:rowOff>
    </xdr:from>
    <xdr:to>
      <xdr:col>46</xdr:col>
      <xdr:colOff>38100</xdr:colOff>
      <xdr:row>98</xdr:row>
      <xdr:rowOff>60413</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8699500" y="16760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51540</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8483111" y="16853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7341</xdr:rowOff>
    </xdr:from>
    <xdr:to>
      <xdr:col>41</xdr:col>
      <xdr:colOff>101600</xdr:colOff>
      <xdr:row>98</xdr:row>
      <xdr:rowOff>108941</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7810500" y="16809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100068</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7594111" y="16902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50648</xdr:rowOff>
    </xdr:from>
    <xdr:to>
      <xdr:col>36</xdr:col>
      <xdr:colOff>165100</xdr:colOff>
      <xdr:row>98</xdr:row>
      <xdr:rowOff>152248</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6921500" y="16852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143375</xdr:rowOff>
    </xdr:from>
    <xdr:ext cx="469744"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6737428" y="1694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a:extLst>
            <a:ext uri="{FF2B5EF4-FFF2-40B4-BE49-F238E27FC236}">
              <a16:creationId xmlns:a16="http://schemas.microsoft.com/office/drawing/2014/main" id="{00000000-0008-0000-06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48214</xdr:rowOff>
    </xdr:from>
    <xdr:to>
      <xdr:col>85</xdr:col>
      <xdr:colOff>126364</xdr:colOff>
      <xdr:row>38</xdr:row>
      <xdr:rowOff>139700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6317595" y="5534614"/>
          <a:ext cx="1269" cy="112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147144</xdr:rowOff>
    </xdr:from>
    <xdr:ext cx="249299" cy="259045"/>
    <xdr:sp macro="" textlink="">
      <xdr:nvSpPr>
        <xdr:cNvPr id="518" name="災害復旧事業費最小値テキスト">
          <a:extLst>
            <a:ext uri="{FF2B5EF4-FFF2-40B4-BE49-F238E27FC236}">
              <a16:creationId xmlns:a16="http://schemas.microsoft.com/office/drawing/2014/main" id="{00000000-0008-0000-0600-000006020000}"/>
            </a:ext>
          </a:extLst>
        </xdr:cNvPr>
        <xdr:cNvSpPr txBox="1"/>
      </xdr:nvSpPr>
      <xdr:spPr>
        <a:xfrm>
          <a:off x="16370300" y="6662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166341</xdr:rowOff>
    </xdr:from>
    <xdr:ext cx="534377" cy="259045"/>
    <xdr:sp macro="" textlink="">
      <xdr:nvSpPr>
        <xdr:cNvPr id="520" name="災害復旧事業費最大値テキスト">
          <a:extLst>
            <a:ext uri="{FF2B5EF4-FFF2-40B4-BE49-F238E27FC236}">
              <a16:creationId xmlns:a16="http://schemas.microsoft.com/office/drawing/2014/main" id="{00000000-0008-0000-0600-000008020000}"/>
            </a:ext>
          </a:extLst>
        </xdr:cNvPr>
        <xdr:cNvSpPr txBox="1"/>
      </xdr:nvSpPr>
      <xdr:spPr>
        <a:xfrm>
          <a:off x="16370300" y="530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48214</xdr:rowOff>
    </xdr:from>
    <xdr:to>
      <xdr:col>86</xdr:col>
      <xdr:colOff>25400</xdr:colOff>
      <xdr:row>32</xdr:row>
      <xdr:rowOff>48214</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5534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139654</xdr:rowOff>
    </xdr:from>
    <xdr:to>
      <xdr:col>85</xdr:col>
      <xdr:colOff>127000</xdr:colOff>
      <xdr:row>38</xdr:row>
      <xdr:rowOff>139700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5481300" y="6654754"/>
          <a:ext cx="8382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64594</xdr:rowOff>
    </xdr:from>
    <xdr:ext cx="469744" cy="259045"/>
    <xdr:sp macro="" textlink="">
      <xdr:nvSpPr>
        <xdr:cNvPr id="523" name="災害復旧事業費平均値テキスト">
          <a:extLst>
            <a:ext uri="{FF2B5EF4-FFF2-40B4-BE49-F238E27FC236}">
              <a16:creationId xmlns:a16="http://schemas.microsoft.com/office/drawing/2014/main" id="{00000000-0008-0000-0600-00000B020000}"/>
            </a:ext>
          </a:extLst>
        </xdr:cNvPr>
        <xdr:cNvSpPr txBox="1"/>
      </xdr:nvSpPr>
      <xdr:spPr>
        <a:xfrm>
          <a:off x="16370300" y="64082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41717</xdr:rowOff>
    </xdr:from>
    <xdr:to>
      <xdr:col>85</xdr:col>
      <xdr:colOff>177800</xdr:colOff>
      <xdr:row>38</xdr:row>
      <xdr:rowOff>143317</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6268700" y="6556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139654</xdr:rowOff>
    </xdr:from>
    <xdr:to>
      <xdr:col>81</xdr:col>
      <xdr:colOff>50800</xdr:colOff>
      <xdr:row>38</xdr:row>
      <xdr:rowOff>139700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4592300" y="6654754"/>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39751</xdr:rowOff>
    </xdr:from>
    <xdr:to>
      <xdr:col>81</xdr:col>
      <xdr:colOff>101600</xdr:colOff>
      <xdr:row>38</xdr:row>
      <xdr:rowOff>141351</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5430500" y="6554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157878</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46428" y="633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137414</xdr:rowOff>
    </xdr:from>
    <xdr:to>
      <xdr:col>76</xdr:col>
      <xdr:colOff>114300</xdr:colOff>
      <xdr:row>38</xdr:row>
      <xdr:rowOff>139700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3703300" y="665251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43454</xdr:rowOff>
    </xdr:from>
    <xdr:to>
      <xdr:col>76</xdr:col>
      <xdr:colOff>165100</xdr:colOff>
      <xdr:row>38</xdr:row>
      <xdr:rowOff>145054</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4541500" y="655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161581</xdr:rowOff>
    </xdr:from>
    <xdr:ext cx="378565"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3017" y="6333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114600</xdr:rowOff>
    </xdr:from>
    <xdr:to>
      <xdr:col>71</xdr:col>
      <xdr:colOff>177800</xdr:colOff>
      <xdr:row>38</xdr:row>
      <xdr:rowOff>137414</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a:off x="12814300" y="6629700"/>
          <a:ext cx="889000" cy="22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29921</xdr:rowOff>
    </xdr:from>
    <xdr:to>
      <xdr:col>72</xdr:col>
      <xdr:colOff>38100</xdr:colOff>
      <xdr:row>38</xdr:row>
      <xdr:rowOff>131521</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3652500" y="6545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148048</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468428" y="6320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13142</xdr:rowOff>
    </xdr:from>
    <xdr:to>
      <xdr:col>67</xdr:col>
      <xdr:colOff>101600</xdr:colOff>
      <xdr:row>38</xdr:row>
      <xdr:rowOff>114742</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2763500" y="6528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131269</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579428" y="6303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20144</xdr:rowOff>
    </xdr:from>
    <xdr:ext cx="249299" cy="259045"/>
    <xdr:sp macro="" textlink="">
      <xdr:nvSpPr>
        <xdr:cNvPr id="542" name="災害復旧事業費該当値テキスト">
          <a:extLst>
            <a:ext uri="{FF2B5EF4-FFF2-40B4-BE49-F238E27FC236}">
              <a16:creationId xmlns:a16="http://schemas.microsoft.com/office/drawing/2014/main" id="{00000000-0008-0000-0600-00001E020000}"/>
            </a:ext>
          </a:extLst>
        </xdr:cNvPr>
        <xdr:cNvSpPr txBox="1"/>
      </xdr:nvSpPr>
      <xdr:spPr>
        <a:xfrm>
          <a:off x="16370300" y="6535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88854</xdr:rowOff>
    </xdr:from>
    <xdr:to>
      <xdr:col>81</xdr:col>
      <xdr:colOff>101600</xdr:colOff>
      <xdr:row>39</xdr:row>
      <xdr:rowOff>19004</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5430500" y="660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10131</xdr:rowOff>
    </xdr:from>
    <xdr:ext cx="24929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356650" y="66966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86614</xdr:rowOff>
    </xdr:from>
    <xdr:to>
      <xdr:col>72</xdr:col>
      <xdr:colOff>38100</xdr:colOff>
      <xdr:row>39</xdr:row>
      <xdr:rowOff>16764</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3652500" y="660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7891</xdr:rowOff>
    </xdr:from>
    <xdr:ext cx="313932"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3546333" y="6694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63800</xdr:rowOff>
    </xdr:from>
    <xdr:to>
      <xdr:col>67</xdr:col>
      <xdr:colOff>101600</xdr:colOff>
      <xdr:row>38</xdr:row>
      <xdr:rowOff>165400</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2763500" y="657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156527</xdr:rowOff>
    </xdr:from>
    <xdr:ext cx="378565"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625017" y="66716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a:extLst>
            <a:ext uri="{FF2B5EF4-FFF2-40B4-BE49-F238E27FC236}">
              <a16:creationId xmlns:a16="http://schemas.microsoft.com/office/drawing/2014/main" id="{00000000-0008-0000-0600-000037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a:extLst>
            <a:ext uri="{FF2B5EF4-FFF2-40B4-BE49-F238E27FC236}">
              <a16:creationId xmlns:a16="http://schemas.microsoft.com/office/drawing/2014/main" id="{00000000-0008-0000-0600-000039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a:extLst>
            <a:ext uri="{FF2B5EF4-FFF2-40B4-BE49-F238E27FC236}">
              <a16:creationId xmlns:a16="http://schemas.microsoft.com/office/drawing/2014/main" id="{00000000-0008-0000-0600-00003C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a:extLst>
            <a:ext uri="{FF2B5EF4-FFF2-40B4-BE49-F238E27FC236}">
              <a16:creationId xmlns:a16="http://schemas.microsoft.com/office/drawing/2014/main" id="{00000000-0008-0000-0600-00004F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25844</xdr:rowOff>
    </xdr:from>
    <xdr:to>
      <xdr:col>85</xdr:col>
      <xdr:colOff>126364</xdr:colOff>
      <xdr:row>78</xdr:row>
      <xdr:rowOff>78499</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027344"/>
          <a:ext cx="1269" cy="1424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82326</xdr:rowOff>
    </xdr:from>
    <xdr:ext cx="534377"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45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78499</xdr:rowOff>
    </xdr:from>
    <xdr:to>
      <xdr:col>86</xdr:col>
      <xdr:colOff>25400</xdr:colOff>
      <xdr:row>78</xdr:row>
      <xdr:rowOff>78499</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45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143971</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1802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25844</xdr:rowOff>
    </xdr:from>
    <xdr:to>
      <xdr:col>86</xdr:col>
      <xdr:colOff>25400</xdr:colOff>
      <xdr:row>70</xdr:row>
      <xdr:rowOff>25844</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027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73368</xdr:rowOff>
    </xdr:from>
    <xdr:to>
      <xdr:col>85</xdr:col>
      <xdr:colOff>127000</xdr:colOff>
      <xdr:row>76</xdr:row>
      <xdr:rowOff>89281</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5481300" y="13103568"/>
          <a:ext cx="838200" cy="15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27081</xdr:rowOff>
    </xdr:from>
    <xdr:ext cx="534377"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30572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48654</xdr:rowOff>
    </xdr:from>
    <xdr:to>
      <xdr:col>85</xdr:col>
      <xdr:colOff>177800</xdr:colOff>
      <xdr:row>76</xdr:row>
      <xdr:rowOff>150254</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3078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89281</xdr:rowOff>
    </xdr:from>
    <xdr:to>
      <xdr:col>81</xdr:col>
      <xdr:colOff>50800</xdr:colOff>
      <xdr:row>76</xdr:row>
      <xdr:rowOff>114554</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4592300" y="13119481"/>
          <a:ext cx="889000" cy="25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53087</xdr:rowOff>
    </xdr:from>
    <xdr:to>
      <xdr:col>81</xdr:col>
      <xdr:colOff>101600</xdr:colOff>
      <xdr:row>76</xdr:row>
      <xdr:rowOff>154687</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308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145814</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14111" y="13176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114554</xdr:rowOff>
    </xdr:from>
    <xdr:to>
      <xdr:col>76</xdr:col>
      <xdr:colOff>114300</xdr:colOff>
      <xdr:row>77</xdr:row>
      <xdr:rowOff>12040</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3703300" y="13144754"/>
          <a:ext cx="889000" cy="68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49518</xdr:rowOff>
    </xdr:from>
    <xdr:to>
      <xdr:col>76</xdr:col>
      <xdr:colOff>165100</xdr:colOff>
      <xdr:row>76</xdr:row>
      <xdr:rowOff>151118</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307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167644</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325111" y="1285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12040</xdr:rowOff>
    </xdr:from>
    <xdr:to>
      <xdr:col>71</xdr:col>
      <xdr:colOff>177800</xdr:colOff>
      <xdr:row>77</xdr:row>
      <xdr:rowOff>39142</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2814300" y="13213690"/>
          <a:ext cx="889000" cy="27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58902</xdr:rowOff>
    </xdr:from>
    <xdr:to>
      <xdr:col>72</xdr:col>
      <xdr:colOff>38100</xdr:colOff>
      <xdr:row>76</xdr:row>
      <xdr:rowOff>160502</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308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5580</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36111" y="12864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64427</xdr:rowOff>
    </xdr:from>
    <xdr:to>
      <xdr:col>67</xdr:col>
      <xdr:colOff>101600</xdr:colOff>
      <xdr:row>76</xdr:row>
      <xdr:rowOff>166027</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30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11104</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47111" y="128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22568</xdr:rowOff>
    </xdr:from>
    <xdr:to>
      <xdr:col>85</xdr:col>
      <xdr:colOff>177800</xdr:colOff>
      <xdr:row>76</xdr:row>
      <xdr:rowOff>124168</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3052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45445</xdr:rowOff>
    </xdr:from>
    <xdr:ext cx="534377"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2904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38481</xdr:rowOff>
    </xdr:from>
    <xdr:to>
      <xdr:col>81</xdr:col>
      <xdr:colOff>101600</xdr:colOff>
      <xdr:row>76</xdr:row>
      <xdr:rowOff>140081</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3068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156608</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14111" y="12843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63754</xdr:rowOff>
    </xdr:from>
    <xdr:to>
      <xdr:col>76</xdr:col>
      <xdr:colOff>165100</xdr:colOff>
      <xdr:row>76</xdr:row>
      <xdr:rowOff>165354</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309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156481</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325111" y="13186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132690</xdr:rowOff>
    </xdr:from>
    <xdr:to>
      <xdr:col>72</xdr:col>
      <xdr:colOff>38100</xdr:colOff>
      <xdr:row>77</xdr:row>
      <xdr:rowOff>62840</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316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53967</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36111" y="13255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159792</xdr:rowOff>
    </xdr:from>
    <xdr:to>
      <xdr:col>67</xdr:col>
      <xdr:colOff>101600</xdr:colOff>
      <xdr:row>77</xdr:row>
      <xdr:rowOff>89942</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3189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81069</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47111" y="13282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a:extLst>
            <a:ext uri="{FF2B5EF4-FFF2-40B4-BE49-F238E27FC236}">
              <a16:creationId xmlns:a16="http://schemas.microsoft.com/office/drawing/2014/main" id="{00000000-0008-0000-06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129350</xdr:rowOff>
    </xdr:from>
    <xdr:to>
      <xdr:col>85</xdr:col>
      <xdr:colOff>126364</xdr:colOff>
      <xdr:row>99</xdr:row>
      <xdr:rowOff>39967</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6317595" y="15388400"/>
          <a:ext cx="1269" cy="1625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43794</xdr:rowOff>
    </xdr:from>
    <xdr:ext cx="378565" cy="259045"/>
    <xdr:sp macro="" textlink="">
      <xdr:nvSpPr>
        <xdr:cNvPr id="681" name="積立金最小値テキスト">
          <a:extLst>
            <a:ext uri="{FF2B5EF4-FFF2-40B4-BE49-F238E27FC236}">
              <a16:creationId xmlns:a16="http://schemas.microsoft.com/office/drawing/2014/main" id="{00000000-0008-0000-0600-0000A9020000}"/>
            </a:ext>
          </a:extLst>
        </xdr:cNvPr>
        <xdr:cNvSpPr txBox="1"/>
      </xdr:nvSpPr>
      <xdr:spPr>
        <a:xfrm>
          <a:off x="16370300" y="170173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39967</xdr:rowOff>
    </xdr:from>
    <xdr:to>
      <xdr:col>86</xdr:col>
      <xdr:colOff>25400</xdr:colOff>
      <xdr:row>99</xdr:row>
      <xdr:rowOff>39967</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7013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76027</xdr:rowOff>
    </xdr:from>
    <xdr:ext cx="599010" cy="259045"/>
    <xdr:sp macro="" textlink="">
      <xdr:nvSpPr>
        <xdr:cNvPr id="683" name="積立金最大値テキスト">
          <a:extLst>
            <a:ext uri="{FF2B5EF4-FFF2-40B4-BE49-F238E27FC236}">
              <a16:creationId xmlns:a16="http://schemas.microsoft.com/office/drawing/2014/main" id="{00000000-0008-0000-0600-0000AB020000}"/>
            </a:ext>
          </a:extLst>
        </xdr:cNvPr>
        <xdr:cNvSpPr txBox="1"/>
      </xdr:nvSpPr>
      <xdr:spPr>
        <a:xfrm>
          <a:off x="16370300" y="15163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129350</xdr:rowOff>
    </xdr:from>
    <xdr:to>
      <xdr:col>86</xdr:col>
      <xdr:colOff>25400</xdr:colOff>
      <xdr:row>89</xdr:row>
      <xdr:rowOff>129350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538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3251</xdr:rowOff>
    </xdr:from>
    <xdr:to>
      <xdr:col>85</xdr:col>
      <xdr:colOff>127000</xdr:colOff>
      <xdr:row>98</xdr:row>
      <xdr:rowOff>23050</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5481300" y="16805351"/>
          <a:ext cx="838200" cy="19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94987</xdr:rowOff>
    </xdr:from>
    <xdr:ext cx="534377" cy="259045"/>
    <xdr:sp macro="" textlink="">
      <xdr:nvSpPr>
        <xdr:cNvPr id="686" name="積立金平均値テキスト">
          <a:extLst>
            <a:ext uri="{FF2B5EF4-FFF2-40B4-BE49-F238E27FC236}">
              <a16:creationId xmlns:a16="http://schemas.microsoft.com/office/drawing/2014/main" id="{00000000-0008-0000-0600-0000AE020000}"/>
            </a:ext>
          </a:extLst>
        </xdr:cNvPr>
        <xdr:cNvSpPr txBox="1"/>
      </xdr:nvSpPr>
      <xdr:spPr>
        <a:xfrm>
          <a:off x="16370300" y="16554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72110</xdr:rowOff>
    </xdr:from>
    <xdr:to>
      <xdr:col>85</xdr:col>
      <xdr:colOff>177800</xdr:colOff>
      <xdr:row>98</xdr:row>
      <xdr:rowOff>2260</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6268700" y="1670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3251</xdr:rowOff>
    </xdr:from>
    <xdr:to>
      <xdr:col>81</xdr:col>
      <xdr:colOff>50800</xdr:colOff>
      <xdr:row>98</xdr:row>
      <xdr:rowOff>136398</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4592300" y="16805351"/>
          <a:ext cx="889000" cy="13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47853</xdr:rowOff>
    </xdr:from>
    <xdr:to>
      <xdr:col>81</xdr:col>
      <xdr:colOff>101600</xdr:colOff>
      <xdr:row>97</xdr:row>
      <xdr:rowOff>149453</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5430500" y="16678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165980</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14111" y="16453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14466</xdr:rowOff>
    </xdr:from>
    <xdr:to>
      <xdr:col>76</xdr:col>
      <xdr:colOff>114300</xdr:colOff>
      <xdr:row>98</xdr:row>
      <xdr:rowOff>136398</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3703300" y="16816566"/>
          <a:ext cx="889000" cy="121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142494</xdr:rowOff>
    </xdr:from>
    <xdr:to>
      <xdr:col>76</xdr:col>
      <xdr:colOff>165100</xdr:colOff>
      <xdr:row>98</xdr:row>
      <xdr:rowOff>72644</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4541500" y="16773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89171</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325111" y="1654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151575</xdr:rowOff>
    </xdr:from>
    <xdr:to>
      <xdr:col>71</xdr:col>
      <xdr:colOff>177800</xdr:colOff>
      <xdr:row>98</xdr:row>
      <xdr:rowOff>14466</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a:off x="12814300" y="16782225"/>
          <a:ext cx="889000" cy="34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22047</xdr:rowOff>
    </xdr:from>
    <xdr:to>
      <xdr:col>72</xdr:col>
      <xdr:colOff>38100</xdr:colOff>
      <xdr:row>98</xdr:row>
      <xdr:rowOff>123647</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3652500" y="16824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114774</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36111" y="16916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28284</xdr:rowOff>
    </xdr:from>
    <xdr:to>
      <xdr:col>67</xdr:col>
      <xdr:colOff>101600</xdr:colOff>
      <xdr:row>98</xdr:row>
      <xdr:rowOff>129884</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2763500" y="16830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121011</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47111" y="16923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143700</xdr:rowOff>
    </xdr:from>
    <xdr:to>
      <xdr:col>85</xdr:col>
      <xdr:colOff>177800</xdr:colOff>
      <xdr:row>98</xdr:row>
      <xdr:rowOff>73850</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6268700" y="1677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122127</xdr:rowOff>
    </xdr:from>
    <xdr:ext cx="534377" cy="259045"/>
    <xdr:sp macro="" textlink="">
      <xdr:nvSpPr>
        <xdr:cNvPr id="705" name="積立金該当値テキスト">
          <a:extLst>
            <a:ext uri="{FF2B5EF4-FFF2-40B4-BE49-F238E27FC236}">
              <a16:creationId xmlns:a16="http://schemas.microsoft.com/office/drawing/2014/main" id="{00000000-0008-0000-0600-0000C1020000}"/>
            </a:ext>
          </a:extLst>
        </xdr:cNvPr>
        <xdr:cNvSpPr txBox="1"/>
      </xdr:nvSpPr>
      <xdr:spPr>
        <a:xfrm>
          <a:off x="16370300" y="16752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123901</xdr:rowOff>
    </xdr:from>
    <xdr:to>
      <xdr:col>81</xdr:col>
      <xdr:colOff>101600</xdr:colOff>
      <xdr:row>98</xdr:row>
      <xdr:rowOff>54051</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5430500" y="16754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45178</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214111" y="16847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85598</xdr:rowOff>
    </xdr:from>
    <xdr:to>
      <xdr:col>76</xdr:col>
      <xdr:colOff>165100</xdr:colOff>
      <xdr:row>99</xdr:row>
      <xdr:rowOff>15748</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4541500" y="16887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6875</xdr:rowOff>
    </xdr:from>
    <xdr:ext cx="469744"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4357428" y="16980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135116</xdr:rowOff>
    </xdr:from>
    <xdr:to>
      <xdr:col>72</xdr:col>
      <xdr:colOff>38100</xdr:colOff>
      <xdr:row>98</xdr:row>
      <xdr:rowOff>65266</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3652500" y="16765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81793</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3436111" y="16540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100775</xdr:rowOff>
    </xdr:from>
    <xdr:to>
      <xdr:col>67</xdr:col>
      <xdr:colOff>101600</xdr:colOff>
      <xdr:row>98</xdr:row>
      <xdr:rowOff>30925</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2763500" y="1673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47452</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2547111" y="16506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120759</xdr:rowOff>
    </xdr:from>
    <xdr:to>
      <xdr:col>116</xdr:col>
      <xdr:colOff>62864</xdr:colOff>
      <xdr:row>39</xdr:row>
      <xdr:rowOff>98878</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264259"/>
          <a:ext cx="1269" cy="1521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67436</xdr:rowOff>
    </xdr:from>
    <xdr:ext cx="469744"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5039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120759</xdr:rowOff>
    </xdr:from>
    <xdr:to>
      <xdr:col>116</xdr:col>
      <xdr:colOff>152400</xdr:colOff>
      <xdr:row>30</xdr:row>
      <xdr:rowOff>120759</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264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33</xdr:row>
      <xdr:rowOff>92184</xdr:rowOff>
    </xdr:from>
    <xdr:to>
      <xdr:col>116</xdr:col>
      <xdr:colOff>63500</xdr:colOff>
      <xdr:row>33</xdr:row>
      <xdr:rowOff>136271</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21323300" y="5750034"/>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163175</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5068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13298</xdr:rowOff>
    </xdr:from>
    <xdr:to>
      <xdr:col>116</xdr:col>
      <xdr:colOff>114300</xdr:colOff>
      <xdr:row>38</xdr:row>
      <xdr:rowOff>114898</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52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136271</xdr:rowOff>
    </xdr:from>
    <xdr:to>
      <xdr:col>111</xdr:col>
      <xdr:colOff>177800</xdr:colOff>
      <xdr:row>33</xdr:row>
      <xdr:rowOff>157988</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flipV="1">
          <a:off x="20434300" y="5794121"/>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167277</xdr:rowOff>
    </xdr:from>
    <xdr:to>
      <xdr:col>112</xdr:col>
      <xdr:colOff>38100</xdr:colOff>
      <xdr:row>38</xdr:row>
      <xdr:rowOff>97427</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51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88554</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088428" y="6603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33</xdr:row>
      <xdr:rowOff>157988</xdr:rowOff>
    </xdr:from>
    <xdr:to>
      <xdr:col>107</xdr:col>
      <xdr:colOff>50800</xdr:colOff>
      <xdr:row>34</xdr:row>
      <xdr:rowOff>23114</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flipV="1">
          <a:off x="19545300" y="581583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13952</xdr:rowOff>
    </xdr:from>
    <xdr:to>
      <xdr:col>107</xdr:col>
      <xdr:colOff>101600</xdr:colOff>
      <xdr:row>38</xdr:row>
      <xdr:rowOff>115552</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529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106679</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199428" y="6621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33</xdr:row>
      <xdr:rowOff>19848</xdr:rowOff>
    </xdr:from>
    <xdr:to>
      <xdr:col>102</xdr:col>
      <xdr:colOff>114300</xdr:colOff>
      <xdr:row>34</xdr:row>
      <xdr:rowOff>23114</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656300" y="5677698"/>
          <a:ext cx="889000" cy="174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65060</xdr:rowOff>
    </xdr:from>
    <xdr:to>
      <xdr:col>102</xdr:col>
      <xdr:colOff>165100</xdr:colOff>
      <xdr:row>38</xdr:row>
      <xdr:rowOff>166660</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58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157787</xdr:rowOff>
    </xdr:from>
    <xdr:ext cx="378565"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6017" y="66728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68326</xdr:rowOff>
    </xdr:from>
    <xdr:to>
      <xdr:col>98</xdr:col>
      <xdr:colOff>38100</xdr:colOff>
      <xdr:row>38</xdr:row>
      <xdr:rowOff>169926</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58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161053</xdr:rowOff>
    </xdr:from>
    <xdr:ext cx="378565"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7017" y="66761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41384</xdr:rowOff>
    </xdr:from>
    <xdr:to>
      <xdr:col>116</xdr:col>
      <xdr:colOff>114300</xdr:colOff>
      <xdr:row>33</xdr:row>
      <xdr:rowOff>142984</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5699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32</xdr:row>
      <xdr:rowOff>64261</xdr:rowOff>
    </xdr:from>
    <xdr:ext cx="469744"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5550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85471</xdr:rowOff>
    </xdr:from>
    <xdr:to>
      <xdr:col>112</xdr:col>
      <xdr:colOff>38100</xdr:colOff>
      <xdr:row>34</xdr:row>
      <xdr:rowOff>15621</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5743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32</xdr:row>
      <xdr:rowOff>32148</xdr:rowOff>
    </xdr:from>
    <xdr:ext cx="469744"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088428" y="5518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33</xdr:row>
      <xdr:rowOff>107188</xdr:rowOff>
    </xdr:from>
    <xdr:to>
      <xdr:col>107</xdr:col>
      <xdr:colOff>101600</xdr:colOff>
      <xdr:row>34</xdr:row>
      <xdr:rowOff>37338</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5765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32</xdr:row>
      <xdr:rowOff>53865</xdr:rowOff>
    </xdr:from>
    <xdr:ext cx="469744"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199428" y="5540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33</xdr:row>
      <xdr:rowOff>143764</xdr:rowOff>
    </xdr:from>
    <xdr:to>
      <xdr:col>102</xdr:col>
      <xdr:colOff>165100</xdr:colOff>
      <xdr:row>34</xdr:row>
      <xdr:rowOff>73914</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5801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32</xdr:row>
      <xdr:rowOff>90441</xdr:rowOff>
    </xdr:from>
    <xdr:ext cx="469744"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310428" y="5576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32</xdr:row>
      <xdr:rowOff>140498</xdr:rowOff>
    </xdr:from>
    <xdr:to>
      <xdr:col>98</xdr:col>
      <xdr:colOff>38100</xdr:colOff>
      <xdr:row>33</xdr:row>
      <xdr:rowOff>70648</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5626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31</xdr:row>
      <xdr:rowOff>87175</xdr:rowOff>
    </xdr:from>
    <xdr:ext cx="469744"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421428" y="5402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163246</xdr:rowOff>
    </xdr:from>
    <xdr:to>
      <xdr:col>116</xdr:col>
      <xdr:colOff>62864</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564296"/>
          <a:ext cx="1269" cy="1595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109923</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33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163246</xdr:rowOff>
    </xdr:from>
    <xdr:to>
      <xdr:col>116</xdr:col>
      <xdr:colOff>152400</xdr:colOff>
      <xdr:row>49</xdr:row>
      <xdr:rowOff>163246</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56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42773</xdr:rowOff>
    </xdr:from>
    <xdr:to>
      <xdr:col>116</xdr:col>
      <xdr:colOff>63500</xdr:colOff>
      <xdr:row>59</xdr:row>
      <xdr:rowOff>43079</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1323300" y="10158323"/>
          <a:ext cx="838200" cy="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108958</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8816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86081</xdr:rowOff>
    </xdr:from>
    <xdr:to>
      <xdr:col>116</xdr:col>
      <xdr:colOff>114300</xdr:colOff>
      <xdr:row>59</xdr:row>
      <xdr:rowOff>16231</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10030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42773</xdr:rowOff>
    </xdr:from>
    <xdr:to>
      <xdr:col>111</xdr:col>
      <xdr:colOff>177800</xdr:colOff>
      <xdr:row>59</xdr:row>
      <xdr:rowOff>43117</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20434300" y="10158323"/>
          <a:ext cx="889000" cy="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78766</xdr:rowOff>
    </xdr:from>
    <xdr:to>
      <xdr:col>112</xdr:col>
      <xdr:colOff>38100</xdr:colOff>
      <xdr:row>59</xdr:row>
      <xdr:rowOff>8916</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1002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25443</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9798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42773</xdr:rowOff>
    </xdr:from>
    <xdr:to>
      <xdr:col>107</xdr:col>
      <xdr:colOff>50800</xdr:colOff>
      <xdr:row>59</xdr:row>
      <xdr:rowOff>43117</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9545300" y="10158323"/>
          <a:ext cx="889000" cy="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59449</xdr:rowOff>
    </xdr:from>
    <xdr:to>
      <xdr:col>107</xdr:col>
      <xdr:colOff>101600</xdr:colOff>
      <xdr:row>58</xdr:row>
      <xdr:rowOff>161049</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1000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6126</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9778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42773</xdr:rowOff>
    </xdr:from>
    <xdr:to>
      <xdr:col>102</xdr:col>
      <xdr:colOff>114300</xdr:colOff>
      <xdr:row>59</xdr:row>
      <xdr:rowOff>42773</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8656300" y="1015832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72441</xdr:rowOff>
    </xdr:from>
    <xdr:to>
      <xdr:col>102</xdr:col>
      <xdr:colOff>165100</xdr:colOff>
      <xdr:row>59</xdr:row>
      <xdr:rowOff>2591</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19118</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979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72251</xdr:rowOff>
    </xdr:from>
    <xdr:to>
      <xdr:col>98</xdr:col>
      <xdr:colOff>38100</xdr:colOff>
      <xdr:row>59</xdr:row>
      <xdr:rowOff>2401</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18928</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979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163729</xdr:rowOff>
    </xdr:from>
    <xdr:to>
      <xdr:col>116</xdr:col>
      <xdr:colOff>114300</xdr:colOff>
      <xdr:row>59</xdr:row>
      <xdr:rowOff>93879</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10107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78656</xdr:rowOff>
    </xdr:from>
    <xdr:ext cx="313932"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100227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163423</xdr:rowOff>
    </xdr:from>
    <xdr:to>
      <xdr:col>112</xdr:col>
      <xdr:colOff>38100</xdr:colOff>
      <xdr:row>59</xdr:row>
      <xdr:rowOff>93573</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1010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84700</xdr:rowOff>
    </xdr:from>
    <xdr:ext cx="313932"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166333" y="102002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163767</xdr:rowOff>
    </xdr:from>
    <xdr:to>
      <xdr:col>107</xdr:col>
      <xdr:colOff>101600</xdr:colOff>
      <xdr:row>59</xdr:row>
      <xdr:rowOff>93917</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10107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85044</xdr:rowOff>
    </xdr:from>
    <xdr:ext cx="313932"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277333" y="102005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163423</xdr:rowOff>
    </xdr:from>
    <xdr:to>
      <xdr:col>102</xdr:col>
      <xdr:colOff>165100</xdr:colOff>
      <xdr:row>59</xdr:row>
      <xdr:rowOff>93573</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1010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84700</xdr:rowOff>
    </xdr:from>
    <xdr:ext cx="313932"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388333" y="102002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163423</xdr:rowOff>
    </xdr:from>
    <xdr:to>
      <xdr:col>98</xdr:col>
      <xdr:colOff>38100</xdr:colOff>
      <xdr:row>59</xdr:row>
      <xdr:rowOff>93573</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1010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84700</xdr:rowOff>
    </xdr:from>
    <xdr:ext cx="313932"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499333" y="102002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a:extLst>
            <a:ext uri="{FF2B5EF4-FFF2-40B4-BE49-F238E27FC236}">
              <a16:creationId xmlns:a16="http://schemas.microsoft.com/office/drawing/2014/main" id="{00000000-0008-0000-0600-00005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169941</xdr:rowOff>
    </xdr:from>
    <xdr:to>
      <xdr:col>116</xdr:col>
      <xdr:colOff>62864</xdr:colOff>
      <xdr:row>79</xdr:row>
      <xdr:rowOff>116611</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2159595" y="12171441"/>
          <a:ext cx="1269" cy="148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120438</xdr:rowOff>
    </xdr:from>
    <xdr:ext cx="534377" cy="259045"/>
    <xdr:sp macro="" textlink="">
      <xdr:nvSpPr>
        <xdr:cNvPr id="857" name="繰出金最小値テキスト">
          <a:extLst>
            <a:ext uri="{FF2B5EF4-FFF2-40B4-BE49-F238E27FC236}">
              <a16:creationId xmlns:a16="http://schemas.microsoft.com/office/drawing/2014/main" id="{00000000-0008-0000-0600-000059030000}"/>
            </a:ext>
          </a:extLst>
        </xdr:cNvPr>
        <xdr:cNvSpPr txBox="1"/>
      </xdr:nvSpPr>
      <xdr:spPr>
        <a:xfrm>
          <a:off x="22212300" y="13664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116611</xdr:rowOff>
    </xdr:from>
    <xdr:to>
      <xdr:col>116</xdr:col>
      <xdr:colOff>152400</xdr:colOff>
      <xdr:row>79</xdr:row>
      <xdr:rowOff>116611</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3661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116618</xdr:rowOff>
    </xdr:from>
    <xdr:ext cx="534377" cy="259045"/>
    <xdr:sp macro="" textlink="">
      <xdr:nvSpPr>
        <xdr:cNvPr id="859" name="繰出金最大値テキスト">
          <a:extLst>
            <a:ext uri="{FF2B5EF4-FFF2-40B4-BE49-F238E27FC236}">
              <a16:creationId xmlns:a16="http://schemas.microsoft.com/office/drawing/2014/main" id="{00000000-0008-0000-0600-00005B030000}"/>
            </a:ext>
          </a:extLst>
        </xdr:cNvPr>
        <xdr:cNvSpPr txBox="1"/>
      </xdr:nvSpPr>
      <xdr:spPr>
        <a:xfrm>
          <a:off x="22212300" y="1194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169941</xdr:rowOff>
    </xdr:from>
    <xdr:to>
      <xdr:col>116</xdr:col>
      <xdr:colOff>152400</xdr:colOff>
      <xdr:row>70</xdr:row>
      <xdr:rowOff>169941</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2072600" y="12171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134443</xdr:rowOff>
    </xdr:from>
    <xdr:to>
      <xdr:col>116</xdr:col>
      <xdr:colOff>63500</xdr:colOff>
      <xdr:row>77</xdr:row>
      <xdr:rowOff>154755</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1323300" y="13336093"/>
          <a:ext cx="838200" cy="2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42805</xdr:rowOff>
    </xdr:from>
    <xdr:ext cx="534377" cy="259045"/>
    <xdr:sp macro="" textlink="">
      <xdr:nvSpPr>
        <xdr:cNvPr id="862" name="繰出金平均値テキスト">
          <a:extLst>
            <a:ext uri="{FF2B5EF4-FFF2-40B4-BE49-F238E27FC236}">
              <a16:creationId xmlns:a16="http://schemas.microsoft.com/office/drawing/2014/main" id="{00000000-0008-0000-0600-00005E030000}"/>
            </a:ext>
          </a:extLst>
        </xdr:cNvPr>
        <xdr:cNvSpPr txBox="1"/>
      </xdr:nvSpPr>
      <xdr:spPr>
        <a:xfrm>
          <a:off x="22212300" y="129015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19927</xdr:rowOff>
    </xdr:from>
    <xdr:to>
      <xdr:col>116</xdr:col>
      <xdr:colOff>114300</xdr:colOff>
      <xdr:row>76</xdr:row>
      <xdr:rowOff>121527</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2110700" y="1305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154755</xdr:rowOff>
    </xdr:from>
    <xdr:to>
      <xdr:col>111</xdr:col>
      <xdr:colOff>177800</xdr:colOff>
      <xdr:row>77</xdr:row>
      <xdr:rowOff>160437</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20434300" y="13356405"/>
          <a:ext cx="889000" cy="5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48699</xdr:rowOff>
    </xdr:from>
    <xdr:to>
      <xdr:col>112</xdr:col>
      <xdr:colOff>38100</xdr:colOff>
      <xdr:row>76</xdr:row>
      <xdr:rowOff>150299</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1272500" y="1307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166826</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56111" y="1285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160437</xdr:rowOff>
    </xdr:from>
    <xdr:to>
      <xdr:col>107</xdr:col>
      <xdr:colOff>50800</xdr:colOff>
      <xdr:row>78</xdr:row>
      <xdr:rowOff>36601</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19545300" y="13362087"/>
          <a:ext cx="889000" cy="47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78319</xdr:rowOff>
    </xdr:from>
    <xdr:to>
      <xdr:col>107</xdr:col>
      <xdr:colOff>101600</xdr:colOff>
      <xdr:row>77</xdr:row>
      <xdr:rowOff>8469</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20383500" y="1310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24996</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288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32911</xdr:rowOff>
    </xdr:from>
    <xdr:to>
      <xdr:col>102</xdr:col>
      <xdr:colOff>114300</xdr:colOff>
      <xdr:row>78</xdr:row>
      <xdr:rowOff>36601</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a:off x="18656300" y="13406011"/>
          <a:ext cx="889000" cy="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9544</xdr:rowOff>
    </xdr:from>
    <xdr:to>
      <xdr:col>102</xdr:col>
      <xdr:colOff>165100</xdr:colOff>
      <xdr:row>76</xdr:row>
      <xdr:rowOff>111144</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9494500" y="1303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127670</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2814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148042</xdr:rowOff>
    </xdr:from>
    <xdr:to>
      <xdr:col>98</xdr:col>
      <xdr:colOff>38100</xdr:colOff>
      <xdr:row>76</xdr:row>
      <xdr:rowOff>78192</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18605500" y="13006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94719</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2782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83643</xdr:rowOff>
    </xdr:from>
    <xdr:to>
      <xdr:col>116</xdr:col>
      <xdr:colOff>114300</xdr:colOff>
      <xdr:row>78</xdr:row>
      <xdr:rowOff>13793</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2110700" y="13285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62070</xdr:rowOff>
    </xdr:from>
    <xdr:ext cx="534377" cy="259045"/>
    <xdr:sp macro="" textlink="">
      <xdr:nvSpPr>
        <xdr:cNvPr id="881" name="繰出金該当値テキスト">
          <a:extLst>
            <a:ext uri="{FF2B5EF4-FFF2-40B4-BE49-F238E27FC236}">
              <a16:creationId xmlns:a16="http://schemas.microsoft.com/office/drawing/2014/main" id="{00000000-0008-0000-0600-000071030000}"/>
            </a:ext>
          </a:extLst>
        </xdr:cNvPr>
        <xdr:cNvSpPr txBox="1"/>
      </xdr:nvSpPr>
      <xdr:spPr>
        <a:xfrm>
          <a:off x="22212300" y="13263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103955</xdr:rowOff>
    </xdr:from>
    <xdr:to>
      <xdr:col>112</xdr:col>
      <xdr:colOff>38100</xdr:colOff>
      <xdr:row>78</xdr:row>
      <xdr:rowOff>34105</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1272500" y="13305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25232</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1056111" y="13398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109637</xdr:rowOff>
    </xdr:from>
    <xdr:to>
      <xdr:col>107</xdr:col>
      <xdr:colOff>101600</xdr:colOff>
      <xdr:row>78</xdr:row>
      <xdr:rowOff>39787</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20383500" y="13311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30914</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0167111" y="13404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157251</xdr:rowOff>
    </xdr:from>
    <xdr:to>
      <xdr:col>102</xdr:col>
      <xdr:colOff>165100</xdr:colOff>
      <xdr:row>78</xdr:row>
      <xdr:rowOff>87401</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9494500" y="13358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78528</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9278111" y="13451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153561</xdr:rowOff>
    </xdr:from>
    <xdr:to>
      <xdr:col>98</xdr:col>
      <xdr:colOff>38100</xdr:colOff>
      <xdr:row>78</xdr:row>
      <xdr:rowOff>83711</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18605500" y="1335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74838</xdr:rowOff>
    </xdr:from>
    <xdr:ext cx="534377"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389111" y="13447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a:extLst>
            <a:ext uri="{FF2B5EF4-FFF2-40B4-BE49-F238E27FC236}">
              <a16:creationId xmlns:a16="http://schemas.microsoft.com/office/drawing/2014/main" id="{00000000-0008-0000-0600-00008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a:extLst>
            <a:ext uri="{FF2B5EF4-FFF2-40B4-BE49-F238E27FC236}">
              <a16:creationId xmlns:a16="http://schemas.microsoft.com/office/drawing/2014/main" id="{00000000-0008-0000-0600-00008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a:extLst>
            <a:ext uri="{FF2B5EF4-FFF2-40B4-BE49-F238E27FC236}">
              <a16:creationId xmlns:a16="http://schemas.microsoft.com/office/drawing/2014/main" id="{00000000-0008-0000-0600-00008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a:extLst>
            <a:ext uri="{FF2B5EF4-FFF2-40B4-BE49-F238E27FC236}">
              <a16:creationId xmlns:a16="http://schemas.microsoft.com/office/drawing/2014/main" id="{00000000-0008-0000-0600-00008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a:extLst>
            <a:ext uri="{FF2B5EF4-FFF2-40B4-BE49-F238E27FC236}">
              <a16:creationId xmlns:a16="http://schemas.microsoft.com/office/drawing/2014/main" id="{00000000-0008-0000-0600-0000A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a:extLst>
            <a:ext uri="{FF2B5EF4-FFF2-40B4-BE49-F238E27FC236}">
              <a16:creationId xmlns:a16="http://schemas.microsoft.com/office/drawing/2014/main" id="{00000000-0008-0000-0600-0000A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425,149</a:t>
          </a:r>
          <a:r>
            <a:rPr kumimoji="1" lang="ja-JP" altLang="en-US" sz="1300">
              <a:latin typeface="ＭＳ Ｐゴシック" panose="020B0600070205080204" pitchFamily="50" charset="-128"/>
              <a:ea typeface="ＭＳ Ｐゴシック" panose="020B0600070205080204" pitchFamily="50" charset="-128"/>
            </a:rPr>
            <a:t>円となっている。主な構成項目である人件費は、住民一人当たり</a:t>
          </a:r>
          <a:r>
            <a:rPr kumimoji="1" lang="en-US" altLang="ja-JP" sz="1300">
              <a:latin typeface="ＭＳ Ｐゴシック" panose="020B0600070205080204" pitchFamily="50" charset="-128"/>
              <a:ea typeface="ＭＳ Ｐゴシック" panose="020B0600070205080204" pitchFamily="50" charset="-128"/>
            </a:rPr>
            <a:t>46,025</a:t>
          </a:r>
          <a:r>
            <a:rPr kumimoji="1" lang="ja-JP" altLang="en-US" sz="1300">
              <a:latin typeface="ＭＳ Ｐゴシック" panose="020B0600070205080204" pitchFamily="50" charset="-128"/>
              <a:ea typeface="ＭＳ Ｐゴシック" panose="020B0600070205080204" pitchFamily="50" charset="-128"/>
            </a:rPr>
            <a:t>円となっており、類似団体平均と比べて下回っている。</a:t>
          </a:r>
        </a:p>
        <a:p>
          <a:r>
            <a:rPr kumimoji="1" lang="ja-JP" altLang="en-US" sz="1300">
              <a:latin typeface="ＭＳ Ｐゴシック" panose="020B0600070205080204" pitchFamily="50" charset="-128"/>
              <a:ea typeface="ＭＳ Ｐゴシック" panose="020B0600070205080204" pitchFamily="50" charset="-128"/>
            </a:rPr>
            <a:t>扶助費については年々増加しており、類似団体平均に比べ高い状況となっている。これは、中学</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年生までの医療費無償化、待機児童の対策による保育サービスの増などが考えられる。</a:t>
          </a:r>
        </a:p>
        <a:p>
          <a:r>
            <a:rPr kumimoji="1" lang="ja-JP" altLang="en-US" sz="1300">
              <a:latin typeface="ＭＳ Ｐゴシック" panose="020B0600070205080204" pitchFamily="50" charset="-128"/>
              <a:ea typeface="ＭＳ Ｐゴシック" panose="020B0600070205080204" pitchFamily="50" charset="-128"/>
            </a:rPr>
            <a:t>また、普通建設事業費（更新整備）について、前年に比べて増加の要因は総合センター文化会館の改修工事や中学校の改修工事にかかる増が考えられる。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熊本県合志市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64,474
64,059
53.19
29,030,890
27,411,117
1,294,957
14,202,450
20,960,389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142901</xdr:rowOff>
    </xdr:from>
    <xdr:to>
      <xdr:col>24</xdr:col>
      <xdr:colOff>62865</xdr:colOff>
      <xdr:row>37</xdr:row>
      <xdr:rowOff>145186</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457851"/>
          <a:ext cx="1270" cy="1030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149013</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92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145186</xdr:rowOff>
    </xdr:from>
    <xdr:to>
      <xdr:col>24</xdr:col>
      <xdr:colOff>152400</xdr:colOff>
      <xdr:row>37</xdr:row>
      <xdr:rowOff>145186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88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89578</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233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142901</xdr:rowOff>
    </xdr:from>
    <xdr:to>
      <xdr:col>24</xdr:col>
      <xdr:colOff>152400</xdr:colOff>
      <xdr:row>31</xdr:row>
      <xdr:rowOff>142901</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457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89408</xdr:rowOff>
    </xdr:from>
    <xdr:to>
      <xdr:col>24</xdr:col>
      <xdr:colOff>63500</xdr:colOff>
      <xdr:row>36</xdr:row>
      <xdr:rowOff>135585</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6261608"/>
          <a:ext cx="838200" cy="46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51884</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8811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29007</xdr:rowOff>
    </xdr:from>
    <xdr:to>
      <xdr:col>24</xdr:col>
      <xdr:colOff>114300</xdr:colOff>
      <xdr:row>35</xdr:row>
      <xdr:rowOff>130607</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29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101752</xdr:rowOff>
    </xdr:from>
    <xdr:to>
      <xdr:col>19</xdr:col>
      <xdr:colOff>177800</xdr:colOff>
      <xdr:row>36</xdr:row>
      <xdr:rowOff>135585</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6273952"/>
          <a:ext cx="889000" cy="33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16205</xdr:rowOff>
    </xdr:from>
    <xdr:to>
      <xdr:col>20</xdr:col>
      <xdr:colOff>38100</xdr:colOff>
      <xdr:row>35</xdr:row>
      <xdr:rowOff>117805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1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134332</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792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45517</xdr:rowOff>
    </xdr:from>
    <xdr:to>
      <xdr:col>15</xdr:col>
      <xdr:colOff>50800</xdr:colOff>
      <xdr:row>36</xdr:row>
      <xdr:rowOff>101752</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6217717"/>
          <a:ext cx="889000" cy="56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36779</xdr:rowOff>
    </xdr:from>
    <xdr:to>
      <xdr:col>15</xdr:col>
      <xdr:colOff>101600</xdr:colOff>
      <xdr:row>35</xdr:row>
      <xdr:rowOff>138379</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03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154906</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812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164389</xdr:rowOff>
    </xdr:from>
    <xdr:to>
      <xdr:col>10</xdr:col>
      <xdr:colOff>114300</xdr:colOff>
      <xdr:row>36</xdr:row>
      <xdr:rowOff>45517</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6165139"/>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27635</xdr:rowOff>
    </xdr:from>
    <xdr:to>
      <xdr:col>10</xdr:col>
      <xdr:colOff>165100</xdr:colOff>
      <xdr:row>35</xdr:row>
      <xdr:rowOff>129235</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145762</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80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1118</xdr:rowOff>
    </xdr:from>
    <xdr:to>
      <xdr:col>6</xdr:col>
      <xdr:colOff>38100</xdr:colOff>
      <xdr:row>35</xdr:row>
      <xdr:rowOff>102718</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119245</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777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38608</xdr:rowOff>
    </xdr:from>
    <xdr:to>
      <xdr:col>24</xdr:col>
      <xdr:colOff>114300</xdr:colOff>
      <xdr:row>36</xdr:row>
      <xdr:rowOff>140208</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210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17035</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189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84785</xdr:rowOff>
    </xdr:from>
    <xdr:to>
      <xdr:col>20</xdr:col>
      <xdr:colOff>38100</xdr:colOff>
      <xdr:row>37</xdr:row>
      <xdr:rowOff>14935</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25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6062</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349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50952</xdr:rowOff>
    </xdr:from>
    <xdr:to>
      <xdr:col>15</xdr:col>
      <xdr:colOff>101600</xdr:colOff>
      <xdr:row>36</xdr:row>
      <xdr:rowOff>152552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223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143679</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315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166167</xdr:rowOff>
    </xdr:from>
    <xdr:to>
      <xdr:col>10</xdr:col>
      <xdr:colOff>165100</xdr:colOff>
      <xdr:row>36</xdr:row>
      <xdr:rowOff>96317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166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87444</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259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113589</xdr:rowOff>
    </xdr:from>
    <xdr:to>
      <xdr:col>6</xdr:col>
      <xdr:colOff>38100</xdr:colOff>
      <xdr:row>36</xdr:row>
      <xdr:rowOff>43739</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11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34866</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207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164975</xdr:rowOff>
    </xdr:from>
    <xdr:to>
      <xdr:col>24</xdr:col>
      <xdr:colOff>62865</xdr:colOff>
      <xdr:row>57</xdr:row>
      <xdr:rowOff>138954</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566025"/>
          <a:ext cx="1270" cy="1345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142781</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1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138954</xdr:rowOff>
    </xdr:from>
    <xdr:to>
      <xdr:col>24</xdr:col>
      <xdr:colOff>152400</xdr:colOff>
      <xdr:row>57</xdr:row>
      <xdr:rowOff>138954</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911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111652</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341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209,183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164975</xdr:rowOff>
    </xdr:from>
    <xdr:to>
      <xdr:col>24</xdr:col>
      <xdr:colOff>152400</xdr:colOff>
      <xdr:row>49</xdr:row>
      <xdr:rowOff>164975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566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169204</xdr:rowOff>
    </xdr:from>
    <xdr:to>
      <xdr:col>24</xdr:col>
      <xdr:colOff>63500</xdr:colOff>
      <xdr:row>57</xdr:row>
      <xdr:rowOff>34971</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3797300" y="9770404"/>
          <a:ext cx="838200" cy="37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22067</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4518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170640</xdr:rowOff>
    </xdr:from>
    <xdr:to>
      <xdr:col>24</xdr:col>
      <xdr:colOff>114300</xdr:colOff>
      <xdr:row>56</xdr:row>
      <xdr:rowOff>100790</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600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161280</xdr:rowOff>
    </xdr:from>
    <xdr:to>
      <xdr:col>19</xdr:col>
      <xdr:colOff>177800</xdr:colOff>
      <xdr:row>57</xdr:row>
      <xdr:rowOff>34971</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2908300" y="9076680"/>
          <a:ext cx="889000" cy="730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165550</xdr:rowOff>
    </xdr:from>
    <xdr:to>
      <xdr:col>20</xdr:col>
      <xdr:colOff>38100</xdr:colOff>
      <xdr:row>56</xdr:row>
      <xdr:rowOff>95700</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59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112227</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370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161280</xdr:rowOff>
    </xdr:from>
    <xdr:to>
      <xdr:col>15</xdr:col>
      <xdr:colOff>50800</xdr:colOff>
      <xdr:row>56</xdr:row>
      <xdr:rowOff>151465</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076680"/>
          <a:ext cx="889000" cy="675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51</xdr:row>
      <xdr:rowOff>170998</xdr:rowOff>
    </xdr:from>
    <xdr:to>
      <xdr:col>15</xdr:col>
      <xdr:colOff>101600</xdr:colOff>
      <xdr:row>52</xdr:row>
      <xdr:rowOff>101148</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8914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50</xdr:row>
      <xdr:rowOff>117675</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795" y="8690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151206</xdr:rowOff>
    </xdr:from>
    <xdr:to>
      <xdr:col>10</xdr:col>
      <xdr:colOff>114300</xdr:colOff>
      <xdr:row>56</xdr:row>
      <xdr:rowOff>151465</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1130300" y="9752406"/>
          <a:ext cx="889000" cy="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120683</xdr:rowOff>
    </xdr:from>
    <xdr:to>
      <xdr:col>10</xdr:col>
      <xdr:colOff>165100</xdr:colOff>
      <xdr:row>57</xdr:row>
      <xdr:rowOff>50833</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72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41960</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81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151887</xdr:rowOff>
    </xdr:from>
    <xdr:to>
      <xdr:col>6</xdr:col>
      <xdr:colOff>38100</xdr:colOff>
      <xdr:row>57</xdr:row>
      <xdr:rowOff>82037</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75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73164</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845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118404</xdr:rowOff>
    </xdr:from>
    <xdr:to>
      <xdr:col>24</xdr:col>
      <xdr:colOff>114300</xdr:colOff>
      <xdr:row>57</xdr:row>
      <xdr:rowOff>48554</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71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96831</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698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155621</xdr:rowOff>
    </xdr:from>
    <xdr:to>
      <xdr:col>20</xdr:col>
      <xdr:colOff>38100</xdr:colOff>
      <xdr:row>57</xdr:row>
      <xdr:rowOff>85771</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756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76898</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30111" y="9849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110480</xdr:rowOff>
    </xdr:from>
    <xdr:to>
      <xdr:col>15</xdr:col>
      <xdr:colOff>101600</xdr:colOff>
      <xdr:row>53</xdr:row>
      <xdr:rowOff>40630</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02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31757</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08795" y="9118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100665</xdr:rowOff>
    </xdr:from>
    <xdr:to>
      <xdr:col>10</xdr:col>
      <xdr:colOff>165100</xdr:colOff>
      <xdr:row>57</xdr:row>
      <xdr:rowOff>30815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70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47342</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477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100406</xdr:rowOff>
    </xdr:from>
    <xdr:to>
      <xdr:col>6</xdr:col>
      <xdr:colOff>38100</xdr:colOff>
      <xdr:row>57</xdr:row>
      <xdr:rowOff>30556</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701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47083</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476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43215</xdr:rowOff>
    </xdr:from>
    <xdr:to>
      <xdr:col>24</xdr:col>
      <xdr:colOff>62865</xdr:colOff>
      <xdr:row>78</xdr:row>
      <xdr:rowOff>10252</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216165"/>
          <a:ext cx="1270" cy="1167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14079</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387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10252</xdr:rowOff>
    </xdr:from>
    <xdr:to>
      <xdr:col>24</xdr:col>
      <xdr:colOff>152400</xdr:colOff>
      <xdr:row>78</xdr:row>
      <xdr:rowOff>10252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38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161342</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991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280,162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43215</xdr:rowOff>
    </xdr:from>
    <xdr:to>
      <xdr:col>24</xdr:col>
      <xdr:colOff>152400</xdr:colOff>
      <xdr:row>71</xdr:row>
      <xdr:rowOff>43215</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216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80149</xdr:rowOff>
    </xdr:from>
    <xdr:to>
      <xdr:col>24</xdr:col>
      <xdr:colOff>63500</xdr:colOff>
      <xdr:row>75</xdr:row>
      <xdr:rowOff>9688</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3797300" y="12767449"/>
          <a:ext cx="838200" cy="100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52986</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9117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74559</xdr:rowOff>
    </xdr:from>
    <xdr:to>
      <xdr:col>24</xdr:col>
      <xdr:colOff>114300</xdr:colOff>
      <xdr:row>76</xdr:row>
      <xdr:rowOff>4710</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9333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80149</xdr:rowOff>
    </xdr:from>
    <xdr:to>
      <xdr:col>19</xdr:col>
      <xdr:colOff>177800</xdr:colOff>
      <xdr:row>75</xdr:row>
      <xdr:rowOff>74869</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2767449"/>
          <a:ext cx="889000" cy="166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10292</xdr:rowOff>
    </xdr:from>
    <xdr:to>
      <xdr:col>20</xdr:col>
      <xdr:colOff>38100</xdr:colOff>
      <xdr:row>75</xdr:row>
      <xdr:rowOff>111892</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286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103019</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961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74869</xdr:rowOff>
    </xdr:from>
    <xdr:to>
      <xdr:col>15</xdr:col>
      <xdr:colOff>50800</xdr:colOff>
      <xdr:row>75</xdr:row>
      <xdr:rowOff>111734</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2933619"/>
          <a:ext cx="889000" cy="36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46921</xdr:rowOff>
    </xdr:from>
    <xdr:to>
      <xdr:col>15</xdr:col>
      <xdr:colOff>101600</xdr:colOff>
      <xdr:row>76</xdr:row>
      <xdr:rowOff>148521</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077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139648</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169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111734</xdr:rowOff>
    </xdr:from>
    <xdr:to>
      <xdr:col>10</xdr:col>
      <xdr:colOff>114300</xdr:colOff>
      <xdr:row>76</xdr:row>
      <xdr:rowOff>54380</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2970484"/>
          <a:ext cx="889000" cy="114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104026</xdr:rowOff>
    </xdr:from>
    <xdr:to>
      <xdr:col>10</xdr:col>
      <xdr:colOff>165100</xdr:colOff>
      <xdr:row>77</xdr:row>
      <xdr:rowOff>34176</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1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25303</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226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147665</xdr:rowOff>
    </xdr:from>
    <xdr:to>
      <xdr:col>6</xdr:col>
      <xdr:colOff>38100</xdr:colOff>
      <xdr:row>77</xdr:row>
      <xdr:rowOff>77815</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17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68942</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270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130338</xdr:rowOff>
    </xdr:from>
    <xdr:to>
      <xdr:col>24</xdr:col>
      <xdr:colOff>114300</xdr:colOff>
      <xdr:row>75</xdr:row>
      <xdr:rowOff>60488</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817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153215</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669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29349</xdr:rowOff>
    </xdr:from>
    <xdr:to>
      <xdr:col>20</xdr:col>
      <xdr:colOff>38100</xdr:colOff>
      <xdr:row>74</xdr:row>
      <xdr:rowOff>130949</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2716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147476</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2491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24069</xdr:rowOff>
    </xdr:from>
    <xdr:to>
      <xdr:col>15</xdr:col>
      <xdr:colOff>101600</xdr:colOff>
      <xdr:row>75</xdr:row>
      <xdr:rowOff>125669</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2882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142196</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2658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60934</xdr:rowOff>
    </xdr:from>
    <xdr:to>
      <xdr:col>10</xdr:col>
      <xdr:colOff>165100</xdr:colOff>
      <xdr:row>75</xdr:row>
      <xdr:rowOff>162534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291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7611</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2694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3580</xdr:rowOff>
    </xdr:from>
    <xdr:to>
      <xdr:col>6</xdr:col>
      <xdr:colOff>38100</xdr:colOff>
      <xdr:row>76</xdr:row>
      <xdr:rowOff>105180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03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121706</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2809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54366</xdr:rowOff>
    </xdr:from>
    <xdr:to>
      <xdr:col>24</xdr:col>
      <xdr:colOff>62865</xdr:colOff>
      <xdr:row>98</xdr:row>
      <xdr:rowOff>81541</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84866"/>
          <a:ext cx="1270" cy="1398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85368</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87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81541</xdr:rowOff>
    </xdr:from>
    <xdr:to>
      <xdr:col>24</xdr:col>
      <xdr:colOff>152400</xdr:colOff>
      <xdr:row>98</xdr:row>
      <xdr:rowOff>81541</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83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1043</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60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170,959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54366</xdr:rowOff>
    </xdr:from>
    <xdr:to>
      <xdr:col>24</xdr:col>
      <xdr:colOff>152400</xdr:colOff>
      <xdr:row>90</xdr:row>
      <xdr:rowOff>54366</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84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32829</xdr:rowOff>
    </xdr:from>
    <xdr:to>
      <xdr:col>24</xdr:col>
      <xdr:colOff>63500</xdr:colOff>
      <xdr:row>98</xdr:row>
      <xdr:rowOff>80159</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3797300" y="16834929"/>
          <a:ext cx="838200" cy="47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27328</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486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4451</xdr:rowOff>
    </xdr:from>
    <xdr:to>
      <xdr:col>24</xdr:col>
      <xdr:colOff>114300</xdr:colOff>
      <xdr:row>97</xdr:row>
      <xdr:rowOff>106051</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63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31525</xdr:rowOff>
    </xdr:from>
    <xdr:to>
      <xdr:col>19</xdr:col>
      <xdr:colOff>177800</xdr:colOff>
      <xdr:row>98</xdr:row>
      <xdr:rowOff>32829</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908300" y="16833625"/>
          <a:ext cx="889000" cy="1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17701</xdr:rowOff>
    </xdr:from>
    <xdr:to>
      <xdr:col>20</xdr:col>
      <xdr:colOff>38100</xdr:colOff>
      <xdr:row>97</xdr:row>
      <xdr:rowOff>119301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64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135828</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423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31525</xdr:rowOff>
    </xdr:from>
    <xdr:to>
      <xdr:col>15</xdr:col>
      <xdr:colOff>50800</xdr:colOff>
      <xdr:row>98</xdr:row>
      <xdr:rowOff>65976</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833625"/>
          <a:ext cx="889000" cy="34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92357</xdr:rowOff>
    </xdr:from>
    <xdr:to>
      <xdr:col>15</xdr:col>
      <xdr:colOff>101600</xdr:colOff>
      <xdr:row>98</xdr:row>
      <xdr:rowOff>22507</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723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39034</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498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65976</xdr:rowOff>
    </xdr:from>
    <xdr:to>
      <xdr:col>10</xdr:col>
      <xdr:colOff>114300</xdr:colOff>
      <xdr:row>98</xdr:row>
      <xdr:rowOff>100191</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868076"/>
          <a:ext cx="889000" cy="34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122904</xdr:rowOff>
    </xdr:from>
    <xdr:to>
      <xdr:col>10</xdr:col>
      <xdr:colOff>165100</xdr:colOff>
      <xdr:row>98</xdr:row>
      <xdr:rowOff>53054</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753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69581</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528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133420</xdr:rowOff>
    </xdr:from>
    <xdr:to>
      <xdr:col>6</xdr:col>
      <xdr:colOff>38100</xdr:colOff>
      <xdr:row>98</xdr:row>
      <xdr:rowOff>63570</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76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80097</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539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29359</xdr:rowOff>
    </xdr:from>
    <xdr:to>
      <xdr:col>24</xdr:col>
      <xdr:colOff>114300</xdr:colOff>
      <xdr:row>98</xdr:row>
      <xdr:rowOff>130959</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831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115736</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746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153479</xdr:rowOff>
    </xdr:from>
    <xdr:to>
      <xdr:col>20</xdr:col>
      <xdr:colOff>38100</xdr:colOff>
      <xdr:row>98</xdr:row>
      <xdr:rowOff>83629</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784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74756</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876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152175</xdr:rowOff>
    </xdr:from>
    <xdr:to>
      <xdr:col>15</xdr:col>
      <xdr:colOff>101600</xdr:colOff>
      <xdr:row>98</xdr:row>
      <xdr:rowOff>82325</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78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73452</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875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15176</xdr:rowOff>
    </xdr:from>
    <xdr:to>
      <xdr:col>10</xdr:col>
      <xdr:colOff>165100</xdr:colOff>
      <xdr:row>98</xdr:row>
      <xdr:rowOff>116776</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81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107903</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910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49391</xdr:rowOff>
    </xdr:from>
    <xdr:to>
      <xdr:col>6</xdr:col>
      <xdr:colOff>38100</xdr:colOff>
      <xdr:row>98</xdr:row>
      <xdr:rowOff>150991</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851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142118</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944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50165</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365115"/>
          <a:ext cx="1270" cy="1365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168292</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14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50165</xdr:rowOff>
    </xdr:from>
    <xdr:to>
      <xdr:col>55</xdr:col>
      <xdr:colOff>88900</xdr:colOff>
      <xdr:row>31</xdr:row>
      <xdr:rowOff>50165</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365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141495</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31369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118618</xdr:rowOff>
    </xdr:from>
    <xdr:to>
      <xdr:col>55</xdr:col>
      <xdr:colOff>50800</xdr:colOff>
      <xdr:row>38</xdr:row>
      <xdr:rowOff>48768</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111760</xdr:rowOff>
    </xdr:from>
    <xdr:to>
      <xdr:col>50</xdr:col>
      <xdr:colOff>165100</xdr:colOff>
      <xdr:row>38</xdr:row>
      <xdr:rowOff>41910</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45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58437</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2306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99568</xdr:rowOff>
    </xdr:from>
    <xdr:to>
      <xdr:col>46</xdr:col>
      <xdr:colOff>38100</xdr:colOff>
      <xdr:row>38</xdr:row>
      <xdr:rowOff>29718</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46245</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218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99568</xdr:rowOff>
    </xdr:from>
    <xdr:to>
      <xdr:col>41</xdr:col>
      <xdr:colOff>101600</xdr:colOff>
      <xdr:row>38</xdr:row>
      <xdr:rowOff>29718</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46245</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2017" y="6218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96901</xdr:rowOff>
    </xdr:from>
    <xdr:to>
      <xdr:col>36</xdr:col>
      <xdr:colOff>165100</xdr:colOff>
      <xdr:row>38</xdr:row>
      <xdr:rowOff>27051</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43578</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215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79426</xdr:rowOff>
    </xdr:from>
    <xdr:to>
      <xdr:col>54</xdr:col>
      <xdr:colOff>189865</xdr:colOff>
      <xdr:row>59</xdr:row>
      <xdr:rowOff>42202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823376"/>
          <a:ext cx="1270" cy="1334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46029</xdr:rowOff>
    </xdr:from>
    <xdr:ext cx="378565"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61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42202</xdr:rowOff>
    </xdr:from>
    <xdr:to>
      <xdr:col>55</xdr:col>
      <xdr:colOff>88900</xdr:colOff>
      <xdr:row>59</xdr:row>
      <xdr:rowOff>42202</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57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26103</xdr:rowOff>
    </xdr:from>
    <xdr:ext cx="534377"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598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70,164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79426</xdr:rowOff>
    </xdr:from>
    <xdr:to>
      <xdr:col>55</xdr:col>
      <xdr:colOff>88900</xdr:colOff>
      <xdr:row>51</xdr:row>
      <xdr:rowOff>79426</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82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99390</xdr:rowOff>
    </xdr:from>
    <xdr:to>
      <xdr:col>55</xdr:col>
      <xdr:colOff>0</xdr:colOff>
      <xdr:row>58</xdr:row>
      <xdr:rowOff>105143</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10043490"/>
          <a:ext cx="838200" cy="5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68895</xdr:rowOff>
    </xdr:from>
    <xdr:ext cx="469744"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841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46018</xdr:rowOff>
    </xdr:from>
    <xdr:to>
      <xdr:col>55</xdr:col>
      <xdr:colOff>50800</xdr:colOff>
      <xdr:row>58</xdr:row>
      <xdr:rowOff>147618</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99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100495</xdr:rowOff>
    </xdr:from>
    <xdr:to>
      <xdr:col>50</xdr:col>
      <xdr:colOff>114300</xdr:colOff>
      <xdr:row>58</xdr:row>
      <xdr:rowOff>105143</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8750300" y="10044595"/>
          <a:ext cx="889000" cy="4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42151</xdr:rowOff>
    </xdr:from>
    <xdr:to>
      <xdr:col>50</xdr:col>
      <xdr:colOff>165100</xdr:colOff>
      <xdr:row>58</xdr:row>
      <xdr:rowOff>143751</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986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160278</xdr:rowOff>
    </xdr:from>
    <xdr:ext cx="469744"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404428" y="9761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100495</xdr:rowOff>
    </xdr:from>
    <xdr:to>
      <xdr:col>45</xdr:col>
      <xdr:colOff>177800</xdr:colOff>
      <xdr:row>58</xdr:row>
      <xdr:rowOff>111811</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7861300" y="10044595"/>
          <a:ext cx="889000" cy="11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52572</xdr:rowOff>
    </xdr:from>
    <xdr:to>
      <xdr:col>46</xdr:col>
      <xdr:colOff>38100</xdr:colOff>
      <xdr:row>58</xdr:row>
      <xdr:rowOff>154172</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99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145299</xdr:rowOff>
    </xdr:from>
    <xdr:ext cx="469744"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515428" y="10089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166542</xdr:rowOff>
    </xdr:from>
    <xdr:to>
      <xdr:col>41</xdr:col>
      <xdr:colOff>50800</xdr:colOff>
      <xdr:row>58</xdr:row>
      <xdr:rowOff>111811</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6972300" y="9939192"/>
          <a:ext cx="889000" cy="116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49295</xdr:rowOff>
    </xdr:from>
    <xdr:to>
      <xdr:col>41</xdr:col>
      <xdr:colOff>101600</xdr:colOff>
      <xdr:row>58</xdr:row>
      <xdr:rowOff>150895</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99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167422</xdr:rowOff>
    </xdr:from>
    <xdr:ext cx="469744"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26428" y="976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52210</xdr:rowOff>
    </xdr:from>
    <xdr:to>
      <xdr:col>36</xdr:col>
      <xdr:colOff>165100</xdr:colOff>
      <xdr:row>58</xdr:row>
      <xdr:rowOff>153810</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99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144937</xdr:rowOff>
    </xdr:from>
    <xdr:ext cx="469744"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37428" y="10089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48590</xdr:rowOff>
    </xdr:from>
    <xdr:to>
      <xdr:col>55</xdr:col>
      <xdr:colOff>50800</xdr:colOff>
      <xdr:row>58</xdr:row>
      <xdr:rowOff>150190</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99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24445</xdr:rowOff>
    </xdr:from>
    <xdr:ext cx="469744"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968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54343</xdr:rowOff>
    </xdr:from>
    <xdr:to>
      <xdr:col>50</xdr:col>
      <xdr:colOff>165100</xdr:colOff>
      <xdr:row>58</xdr:row>
      <xdr:rowOff>155943</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998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147070</xdr:rowOff>
    </xdr:from>
    <xdr:ext cx="469744"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404428" y="10091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49695</xdr:rowOff>
    </xdr:from>
    <xdr:to>
      <xdr:col>46</xdr:col>
      <xdr:colOff>38100</xdr:colOff>
      <xdr:row>58</xdr:row>
      <xdr:rowOff>151295</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99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167822</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515428" y="9769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61011</xdr:rowOff>
    </xdr:from>
    <xdr:to>
      <xdr:col>41</xdr:col>
      <xdr:colOff>101600</xdr:colOff>
      <xdr:row>58</xdr:row>
      <xdr:rowOff>162611</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10005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153738</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626428" y="10097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115742</xdr:rowOff>
    </xdr:from>
    <xdr:to>
      <xdr:col>36</xdr:col>
      <xdr:colOff>165100</xdr:colOff>
      <xdr:row>58</xdr:row>
      <xdr:rowOff>45892</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888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62419</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9663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20066</xdr:rowOff>
    </xdr:from>
    <xdr:to>
      <xdr:col>54</xdr:col>
      <xdr:colOff>189865</xdr:colOff>
      <xdr:row>78</xdr:row>
      <xdr:rowOff>162903</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021566"/>
          <a:ext cx="1270" cy="1514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166730</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39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162903</xdr:rowOff>
    </xdr:from>
    <xdr:to>
      <xdr:col>55</xdr:col>
      <xdr:colOff>88900</xdr:colOff>
      <xdr:row>78</xdr:row>
      <xdr:rowOff>162903</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36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138193</xdr:rowOff>
    </xdr:from>
    <xdr:ext cx="534377"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79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41,140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20066</xdr:rowOff>
    </xdr:from>
    <xdr:to>
      <xdr:col>55</xdr:col>
      <xdr:colOff>88900</xdr:colOff>
      <xdr:row>70</xdr:row>
      <xdr:rowOff>20066</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021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51460</xdr:rowOff>
    </xdr:from>
    <xdr:to>
      <xdr:col>55</xdr:col>
      <xdr:colOff>0</xdr:colOff>
      <xdr:row>77</xdr:row>
      <xdr:rowOff>122479</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9639300" y="13253110"/>
          <a:ext cx="838200" cy="71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151058</xdr:rowOff>
    </xdr:from>
    <xdr:ext cx="469744"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0098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128181</xdr:rowOff>
    </xdr:from>
    <xdr:to>
      <xdr:col>55</xdr:col>
      <xdr:colOff>50800</xdr:colOff>
      <xdr:row>77</xdr:row>
      <xdr:rowOff>58331</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15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21971</xdr:rowOff>
    </xdr:from>
    <xdr:to>
      <xdr:col>50</xdr:col>
      <xdr:colOff>114300</xdr:colOff>
      <xdr:row>77</xdr:row>
      <xdr:rowOff>51460</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8750300" y="13223621"/>
          <a:ext cx="889000" cy="29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129400</xdr:rowOff>
    </xdr:from>
    <xdr:to>
      <xdr:col>50</xdr:col>
      <xdr:colOff>165100</xdr:colOff>
      <xdr:row>77</xdr:row>
      <xdr:rowOff>59550</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1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76078</xdr:rowOff>
    </xdr:from>
    <xdr:ext cx="469744"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404428" y="12934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21971</xdr:rowOff>
    </xdr:from>
    <xdr:to>
      <xdr:col>45</xdr:col>
      <xdr:colOff>177800</xdr:colOff>
      <xdr:row>78</xdr:row>
      <xdr:rowOff>12560</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3223621"/>
          <a:ext cx="889000" cy="162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47980</xdr:rowOff>
    </xdr:from>
    <xdr:to>
      <xdr:col>46</xdr:col>
      <xdr:colOff>38100</xdr:colOff>
      <xdr:row>76</xdr:row>
      <xdr:rowOff>149580</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07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166108</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285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116154</xdr:rowOff>
    </xdr:from>
    <xdr:to>
      <xdr:col>41</xdr:col>
      <xdr:colOff>50800</xdr:colOff>
      <xdr:row>78</xdr:row>
      <xdr:rowOff>12560</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6972300" y="13317804"/>
          <a:ext cx="889000" cy="67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68707</xdr:rowOff>
    </xdr:from>
    <xdr:to>
      <xdr:col>41</xdr:col>
      <xdr:colOff>101600</xdr:colOff>
      <xdr:row>77</xdr:row>
      <xdr:rowOff>170307</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270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15384</xdr:rowOff>
    </xdr:from>
    <xdr:ext cx="469744"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626428" y="13045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101664</xdr:rowOff>
    </xdr:from>
    <xdr:to>
      <xdr:col>36</xdr:col>
      <xdr:colOff>165100</xdr:colOff>
      <xdr:row>78</xdr:row>
      <xdr:rowOff>31814</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30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22941</xdr:rowOff>
    </xdr:from>
    <xdr:ext cx="469744"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37428" y="13396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71679</xdr:rowOff>
    </xdr:from>
    <xdr:to>
      <xdr:col>55</xdr:col>
      <xdr:colOff>50800</xdr:colOff>
      <xdr:row>78</xdr:row>
      <xdr:rowOff>1829</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27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50106</xdr:rowOff>
    </xdr:from>
    <xdr:ext cx="469744"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251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660</xdr:rowOff>
    </xdr:from>
    <xdr:to>
      <xdr:col>50</xdr:col>
      <xdr:colOff>165100</xdr:colOff>
      <xdr:row>77</xdr:row>
      <xdr:rowOff>102260</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20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93387</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404428" y="13295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142621</xdr:rowOff>
    </xdr:from>
    <xdr:to>
      <xdr:col>46</xdr:col>
      <xdr:colOff>38100</xdr:colOff>
      <xdr:row>77</xdr:row>
      <xdr:rowOff>72771</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172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63898</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515428" y="13265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133210</xdr:rowOff>
    </xdr:from>
    <xdr:to>
      <xdr:col>41</xdr:col>
      <xdr:colOff>101600</xdr:colOff>
      <xdr:row>78</xdr:row>
      <xdr:rowOff>63360</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33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54487</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626428" y="1342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65354</xdr:rowOff>
    </xdr:from>
    <xdr:to>
      <xdr:col>36</xdr:col>
      <xdr:colOff>165100</xdr:colOff>
      <xdr:row>77</xdr:row>
      <xdr:rowOff>166954</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2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12031</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37428" y="13042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a:extLst>
            <a:ext uri="{FF2B5EF4-FFF2-40B4-BE49-F238E27FC236}">
              <a16:creationId xmlns:a16="http://schemas.microsoft.com/office/drawing/2014/main" id="{00000000-0008-0000-07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59967</xdr:rowOff>
    </xdr:from>
    <xdr:to>
      <xdr:col>54</xdr:col>
      <xdr:colOff>189865</xdr:colOff>
      <xdr:row>99</xdr:row>
      <xdr:rowOff>148796</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10475595" y="15490467"/>
          <a:ext cx="1270" cy="1631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152623</xdr:rowOff>
    </xdr:from>
    <xdr:ext cx="534377" cy="259045"/>
    <xdr:sp macro="" textlink="">
      <xdr:nvSpPr>
        <xdr:cNvPr id="462" name="土木費最小値テキスト">
          <a:extLst>
            <a:ext uri="{FF2B5EF4-FFF2-40B4-BE49-F238E27FC236}">
              <a16:creationId xmlns:a16="http://schemas.microsoft.com/office/drawing/2014/main" id="{00000000-0008-0000-0700-0000CE010000}"/>
            </a:ext>
          </a:extLst>
        </xdr:cNvPr>
        <xdr:cNvSpPr txBox="1"/>
      </xdr:nvSpPr>
      <xdr:spPr>
        <a:xfrm>
          <a:off x="10528300" y="17126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148796</xdr:rowOff>
    </xdr:from>
    <xdr:to>
      <xdr:col>55</xdr:col>
      <xdr:colOff>88900</xdr:colOff>
      <xdr:row>99</xdr:row>
      <xdr:rowOff>148796</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7122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6644</xdr:rowOff>
    </xdr:from>
    <xdr:ext cx="599010" cy="259045"/>
    <xdr:sp macro="" textlink="">
      <xdr:nvSpPr>
        <xdr:cNvPr id="464" name="土木費最大値テキスト">
          <a:extLst>
            <a:ext uri="{FF2B5EF4-FFF2-40B4-BE49-F238E27FC236}">
              <a16:creationId xmlns:a16="http://schemas.microsoft.com/office/drawing/2014/main" id="{00000000-0008-0000-0700-0000D0010000}"/>
            </a:ext>
          </a:extLst>
        </xdr:cNvPr>
        <xdr:cNvSpPr txBox="1"/>
      </xdr:nvSpPr>
      <xdr:spPr>
        <a:xfrm>
          <a:off x="10528300" y="15265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116,883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59967</xdr:rowOff>
    </xdr:from>
    <xdr:to>
      <xdr:col>55</xdr:col>
      <xdr:colOff>88900</xdr:colOff>
      <xdr:row>90</xdr:row>
      <xdr:rowOff>59967</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10388600" y="15490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50203</xdr:rowOff>
    </xdr:from>
    <xdr:to>
      <xdr:col>55</xdr:col>
      <xdr:colOff>0</xdr:colOff>
      <xdr:row>97</xdr:row>
      <xdr:rowOff>124613</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9639300" y="16680853"/>
          <a:ext cx="838200" cy="74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28596</xdr:rowOff>
    </xdr:from>
    <xdr:ext cx="534377" cy="259045"/>
    <xdr:sp macro="" textlink="">
      <xdr:nvSpPr>
        <xdr:cNvPr id="467" name="土木費平均値テキスト">
          <a:extLst>
            <a:ext uri="{FF2B5EF4-FFF2-40B4-BE49-F238E27FC236}">
              <a16:creationId xmlns:a16="http://schemas.microsoft.com/office/drawing/2014/main" id="{00000000-0008-0000-0700-0000D3010000}"/>
            </a:ext>
          </a:extLst>
        </xdr:cNvPr>
        <xdr:cNvSpPr txBox="1"/>
      </xdr:nvSpPr>
      <xdr:spPr>
        <a:xfrm>
          <a:off x="10528300" y="166592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50169</xdr:rowOff>
    </xdr:from>
    <xdr:to>
      <xdr:col>55</xdr:col>
      <xdr:colOff>50800</xdr:colOff>
      <xdr:row>97</xdr:row>
      <xdr:rowOff>151769</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10426700" y="16680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124613</xdr:rowOff>
    </xdr:from>
    <xdr:to>
      <xdr:col>50</xdr:col>
      <xdr:colOff>114300</xdr:colOff>
      <xdr:row>97</xdr:row>
      <xdr:rowOff>154853</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8750300" y="16755263"/>
          <a:ext cx="889000" cy="30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58382</xdr:rowOff>
    </xdr:from>
    <xdr:to>
      <xdr:col>50</xdr:col>
      <xdr:colOff>165100</xdr:colOff>
      <xdr:row>97</xdr:row>
      <xdr:rowOff>159982</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9588500" y="16689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5059</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372111" y="16464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154853</xdr:rowOff>
    </xdr:from>
    <xdr:to>
      <xdr:col>45</xdr:col>
      <xdr:colOff>177800</xdr:colOff>
      <xdr:row>98</xdr:row>
      <xdr:rowOff>43639</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7861300" y="16785503"/>
          <a:ext cx="889000" cy="60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83544</xdr:rowOff>
    </xdr:from>
    <xdr:to>
      <xdr:col>46</xdr:col>
      <xdr:colOff>38100</xdr:colOff>
      <xdr:row>98</xdr:row>
      <xdr:rowOff>13694</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8699500" y="1671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30221</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483111" y="1648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43639</xdr:rowOff>
    </xdr:from>
    <xdr:to>
      <xdr:col>41</xdr:col>
      <xdr:colOff>50800</xdr:colOff>
      <xdr:row>98</xdr:row>
      <xdr:rowOff>148126</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flipV="1">
          <a:off x="6972300" y="16845739"/>
          <a:ext cx="889000" cy="104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93847</xdr:rowOff>
    </xdr:from>
    <xdr:to>
      <xdr:col>41</xdr:col>
      <xdr:colOff>101600</xdr:colOff>
      <xdr:row>98</xdr:row>
      <xdr:rowOff>23997</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7810500" y="1672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40524</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594111" y="16499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98599</xdr:rowOff>
    </xdr:from>
    <xdr:to>
      <xdr:col>36</xdr:col>
      <xdr:colOff>165100</xdr:colOff>
      <xdr:row>98</xdr:row>
      <xdr:rowOff>28749</xdr:rowOff>
    </xdr:to>
    <xdr:sp macro="" textlink="">
      <xdr:nvSpPr>
        <xdr:cNvPr id="478" name="フローチャート: 判断 477">
          <a:extLst>
            <a:ext uri="{FF2B5EF4-FFF2-40B4-BE49-F238E27FC236}">
              <a16:creationId xmlns:a16="http://schemas.microsoft.com/office/drawing/2014/main" id="{00000000-0008-0000-0700-0000DE010000}"/>
            </a:ext>
          </a:extLst>
        </xdr:cNvPr>
        <xdr:cNvSpPr/>
      </xdr:nvSpPr>
      <xdr:spPr>
        <a:xfrm>
          <a:off x="6921500" y="16729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45276</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05111" y="16504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170853</xdr:rowOff>
    </xdr:from>
    <xdr:to>
      <xdr:col>55</xdr:col>
      <xdr:colOff>50800</xdr:colOff>
      <xdr:row>97</xdr:row>
      <xdr:rowOff>101003</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10426700" y="16630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22280</xdr:rowOff>
    </xdr:from>
    <xdr:ext cx="534377" cy="259045"/>
    <xdr:sp macro="" textlink="">
      <xdr:nvSpPr>
        <xdr:cNvPr id="486" name="土木費該当値テキスト">
          <a:extLst>
            <a:ext uri="{FF2B5EF4-FFF2-40B4-BE49-F238E27FC236}">
              <a16:creationId xmlns:a16="http://schemas.microsoft.com/office/drawing/2014/main" id="{00000000-0008-0000-0700-0000E6010000}"/>
            </a:ext>
          </a:extLst>
        </xdr:cNvPr>
        <xdr:cNvSpPr txBox="1"/>
      </xdr:nvSpPr>
      <xdr:spPr>
        <a:xfrm>
          <a:off x="10528300" y="16481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73813</xdr:rowOff>
    </xdr:from>
    <xdr:to>
      <xdr:col>50</xdr:col>
      <xdr:colOff>165100</xdr:colOff>
      <xdr:row>98</xdr:row>
      <xdr:rowOff>3963</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9588500" y="16704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166540</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9372111" y="16797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104053</xdr:rowOff>
    </xdr:from>
    <xdr:to>
      <xdr:col>46</xdr:col>
      <xdr:colOff>38100</xdr:colOff>
      <xdr:row>98</xdr:row>
      <xdr:rowOff>34203</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8699500" y="16734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25330</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8483111" y="16827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164289</xdr:rowOff>
    </xdr:from>
    <xdr:to>
      <xdr:col>41</xdr:col>
      <xdr:colOff>101600</xdr:colOff>
      <xdr:row>98</xdr:row>
      <xdr:rowOff>94439</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7810500" y="16794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85566</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7594111" y="16887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97326</xdr:rowOff>
    </xdr:from>
    <xdr:to>
      <xdr:col>36</xdr:col>
      <xdr:colOff>165100</xdr:colOff>
      <xdr:row>99</xdr:row>
      <xdr:rowOff>27476</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6921500" y="1689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18603</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6705111" y="16992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61610</xdr:rowOff>
    </xdr:from>
    <xdr:to>
      <xdr:col>85</xdr:col>
      <xdr:colOff>126364</xdr:colOff>
      <xdr:row>38</xdr:row>
      <xdr:rowOff>167498</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548010"/>
          <a:ext cx="1269" cy="1134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171325</xdr:rowOff>
    </xdr:from>
    <xdr:ext cx="469744"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68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167498</xdr:rowOff>
    </xdr:from>
    <xdr:to>
      <xdr:col>86</xdr:col>
      <xdr:colOff>25400</xdr:colOff>
      <xdr:row>38</xdr:row>
      <xdr:rowOff>167498</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682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8287</xdr:rowOff>
    </xdr:from>
    <xdr:ext cx="534377"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5323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34,208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61610</xdr:rowOff>
    </xdr:from>
    <xdr:to>
      <xdr:col>86</xdr:col>
      <xdr:colOff>25400</xdr:colOff>
      <xdr:row>32</xdr:row>
      <xdr:rowOff>61610</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54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94437</xdr:rowOff>
    </xdr:from>
    <xdr:to>
      <xdr:col>85</xdr:col>
      <xdr:colOff>127000</xdr:colOff>
      <xdr:row>38</xdr:row>
      <xdr:rowOff>103810</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5481300" y="6609537"/>
          <a:ext cx="838200" cy="9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52021</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224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29144</xdr:rowOff>
    </xdr:from>
    <xdr:to>
      <xdr:col>85</xdr:col>
      <xdr:colOff>177800</xdr:colOff>
      <xdr:row>37</xdr:row>
      <xdr:rowOff>130744</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372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54524</xdr:rowOff>
    </xdr:from>
    <xdr:to>
      <xdr:col>81</xdr:col>
      <xdr:colOff>50800</xdr:colOff>
      <xdr:row>38</xdr:row>
      <xdr:rowOff>103810</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4592300" y="6569624"/>
          <a:ext cx="889000" cy="49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37739</xdr:rowOff>
    </xdr:from>
    <xdr:to>
      <xdr:col>81</xdr:col>
      <xdr:colOff>101600</xdr:colOff>
      <xdr:row>37</xdr:row>
      <xdr:rowOff>139339</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38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155866</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615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54524</xdr:rowOff>
    </xdr:from>
    <xdr:to>
      <xdr:col>76</xdr:col>
      <xdr:colOff>114300</xdr:colOff>
      <xdr:row>38</xdr:row>
      <xdr:rowOff>122647</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3703300" y="6569624"/>
          <a:ext cx="889000" cy="68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16068</xdr:rowOff>
    </xdr:from>
    <xdr:to>
      <xdr:col>76</xdr:col>
      <xdr:colOff>165100</xdr:colOff>
      <xdr:row>37</xdr:row>
      <xdr:rowOff>117668</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35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134195</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134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122647</xdr:rowOff>
    </xdr:from>
    <xdr:to>
      <xdr:col>71</xdr:col>
      <xdr:colOff>177800</xdr:colOff>
      <xdr:row>38</xdr:row>
      <xdr:rowOff>135586</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2814300" y="6637747"/>
          <a:ext cx="889000" cy="1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35911</xdr:rowOff>
    </xdr:from>
    <xdr:to>
      <xdr:col>72</xdr:col>
      <xdr:colOff>38100</xdr:colOff>
      <xdr:row>37</xdr:row>
      <xdr:rowOff>137511</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37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154038</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154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62382</xdr:rowOff>
    </xdr:from>
    <xdr:to>
      <xdr:col>67</xdr:col>
      <xdr:colOff>101600</xdr:colOff>
      <xdr:row>37</xdr:row>
      <xdr:rowOff>163982</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9059</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181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43637</xdr:rowOff>
    </xdr:from>
    <xdr:to>
      <xdr:col>85</xdr:col>
      <xdr:colOff>177800</xdr:colOff>
      <xdr:row>38</xdr:row>
      <xdr:rowOff>145237</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55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130014</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6473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53010</xdr:rowOff>
    </xdr:from>
    <xdr:to>
      <xdr:col>81</xdr:col>
      <xdr:colOff>101600</xdr:colOff>
      <xdr:row>38</xdr:row>
      <xdr:rowOff>154610</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56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145737</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6660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3724</xdr:rowOff>
    </xdr:from>
    <xdr:to>
      <xdr:col>76</xdr:col>
      <xdr:colOff>165100</xdr:colOff>
      <xdr:row>38</xdr:row>
      <xdr:rowOff>105324</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518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96451</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6611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71847</xdr:rowOff>
    </xdr:from>
    <xdr:to>
      <xdr:col>72</xdr:col>
      <xdr:colOff>38100</xdr:colOff>
      <xdr:row>39</xdr:row>
      <xdr:rowOff>1997</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586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164574</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6679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84786</xdr:rowOff>
    </xdr:from>
    <xdr:to>
      <xdr:col>67</xdr:col>
      <xdr:colOff>101600</xdr:colOff>
      <xdr:row>39</xdr:row>
      <xdr:rowOff>14936</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59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6063</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6692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a:extLst>
            <a:ext uri="{FF2B5EF4-FFF2-40B4-BE49-F238E27FC236}">
              <a16:creationId xmlns:a16="http://schemas.microsoft.com/office/drawing/2014/main" id="{00000000-0008-0000-0700-00003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59785</xdr:rowOff>
    </xdr:from>
    <xdr:to>
      <xdr:col>85</xdr:col>
      <xdr:colOff>126364</xdr:colOff>
      <xdr:row>58</xdr:row>
      <xdr:rowOff>106610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6317595" y="8803735"/>
          <a:ext cx="1269" cy="1246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110437</xdr:rowOff>
    </xdr:from>
    <xdr:ext cx="534377" cy="259045"/>
    <xdr:sp macro="" textlink="">
      <xdr:nvSpPr>
        <xdr:cNvPr id="576" name="教育費最小値テキスト">
          <a:extLst>
            <a:ext uri="{FF2B5EF4-FFF2-40B4-BE49-F238E27FC236}">
              <a16:creationId xmlns:a16="http://schemas.microsoft.com/office/drawing/2014/main" id="{00000000-0008-0000-0700-000040020000}"/>
            </a:ext>
          </a:extLst>
        </xdr:cNvPr>
        <xdr:cNvSpPr txBox="1"/>
      </xdr:nvSpPr>
      <xdr:spPr>
        <a:xfrm>
          <a:off x="16370300" y="10054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106610</xdr:rowOff>
    </xdr:from>
    <xdr:to>
      <xdr:col>86</xdr:col>
      <xdr:colOff>25400</xdr:colOff>
      <xdr:row>58</xdr:row>
      <xdr:rowOff>106610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10050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6462</xdr:rowOff>
    </xdr:from>
    <xdr:ext cx="534377" cy="259045"/>
    <xdr:sp macro="" textlink="">
      <xdr:nvSpPr>
        <xdr:cNvPr id="578" name="教育費最大値テキスト">
          <a:extLst>
            <a:ext uri="{FF2B5EF4-FFF2-40B4-BE49-F238E27FC236}">
              <a16:creationId xmlns:a16="http://schemas.microsoft.com/office/drawing/2014/main" id="{00000000-0008-0000-0700-000042020000}"/>
            </a:ext>
          </a:extLst>
        </xdr:cNvPr>
        <xdr:cNvSpPr txBox="1"/>
      </xdr:nvSpPr>
      <xdr:spPr>
        <a:xfrm>
          <a:off x="16370300" y="8578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91,195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59785</xdr:rowOff>
    </xdr:from>
    <xdr:to>
      <xdr:col>86</xdr:col>
      <xdr:colOff>25400</xdr:colOff>
      <xdr:row>51</xdr:row>
      <xdr:rowOff>59785</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6230600" y="8803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61861</xdr:rowOff>
    </xdr:from>
    <xdr:to>
      <xdr:col>85</xdr:col>
      <xdr:colOff>127000</xdr:colOff>
      <xdr:row>57</xdr:row>
      <xdr:rowOff>137357</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5481300" y="9663061"/>
          <a:ext cx="838200" cy="246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162336</xdr:rowOff>
    </xdr:from>
    <xdr:ext cx="534377" cy="259045"/>
    <xdr:sp macro="" textlink="">
      <xdr:nvSpPr>
        <xdr:cNvPr id="581" name="教育費平均値テキスト">
          <a:extLst>
            <a:ext uri="{FF2B5EF4-FFF2-40B4-BE49-F238E27FC236}">
              <a16:creationId xmlns:a16="http://schemas.microsoft.com/office/drawing/2014/main" id="{00000000-0008-0000-0700-000045020000}"/>
            </a:ext>
          </a:extLst>
        </xdr:cNvPr>
        <xdr:cNvSpPr txBox="1"/>
      </xdr:nvSpPr>
      <xdr:spPr>
        <a:xfrm>
          <a:off x="16370300" y="94206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139459</xdr:rowOff>
    </xdr:from>
    <xdr:to>
      <xdr:col>85</xdr:col>
      <xdr:colOff>177800</xdr:colOff>
      <xdr:row>56</xdr:row>
      <xdr:rowOff>69609</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6268700" y="9569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50</xdr:row>
      <xdr:rowOff>71368</xdr:rowOff>
    </xdr:from>
    <xdr:to>
      <xdr:col>81</xdr:col>
      <xdr:colOff>50800</xdr:colOff>
      <xdr:row>57</xdr:row>
      <xdr:rowOff>137357</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4592300" y="8643868"/>
          <a:ext cx="889000" cy="1266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162471</xdr:rowOff>
    </xdr:from>
    <xdr:to>
      <xdr:col>81</xdr:col>
      <xdr:colOff>101600</xdr:colOff>
      <xdr:row>56</xdr:row>
      <xdr:rowOff>92621</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5430500" y="9592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109148</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14111" y="9367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50</xdr:row>
      <xdr:rowOff>71368</xdr:rowOff>
    </xdr:from>
    <xdr:to>
      <xdr:col>76</xdr:col>
      <xdr:colOff>114300</xdr:colOff>
      <xdr:row>54</xdr:row>
      <xdr:rowOff>6826</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3703300" y="8643868"/>
          <a:ext cx="889000" cy="62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55734</xdr:rowOff>
    </xdr:from>
    <xdr:to>
      <xdr:col>76</xdr:col>
      <xdr:colOff>165100</xdr:colOff>
      <xdr:row>55</xdr:row>
      <xdr:rowOff>157334</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4541500" y="948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148461</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325111" y="957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6826</xdr:rowOff>
    </xdr:from>
    <xdr:to>
      <xdr:col>71</xdr:col>
      <xdr:colOff>177800</xdr:colOff>
      <xdr:row>57</xdr:row>
      <xdr:rowOff>87008</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flipV="1">
          <a:off x="12814300" y="9265126"/>
          <a:ext cx="889000" cy="594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1784</xdr:rowOff>
    </xdr:from>
    <xdr:to>
      <xdr:col>72</xdr:col>
      <xdr:colOff>38100</xdr:colOff>
      <xdr:row>56</xdr:row>
      <xdr:rowOff>103384</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3652500" y="96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94511</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436111" y="9695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59677</xdr:rowOff>
    </xdr:from>
    <xdr:to>
      <xdr:col>67</xdr:col>
      <xdr:colOff>101600</xdr:colOff>
      <xdr:row>56</xdr:row>
      <xdr:rowOff>161277</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27635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6354</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547111" y="943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11061</xdr:rowOff>
    </xdr:from>
    <xdr:to>
      <xdr:col>85</xdr:col>
      <xdr:colOff>177800</xdr:colOff>
      <xdr:row>56</xdr:row>
      <xdr:rowOff>112661</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6268700" y="9612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160938</xdr:rowOff>
    </xdr:from>
    <xdr:ext cx="534377" cy="259045"/>
    <xdr:sp macro="" textlink="">
      <xdr:nvSpPr>
        <xdr:cNvPr id="600" name="教育費該当値テキスト">
          <a:extLst>
            <a:ext uri="{FF2B5EF4-FFF2-40B4-BE49-F238E27FC236}">
              <a16:creationId xmlns:a16="http://schemas.microsoft.com/office/drawing/2014/main" id="{00000000-0008-0000-0700-000058020000}"/>
            </a:ext>
          </a:extLst>
        </xdr:cNvPr>
        <xdr:cNvSpPr txBox="1"/>
      </xdr:nvSpPr>
      <xdr:spPr>
        <a:xfrm>
          <a:off x="16370300" y="9590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86557</xdr:rowOff>
    </xdr:from>
    <xdr:to>
      <xdr:col>81</xdr:col>
      <xdr:colOff>101600</xdr:colOff>
      <xdr:row>58</xdr:row>
      <xdr:rowOff>16707</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5430500" y="9859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7834</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5214111" y="9951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50</xdr:row>
      <xdr:rowOff>20568</xdr:rowOff>
    </xdr:from>
    <xdr:to>
      <xdr:col>76</xdr:col>
      <xdr:colOff>165100</xdr:colOff>
      <xdr:row>50</xdr:row>
      <xdr:rowOff>122168</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4541500" y="859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48</xdr:row>
      <xdr:rowOff>138695</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4325111" y="8368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127476</xdr:rowOff>
    </xdr:from>
    <xdr:to>
      <xdr:col>72</xdr:col>
      <xdr:colOff>38100</xdr:colOff>
      <xdr:row>54</xdr:row>
      <xdr:rowOff>57626</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3652500" y="9214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74153</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3436111" y="8989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36208</xdr:rowOff>
    </xdr:from>
    <xdr:to>
      <xdr:col>67</xdr:col>
      <xdr:colOff>101600</xdr:colOff>
      <xdr:row>57</xdr:row>
      <xdr:rowOff>137808</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2763500" y="9808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128935</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547111" y="9901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a:extLst>
            <a:ext uri="{FF2B5EF4-FFF2-40B4-BE49-F238E27FC236}">
              <a16:creationId xmlns:a16="http://schemas.microsoft.com/office/drawing/2014/main" id="{00000000-0008-0000-07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48214</xdr:rowOff>
    </xdr:from>
    <xdr:to>
      <xdr:col>85</xdr:col>
      <xdr:colOff>126364</xdr:colOff>
      <xdr:row>78</xdr:row>
      <xdr:rowOff>139700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6317595" y="12392614"/>
          <a:ext cx="1269" cy="112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147053</xdr:rowOff>
    </xdr:from>
    <xdr:ext cx="249299" cy="259045"/>
    <xdr:sp macro="" textlink="">
      <xdr:nvSpPr>
        <xdr:cNvPr id="631" name="災害復旧費最小値テキスト">
          <a:extLst>
            <a:ext uri="{FF2B5EF4-FFF2-40B4-BE49-F238E27FC236}">
              <a16:creationId xmlns:a16="http://schemas.microsoft.com/office/drawing/2014/main" id="{00000000-0008-0000-0700-000077020000}"/>
            </a:ext>
          </a:extLst>
        </xdr:cNvPr>
        <xdr:cNvSpPr txBox="1"/>
      </xdr:nvSpPr>
      <xdr:spPr>
        <a:xfrm>
          <a:off x="16370300" y="135201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166341</xdr:rowOff>
    </xdr:from>
    <xdr:ext cx="534377" cy="259045"/>
    <xdr:sp macro="" textlink="">
      <xdr:nvSpPr>
        <xdr:cNvPr id="633" name="災害復旧費最大値テキスト">
          <a:extLst>
            <a:ext uri="{FF2B5EF4-FFF2-40B4-BE49-F238E27FC236}">
              <a16:creationId xmlns:a16="http://schemas.microsoft.com/office/drawing/2014/main" id="{00000000-0008-0000-0700-000079020000}"/>
            </a:ext>
          </a:extLst>
        </xdr:cNvPr>
        <xdr:cNvSpPr txBox="1"/>
      </xdr:nvSpPr>
      <xdr:spPr>
        <a:xfrm>
          <a:off x="16370300" y="12167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48214</xdr:rowOff>
    </xdr:from>
    <xdr:to>
      <xdr:col>86</xdr:col>
      <xdr:colOff>25400</xdr:colOff>
      <xdr:row>72</xdr:row>
      <xdr:rowOff>48214</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2392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139655</xdr:rowOff>
    </xdr:from>
    <xdr:to>
      <xdr:col>85</xdr:col>
      <xdr:colOff>127000</xdr:colOff>
      <xdr:row>78</xdr:row>
      <xdr:rowOff>139700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5481300" y="13512755"/>
          <a:ext cx="8382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64502</xdr:rowOff>
    </xdr:from>
    <xdr:ext cx="469744" cy="259045"/>
    <xdr:sp macro="" textlink="">
      <xdr:nvSpPr>
        <xdr:cNvPr id="636" name="災害復旧費平均値テキスト">
          <a:extLst>
            <a:ext uri="{FF2B5EF4-FFF2-40B4-BE49-F238E27FC236}">
              <a16:creationId xmlns:a16="http://schemas.microsoft.com/office/drawing/2014/main" id="{00000000-0008-0000-0700-00007C020000}"/>
            </a:ext>
          </a:extLst>
        </xdr:cNvPr>
        <xdr:cNvSpPr txBox="1"/>
      </xdr:nvSpPr>
      <xdr:spPr>
        <a:xfrm>
          <a:off x="16370300" y="132661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41625</xdr:rowOff>
    </xdr:from>
    <xdr:to>
      <xdr:col>85</xdr:col>
      <xdr:colOff>177800</xdr:colOff>
      <xdr:row>78</xdr:row>
      <xdr:rowOff>143225</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6268700" y="13414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139655</xdr:rowOff>
    </xdr:from>
    <xdr:to>
      <xdr:col>81</xdr:col>
      <xdr:colOff>50800</xdr:colOff>
      <xdr:row>78</xdr:row>
      <xdr:rowOff>139700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4592300" y="13512755"/>
          <a:ext cx="8890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39660</xdr:rowOff>
    </xdr:from>
    <xdr:to>
      <xdr:col>81</xdr:col>
      <xdr:colOff>101600</xdr:colOff>
      <xdr:row>78</xdr:row>
      <xdr:rowOff>141260</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5430500" y="1341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157787</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46428" y="13187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137413</xdr:rowOff>
    </xdr:from>
    <xdr:to>
      <xdr:col>76</xdr:col>
      <xdr:colOff>114300</xdr:colOff>
      <xdr:row>78</xdr:row>
      <xdr:rowOff>139700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3703300" y="13510513"/>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43363</xdr:rowOff>
    </xdr:from>
    <xdr:to>
      <xdr:col>76</xdr:col>
      <xdr:colOff>165100</xdr:colOff>
      <xdr:row>78</xdr:row>
      <xdr:rowOff>144963</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4541500" y="1341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161490</xdr:rowOff>
    </xdr:from>
    <xdr:ext cx="378565"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403017" y="131916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114599</xdr:rowOff>
    </xdr:from>
    <xdr:to>
      <xdr:col>71</xdr:col>
      <xdr:colOff>177800</xdr:colOff>
      <xdr:row>78</xdr:row>
      <xdr:rowOff>137413</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2814300" y="13487699"/>
          <a:ext cx="889000" cy="22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29784</xdr:rowOff>
    </xdr:from>
    <xdr:to>
      <xdr:col>72</xdr:col>
      <xdr:colOff>38100</xdr:colOff>
      <xdr:row>78</xdr:row>
      <xdr:rowOff>131384</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3652500" y="13402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147911</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468428" y="13178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12822</xdr:rowOff>
    </xdr:from>
    <xdr:to>
      <xdr:col>67</xdr:col>
      <xdr:colOff>101600</xdr:colOff>
      <xdr:row>78</xdr:row>
      <xdr:rowOff>114422</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2763500" y="13385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130949</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579428" y="13161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20053</xdr:rowOff>
    </xdr:from>
    <xdr:ext cx="249299" cy="259045"/>
    <xdr:sp macro="" textlink="">
      <xdr:nvSpPr>
        <xdr:cNvPr id="655" name="災害復旧費該当値テキスト">
          <a:extLst>
            <a:ext uri="{FF2B5EF4-FFF2-40B4-BE49-F238E27FC236}">
              <a16:creationId xmlns:a16="http://schemas.microsoft.com/office/drawing/2014/main" id="{00000000-0008-0000-0700-00008F020000}"/>
            </a:ext>
          </a:extLst>
        </xdr:cNvPr>
        <xdr:cNvSpPr txBox="1"/>
      </xdr:nvSpPr>
      <xdr:spPr>
        <a:xfrm>
          <a:off x="16370300" y="133931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88855</xdr:rowOff>
    </xdr:from>
    <xdr:to>
      <xdr:col>81</xdr:col>
      <xdr:colOff>101600</xdr:colOff>
      <xdr:row>79</xdr:row>
      <xdr:rowOff>19005</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5430500" y="1346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10132</xdr:rowOff>
    </xdr:from>
    <xdr:ext cx="249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5356650" y="135546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86613</xdr:rowOff>
    </xdr:from>
    <xdr:to>
      <xdr:col>72</xdr:col>
      <xdr:colOff>38100</xdr:colOff>
      <xdr:row>79</xdr:row>
      <xdr:rowOff>16763</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3652500" y="13459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7890</xdr:rowOff>
    </xdr:from>
    <xdr:ext cx="313932"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3546333" y="135524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63799</xdr:rowOff>
    </xdr:from>
    <xdr:to>
      <xdr:col>67</xdr:col>
      <xdr:colOff>101600</xdr:colOff>
      <xdr:row>78</xdr:row>
      <xdr:rowOff>165399</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2763500" y="1343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156526</xdr:rowOff>
    </xdr:from>
    <xdr:ext cx="378565"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625017" y="135296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a:extLst>
            <a:ext uri="{FF2B5EF4-FFF2-40B4-BE49-F238E27FC236}">
              <a16:creationId xmlns:a16="http://schemas.microsoft.com/office/drawing/2014/main" id="{00000000-0008-0000-0700-0000A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25845</xdr:rowOff>
    </xdr:from>
    <xdr:to>
      <xdr:col>85</xdr:col>
      <xdr:colOff>126364</xdr:colOff>
      <xdr:row>98</xdr:row>
      <xdr:rowOff>78499</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6317595" y="15456345"/>
          <a:ext cx="1269" cy="1424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82326</xdr:rowOff>
    </xdr:from>
    <xdr:ext cx="534377" cy="259045"/>
    <xdr:sp macro="" textlink="">
      <xdr:nvSpPr>
        <xdr:cNvPr id="688" name="公債費最小値テキスト">
          <a:extLst>
            <a:ext uri="{FF2B5EF4-FFF2-40B4-BE49-F238E27FC236}">
              <a16:creationId xmlns:a16="http://schemas.microsoft.com/office/drawing/2014/main" id="{00000000-0008-0000-0700-0000B0020000}"/>
            </a:ext>
          </a:extLst>
        </xdr:cNvPr>
        <xdr:cNvSpPr txBox="1"/>
      </xdr:nvSpPr>
      <xdr:spPr>
        <a:xfrm>
          <a:off x="16370300" y="1688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78499</xdr:rowOff>
    </xdr:from>
    <xdr:to>
      <xdr:col>86</xdr:col>
      <xdr:colOff>25400</xdr:colOff>
      <xdr:row>98</xdr:row>
      <xdr:rowOff>78499</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6880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143972</xdr:rowOff>
    </xdr:from>
    <xdr:ext cx="599010" cy="259045"/>
    <xdr:sp macro="" textlink="">
      <xdr:nvSpPr>
        <xdr:cNvPr id="690" name="公債費最大値テキスト">
          <a:extLst>
            <a:ext uri="{FF2B5EF4-FFF2-40B4-BE49-F238E27FC236}">
              <a16:creationId xmlns:a16="http://schemas.microsoft.com/office/drawing/2014/main" id="{00000000-0008-0000-0700-0000B2020000}"/>
            </a:ext>
          </a:extLst>
        </xdr:cNvPr>
        <xdr:cNvSpPr txBox="1"/>
      </xdr:nvSpPr>
      <xdr:spPr>
        <a:xfrm>
          <a:off x="16370300" y="15231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122,965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25845</xdr:rowOff>
    </xdr:from>
    <xdr:to>
      <xdr:col>86</xdr:col>
      <xdr:colOff>25400</xdr:colOff>
      <xdr:row>90</xdr:row>
      <xdr:rowOff>25845</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5456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73368</xdr:rowOff>
    </xdr:from>
    <xdr:to>
      <xdr:col>85</xdr:col>
      <xdr:colOff>127000</xdr:colOff>
      <xdr:row>96</xdr:row>
      <xdr:rowOff>89281</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5481300" y="16532568"/>
          <a:ext cx="838200" cy="15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27067</xdr:rowOff>
    </xdr:from>
    <xdr:ext cx="534377" cy="259045"/>
    <xdr:sp macro="" textlink="">
      <xdr:nvSpPr>
        <xdr:cNvPr id="693" name="公債費平均値テキスト">
          <a:extLst>
            <a:ext uri="{FF2B5EF4-FFF2-40B4-BE49-F238E27FC236}">
              <a16:creationId xmlns:a16="http://schemas.microsoft.com/office/drawing/2014/main" id="{00000000-0008-0000-0700-0000B5020000}"/>
            </a:ext>
          </a:extLst>
        </xdr:cNvPr>
        <xdr:cNvSpPr txBox="1"/>
      </xdr:nvSpPr>
      <xdr:spPr>
        <a:xfrm>
          <a:off x="16370300" y="164862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48640</xdr:rowOff>
    </xdr:from>
    <xdr:to>
      <xdr:col>85</xdr:col>
      <xdr:colOff>177800</xdr:colOff>
      <xdr:row>96</xdr:row>
      <xdr:rowOff>150240</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6268700" y="1650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89281</xdr:rowOff>
    </xdr:from>
    <xdr:to>
      <xdr:col>81</xdr:col>
      <xdr:colOff>50800</xdr:colOff>
      <xdr:row>96</xdr:row>
      <xdr:rowOff>114554</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4592300" y="16548481"/>
          <a:ext cx="889000" cy="25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52921</xdr:rowOff>
    </xdr:from>
    <xdr:to>
      <xdr:col>81</xdr:col>
      <xdr:colOff>101600</xdr:colOff>
      <xdr:row>96</xdr:row>
      <xdr:rowOff>154521</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5430500" y="1651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145648</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14111" y="16604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114554</xdr:rowOff>
    </xdr:from>
    <xdr:to>
      <xdr:col>76</xdr:col>
      <xdr:colOff>114300</xdr:colOff>
      <xdr:row>97</xdr:row>
      <xdr:rowOff>12040</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3703300" y="16573754"/>
          <a:ext cx="889000" cy="68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49518</xdr:rowOff>
    </xdr:from>
    <xdr:to>
      <xdr:col>76</xdr:col>
      <xdr:colOff>165100</xdr:colOff>
      <xdr:row>96</xdr:row>
      <xdr:rowOff>151118</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4541500" y="1650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167645</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325111" y="16283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12040</xdr:rowOff>
    </xdr:from>
    <xdr:to>
      <xdr:col>71</xdr:col>
      <xdr:colOff>177800</xdr:colOff>
      <xdr:row>97</xdr:row>
      <xdr:rowOff>39142</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2814300" y="16642690"/>
          <a:ext cx="889000" cy="27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58840</xdr:rowOff>
    </xdr:from>
    <xdr:to>
      <xdr:col>72</xdr:col>
      <xdr:colOff>38100</xdr:colOff>
      <xdr:row>96</xdr:row>
      <xdr:rowOff>160440</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3652500" y="1651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5517</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436111" y="16293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64427</xdr:rowOff>
    </xdr:from>
    <xdr:to>
      <xdr:col>67</xdr:col>
      <xdr:colOff>101600</xdr:colOff>
      <xdr:row>96</xdr:row>
      <xdr:rowOff>166027</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2763500" y="1652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11104</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547111" y="1629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22568</xdr:rowOff>
    </xdr:from>
    <xdr:to>
      <xdr:col>85</xdr:col>
      <xdr:colOff>177800</xdr:colOff>
      <xdr:row>96</xdr:row>
      <xdr:rowOff>124168</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6268700" y="16481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45445</xdr:rowOff>
    </xdr:from>
    <xdr:ext cx="534377" cy="259045"/>
    <xdr:sp macro="" textlink="">
      <xdr:nvSpPr>
        <xdr:cNvPr id="712" name="公債費該当値テキスト">
          <a:extLst>
            <a:ext uri="{FF2B5EF4-FFF2-40B4-BE49-F238E27FC236}">
              <a16:creationId xmlns:a16="http://schemas.microsoft.com/office/drawing/2014/main" id="{00000000-0008-0000-0700-0000C8020000}"/>
            </a:ext>
          </a:extLst>
        </xdr:cNvPr>
        <xdr:cNvSpPr txBox="1"/>
      </xdr:nvSpPr>
      <xdr:spPr>
        <a:xfrm>
          <a:off x="16370300" y="16333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38481</xdr:rowOff>
    </xdr:from>
    <xdr:to>
      <xdr:col>81</xdr:col>
      <xdr:colOff>101600</xdr:colOff>
      <xdr:row>96</xdr:row>
      <xdr:rowOff>140081</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5430500" y="16497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156608</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5214111" y="16272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63754</xdr:rowOff>
    </xdr:from>
    <xdr:to>
      <xdr:col>76</xdr:col>
      <xdr:colOff>165100</xdr:colOff>
      <xdr:row>96</xdr:row>
      <xdr:rowOff>165354</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4541500" y="1652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156481</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4325111" y="16615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132690</xdr:rowOff>
    </xdr:from>
    <xdr:to>
      <xdr:col>72</xdr:col>
      <xdr:colOff>38100</xdr:colOff>
      <xdr:row>97</xdr:row>
      <xdr:rowOff>62840</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3652500" y="1659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53967</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3436111" y="16684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159792</xdr:rowOff>
    </xdr:from>
    <xdr:to>
      <xdr:col>67</xdr:col>
      <xdr:colOff>101600</xdr:colOff>
      <xdr:row>97</xdr:row>
      <xdr:rowOff>89942</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2763500" y="16618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81069</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2547111" y="16711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a:extLst>
            <a:ext uri="{FF2B5EF4-FFF2-40B4-BE49-F238E27FC236}">
              <a16:creationId xmlns:a16="http://schemas.microsoft.com/office/drawing/2014/main" id="{00000000-0008-0000-0700-0000E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157988</xdr:rowOff>
    </xdr:from>
    <xdr:to>
      <xdr:col>116</xdr:col>
      <xdr:colOff>62864</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flipV="1">
          <a:off x="22159595" y="5301488"/>
          <a:ext cx="1269" cy="1429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69359</xdr:rowOff>
    </xdr:from>
    <xdr:ext cx="249299" cy="259045"/>
    <xdr:sp macro="" textlink="">
      <xdr:nvSpPr>
        <xdr:cNvPr id="745" name="諸支出金最小値テキスト">
          <a:extLst>
            <a:ext uri="{FF2B5EF4-FFF2-40B4-BE49-F238E27FC236}">
              <a16:creationId xmlns:a16="http://schemas.microsoft.com/office/drawing/2014/main" id="{00000000-0008-0000-0700-0000E9020000}"/>
            </a:ext>
          </a:extLst>
        </xdr:cNvPr>
        <xdr:cNvSpPr txBox="1"/>
      </xdr:nvSpPr>
      <xdr:spPr>
        <a:xfrm>
          <a:off x="22212300" y="6755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104665</xdr:rowOff>
    </xdr:from>
    <xdr:ext cx="469744" cy="259045"/>
    <xdr:sp macro="" textlink="">
      <xdr:nvSpPr>
        <xdr:cNvPr id="747" name="諸支出金最大値テキスト">
          <a:extLst>
            <a:ext uri="{FF2B5EF4-FFF2-40B4-BE49-F238E27FC236}">
              <a16:creationId xmlns:a16="http://schemas.microsoft.com/office/drawing/2014/main" id="{00000000-0008-0000-0700-0000EB020000}"/>
            </a:ext>
          </a:extLst>
        </xdr:cNvPr>
        <xdr:cNvSpPr txBox="1"/>
      </xdr:nvSpPr>
      <xdr:spPr>
        <a:xfrm>
          <a:off x="22212300" y="507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157988</xdr:rowOff>
    </xdr:from>
    <xdr:to>
      <xdr:col>116</xdr:col>
      <xdr:colOff>152400</xdr:colOff>
      <xdr:row>30</xdr:row>
      <xdr:rowOff>157988</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5301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158259</xdr:rowOff>
    </xdr:from>
    <xdr:ext cx="313932" cy="259045"/>
    <xdr:sp macro="" textlink="">
      <xdr:nvSpPr>
        <xdr:cNvPr id="750" name="諸支出金平均値テキスト">
          <a:extLst>
            <a:ext uri="{FF2B5EF4-FFF2-40B4-BE49-F238E27FC236}">
              <a16:creationId xmlns:a16="http://schemas.microsoft.com/office/drawing/2014/main" id="{00000000-0008-0000-0700-0000EE020000}"/>
            </a:ext>
          </a:extLst>
        </xdr:cNvPr>
        <xdr:cNvSpPr txBox="1"/>
      </xdr:nvSpPr>
      <xdr:spPr>
        <a:xfrm>
          <a:off x="22212300" y="650190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135382</xdr:rowOff>
    </xdr:from>
    <xdr:to>
      <xdr:col>116</xdr:col>
      <xdr:colOff>114300</xdr:colOff>
      <xdr:row>39</xdr:row>
      <xdr:rowOff>65532</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2110700" y="665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37084</xdr:rowOff>
    </xdr:from>
    <xdr:to>
      <xdr:col>112</xdr:col>
      <xdr:colOff>38100</xdr:colOff>
      <xdr:row>38</xdr:row>
      <xdr:rowOff>138684</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1272500" y="655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155211</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34017" y="6327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73660</xdr:rowOff>
    </xdr:from>
    <xdr:to>
      <xdr:col>107</xdr:col>
      <xdr:colOff>101600</xdr:colOff>
      <xdr:row>39</xdr:row>
      <xdr:rowOff>3810</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0383500" y="6588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20337</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5017" y="6363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83566</xdr:rowOff>
    </xdr:from>
    <xdr:to>
      <xdr:col>102</xdr:col>
      <xdr:colOff>165100</xdr:colOff>
      <xdr:row>39</xdr:row>
      <xdr:rowOff>13716</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9494500" y="6598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30243</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56017" y="63738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32512</xdr:rowOff>
    </xdr:from>
    <xdr:to>
      <xdr:col>98</xdr:col>
      <xdr:colOff>38100</xdr:colOff>
      <xdr:row>38</xdr:row>
      <xdr:rowOff>134112</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8605500" y="654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150639</xdr:rowOff>
    </xdr:from>
    <xdr:ext cx="378565"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7017" y="63228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113809</xdr:rowOff>
    </xdr:from>
    <xdr:ext cx="249299" cy="259045"/>
    <xdr:sp macro="" textlink="">
      <xdr:nvSpPr>
        <xdr:cNvPr id="769" name="諸支出金該当値テキスト">
          <a:extLst>
            <a:ext uri="{FF2B5EF4-FFF2-40B4-BE49-F238E27FC236}">
              <a16:creationId xmlns:a16="http://schemas.microsoft.com/office/drawing/2014/main" id="{00000000-0008-0000-0700-000001030000}"/>
            </a:ext>
          </a:extLst>
        </xdr:cNvPr>
        <xdr:cNvSpPr txBox="1"/>
      </xdr:nvSpPr>
      <xdr:spPr>
        <a:xfrm>
          <a:off x="22212300" y="6628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前年度繰上充用金グラフ枠">
          <a:extLst>
            <a:ext uri="{FF2B5EF4-FFF2-40B4-BE49-F238E27FC236}">
              <a16:creationId xmlns:a16="http://schemas.microsoft.com/office/drawing/2014/main" id="{00000000-0008-0000-07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4" name="前年度繰上充用金最小値テキスト">
          <a:extLst>
            <a:ext uri="{FF2B5EF4-FFF2-40B4-BE49-F238E27FC236}">
              <a16:creationId xmlns:a16="http://schemas.microsoft.com/office/drawing/2014/main" id="{00000000-0008-0000-0700-00001A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6" name="前年度繰上充用金最大値テキスト">
          <a:extLst>
            <a:ext uri="{FF2B5EF4-FFF2-40B4-BE49-F238E27FC236}">
              <a16:creationId xmlns:a16="http://schemas.microsoft.com/office/drawing/2014/main" id="{00000000-0008-0000-0700-00001C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9" name="前年度繰上充用金平均値テキスト">
          <a:extLst>
            <a:ext uri="{FF2B5EF4-FFF2-40B4-BE49-F238E27FC236}">
              <a16:creationId xmlns:a16="http://schemas.microsoft.com/office/drawing/2014/main" id="{00000000-0008-0000-0700-00001F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8" name="前年度繰上充用金該当値テキスト">
          <a:extLst>
            <a:ext uri="{FF2B5EF4-FFF2-40B4-BE49-F238E27FC236}">
              <a16:creationId xmlns:a16="http://schemas.microsoft.com/office/drawing/2014/main" id="{00000000-0008-0000-0700-000032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民生費は、住民一人あたり</a:t>
          </a:r>
          <a:r>
            <a:rPr kumimoji="1" lang="en-US" altLang="ja-JP" sz="1300">
              <a:latin typeface="ＭＳ Ｐゴシック" panose="020B0600070205080204" pitchFamily="50" charset="-128"/>
              <a:ea typeface="ＭＳ Ｐゴシック" panose="020B0600070205080204" pitchFamily="50" charset="-128"/>
            </a:rPr>
            <a:t>194,562</a:t>
          </a:r>
          <a:r>
            <a:rPr kumimoji="1" lang="ja-JP" altLang="en-US" sz="1300">
              <a:latin typeface="ＭＳ Ｐゴシック" panose="020B0600070205080204" pitchFamily="50" charset="-128"/>
              <a:ea typeface="ＭＳ Ｐゴシック" panose="020B0600070205080204" pitchFamily="50" charset="-128"/>
            </a:rPr>
            <a:t>円となっており、昨年と比べると減少したものの年々増加している。放課後等ディサービス給付や障害福祉サービス給付の伸びなどが主な要因となっている。</a:t>
          </a:r>
        </a:p>
        <a:p>
          <a:r>
            <a:rPr kumimoji="1" lang="ja-JP" altLang="en-US" sz="1300">
              <a:latin typeface="ＭＳ Ｐゴシック" panose="020B0600070205080204" pitchFamily="50" charset="-128"/>
              <a:ea typeface="ＭＳ Ｐゴシック" panose="020B0600070205080204" pitchFamily="50" charset="-128"/>
            </a:rPr>
            <a:t>今後は合志楓の森小中学校建設事業（</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）による普通建設事業に伴う公債費の増加に加え、平成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年熊本地震の復旧・復興事業にかかる元利償還があることから、緊急性や住民のニーズを十分に考慮しながら事業内容の精査を行い、公債費の抑制を図る。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熊本県合志市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は、平成１８年度の合併時点から徐々に積み増しができているが、十分であるとはいえない。今後の大型公共工事等に対応できるように考慮する必要がある。また、実質収支額はプラス収支を保っているものの、実質単年度収支にあるように、マイナス収支になっている年度もあるため、今後も収支のバランスを図りながら、健全な財政運営を図っ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熊本県合志市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すべての会計において黒字決算となっているが、下水道事業は基準外繰入により収支を保っている。</a:t>
          </a:r>
        </a:p>
        <a:p>
          <a:r>
            <a:rPr kumimoji="1" lang="ja-JP" altLang="en-US" sz="1400">
              <a:latin typeface="ＭＳ ゴシック" pitchFamily="49" charset="-128"/>
              <a:ea typeface="ＭＳ ゴシック" pitchFamily="49" charset="-128"/>
            </a:rPr>
            <a:t>また、下水道事業の繰入金は、料金改定により減少していく見込みである。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 zeroHeight="1"/>
  <cols>
    <col min="1" max="11" width="2.08984375" style="180" customWidth="1"/>
    <col min="12" max="12" width="2.26953125" style="180" customWidth="1"/>
    <col min="13" max="17" width="2.36328125" style="180" customWidth="1"/>
    <col min="18" max="119" width="2.08984375" style="180" customWidth="1"/>
    <col min="120" max="16384" width="0" style="180" hidden="1"/>
  </cols>
  <sheetData>
    <row r="1" spans="1:119" ht="33" customHeight="1">
      <c r="B1" s="591" t="s">
        <v>81</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 thickBot="1">
      <c r="B2" s="182" t="s">
        <v>82</v>
      </c>
      <c r="C2" s="182"/>
      <c r="D2" s="183"/>
    </row>
    <row r="3" spans="1:119" ht="18.75" customHeight="1" thickBot="1">
      <c r="A3" s="181"/>
      <c r="B3" s="592" t="s">
        <v>83</v>
      </c>
      <c r="C3" s="593"/>
      <c r="D3" s="593"/>
      <c r="E3" s="594"/>
      <c r="F3" s="594"/>
      <c r="G3" s="594"/>
      <c r="H3" s="594"/>
      <c r="I3" s="594"/>
      <c r="J3" s="594"/>
      <c r="K3" s="594"/>
      <c r="L3" s="594" t="s">
        <v>84</v>
      </c>
      <c r="M3" s="594"/>
      <c r="N3" s="594"/>
      <c r="O3" s="594"/>
      <c r="P3" s="594"/>
      <c r="Q3" s="594"/>
      <c r="R3" s="597"/>
      <c r="S3" s="597"/>
      <c r="T3" s="597"/>
      <c r="U3" s="597"/>
      <c r="V3" s="598"/>
      <c r="W3" s="488" t="s">
        <v>85</v>
      </c>
      <c r="X3" s="489"/>
      <c r="Y3" s="489"/>
      <c r="Z3" s="489"/>
      <c r="AA3" s="489"/>
      <c r="AB3" s="593"/>
      <c r="AC3" s="597" t="s">
        <v>86</v>
      </c>
      <c r="AD3" s="489"/>
      <c r="AE3" s="489"/>
      <c r="AF3" s="489"/>
      <c r="AG3" s="489"/>
      <c r="AH3" s="489"/>
      <c r="AI3" s="489"/>
      <c r="AJ3" s="489"/>
      <c r="AK3" s="489"/>
      <c r="AL3" s="559"/>
      <c r="AM3" s="488" t="s">
        <v>87</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88</v>
      </c>
      <c r="BO3" s="489"/>
      <c r="BP3" s="489"/>
      <c r="BQ3" s="489"/>
      <c r="BR3" s="489"/>
      <c r="BS3" s="489"/>
      <c r="BT3" s="489"/>
      <c r="BU3" s="559"/>
      <c r="BV3" s="488" t="s">
        <v>89</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90</v>
      </c>
      <c r="CU3" s="489"/>
      <c r="CV3" s="489"/>
      <c r="CW3" s="489"/>
      <c r="CX3" s="489"/>
      <c r="CY3" s="489"/>
      <c r="CZ3" s="489"/>
      <c r="DA3" s="559"/>
      <c r="DB3" s="488" t="s">
        <v>91</v>
      </c>
      <c r="DC3" s="489"/>
      <c r="DD3" s="489"/>
      <c r="DE3" s="489"/>
      <c r="DF3" s="489"/>
      <c r="DG3" s="489"/>
      <c r="DH3" s="489"/>
      <c r="DI3" s="559"/>
    </row>
    <row r="4" spans="1:119" ht="18.75" customHeight="1">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5"/>
      <c r="AN4" s="445"/>
      <c r="AO4" s="445"/>
      <c r="AP4" s="445"/>
      <c r="AQ4" s="445"/>
      <c r="AR4" s="445"/>
      <c r="AS4" s="445"/>
      <c r="AT4" s="445"/>
      <c r="AU4" s="445"/>
      <c r="AV4" s="445"/>
      <c r="AW4" s="445"/>
      <c r="AX4" s="600"/>
      <c r="AY4" s="411" t="s">
        <v>92</v>
      </c>
      <c r="AZ4" s="412"/>
      <c r="BA4" s="412"/>
      <c r="BB4" s="412"/>
      <c r="BC4" s="412"/>
      <c r="BD4" s="412"/>
      <c r="BE4" s="412"/>
      <c r="BF4" s="412"/>
      <c r="BG4" s="412"/>
      <c r="BH4" s="412"/>
      <c r="BI4" s="412"/>
      <c r="BJ4" s="412"/>
      <c r="BK4" s="412"/>
      <c r="BL4" s="412"/>
      <c r="BM4" s="413"/>
      <c r="BN4" s="414">
        <v>29030890</v>
      </c>
      <c r="BO4" s="415"/>
      <c r="BP4" s="415"/>
      <c r="BQ4" s="415"/>
      <c r="BR4" s="415"/>
      <c r="BS4" s="415"/>
      <c r="BT4" s="415"/>
      <c r="BU4" s="416"/>
      <c r="BV4" s="414">
        <v>28524547</v>
      </c>
      <c r="BW4" s="415"/>
      <c r="BX4" s="415"/>
      <c r="BY4" s="415"/>
      <c r="BZ4" s="415"/>
      <c r="CA4" s="415"/>
      <c r="CB4" s="415"/>
      <c r="CC4" s="416"/>
      <c r="CD4" s="585" t="s">
        <v>93</v>
      </c>
      <c r="CE4" s="586"/>
      <c r="CF4" s="586"/>
      <c r="CG4" s="586"/>
      <c r="CH4" s="586"/>
      <c r="CI4" s="586"/>
      <c r="CJ4" s="586"/>
      <c r="CK4" s="586"/>
      <c r="CL4" s="586"/>
      <c r="CM4" s="586"/>
      <c r="CN4" s="586"/>
      <c r="CO4" s="586"/>
      <c r="CP4" s="586"/>
      <c r="CQ4" s="586"/>
      <c r="CR4" s="586"/>
      <c r="CS4" s="587"/>
      <c r="CT4" s="588">
        <v>9.1</v>
      </c>
      <c r="CU4" s="589"/>
      <c r="CV4" s="589"/>
      <c r="CW4" s="589"/>
      <c r="CX4" s="589"/>
      <c r="CY4" s="589"/>
      <c r="CZ4" s="589"/>
      <c r="DA4" s="590"/>
      <c r="DB4" s="588">
        <v>8.8000000000000007</v>
      </c>
      <c r="DC4" s="589"/>
      <c r="DD4" s="589"/>
      <c r="DE4" s="589"/>
      <c r="DF4" s="589"/>
      <c r="DG4" s="589"/>
      <c r="DH4" s="589"/>
      <c r="DI4" s="590"/>
    </row>
    <row r="5" spans="1:119" ht="18.75" customHeight="1">
      <c r="A5" s="181"/>
      <c r="B5" s="595"/>
      <c r="C5" s="446"/>
      <c r="D5" s="446"/>
      <c r="E5" s="596"/>
      <c r="F5" s="596"/>
      <c r="G5" s="596"/>
      <c r="H5" s="596"/>
      <c r="I5" s="596"/>
      <c r="J5" s="596"/>
      <c r="K5" s="596"/>
      <c r="L5" s="596"/>
      <c r="M5" s="596"/>
      <c r="N5" s="596"/>
      <c r="O5" s="596"/>
      <c r="P5" s="596"/>
      <c r="Q5" s="596"/>
      <c r="R5" s="444"/>
      <c r="S5" s="444"/>
      <c r="T5" s="444"/>
      <c r="U5" s="444"/>
      <c r="V5" s="599"/>
      <c r="W5" s="515"/>
      <c r="X5" s="445"/>
      <c r="Y5" s="445"/>
      <c r="Z5" s="445"/>
      <c r="AA5" s="445"/>
      <c r="AB5" s="446"/>
      <c r="AC5" s="444"/>
      <c r="AD5" s="445"/>
      <c r="AE5" s="445"/>
      <c r="AF5" s="445"/>
      <c r="AG5" s="445"/>
      <c r="AH5" s="445"/>
      <c r="AI5" s="445"/>
      <c r="AJ5" s="445"/>
      <c r="AK5" s="445"/>
      <c r="AL5" s="600"/>
      <c r="AM5" s="478" t="s">
        <v>94</v>
      </c>
      <c r="AN5" s="393"/>
      <c r="AO5" s="393"/>
      <c r="AP5" s="393"/>
      <c r="AQ5" s="393"/>
      <c r="AR5" s="393"/>
      <c r="AS5" s="393"/>
      <c r="AT5" s="394"/>
      <c r="AU5" s="466" t="s">
        <v>95</v>
      </c>
      <c r="AV5" s="467"/>
      <c r="AW5" s="467"/>
      <c r="AX5" s="467"/>
      <c r="AY5" s="399" t="s">
        <v>96</v>
      </c>
      <c r="AZ5" s="400"/>
      <c r="BA5" s="400"/>
      <c r="BB5" s="400"/>
      <c r="BC5" s="400"/>
      <c r="BD5" s="400"/>
      <c r="BE5" s="400"/>
      <c r="BF5" s="400"/>
      <c r="BG5" s="400"/>
      <c r="BH5" s="400"/>
      <c r="BI5" s="400"/>
      <c r="BJ5" s="400"/>
      <c r="BK5" s="400"/>
      <c r="BL5" s="400"/>
      <c r="BM5" s="401"/>
      <c r="BN5" s="419">
        <v>27411117</v>
      </c>
      <c r="BO5" s="420"/>
      <c r="BP5" s="420"/>
      <c r="BQ5" s="420"/>
      <c r="BR5" s="420"/>
      <c r="BS5" s="420"/>
      <c r="BT5" s="420"/>
      <c r="BU5" s="421"/>
      <c r="BV5" s="419">
        <v>26816308</v>
      </c>
      <c r="BW5" s="420"/>
      <c r="BX5" s="420"/>
      <c r="BY5" s="420"/>
      <c r="BZ5" s="420"/>
      <c r="CA5" s="420"/>
      <c r="CB5" s="420"/>
      <c r="CC5" s="421"/>
      <c r="CD5" s="428" t="s">
        <v>97</v>
      </c>
      <c r="CE5" s="373"/>
      <c r="CF5" s="373"/>
      <c r="CG5" s="373"/>
      <c r="CH5" s="373"/>
      <c r="CI5" s="373"/>
      <c r="CJ5" s="373"/>
      <c r="CK5" s="373"/>
      <c r="CL5" s="373"/>
      <c r="CM5" s="373"/>
      <c r="CN5" s="373"/>
      <c r="CO5" s="373"/>
      <c r="CP5" s="373"/>
      <c r="CQ5" s="373"/>
      <c r="CR5" s="373"/>
      <c r="CS5" s="429"/>
      <c r="CT5" s="389">
        <v>83.4</v>
      </c>
      <c r="CU5" s="390"/>
      <c r="CV5" s="390"/>
      <c r="CW5" s="390"/>
      <c r="CX5" s="390"/>
      <c r="CY5" s="390"/>
      <c r="CZ5" s="390"/>
      <c r="DA5" s="391"/>
      <c r="DB5" s="389">
        <v>88</v>
      </c>
      <c r="DC5" s="390"/>
      <c r="DD5" s="390"/>
      <c r="DE5" s="390"/>
      <c r="DF5" s="390"/>
      <c r="DG5" s="390"/>
      <c r="DH5" s="390"/>
      <c r="DI5" s="391"/>
    </row>
    <row r="6" spans="1:119" ht="18.75" customHeight="1">
      <c r="A6" s="181"/>
      <c r="B6" s="565" t="s">
        <v>98</v>
      </c>
      <c r="C6" s="443"/>
      <c r="D6" s="443"/>
      <c r="E6" s="566"/>
      <c r="F6" s="566"/>
      <c r="G6" s="566"/>
      <c r="H6" s="566"/>
      <c r="I6" s="566"/>
      <c r="J6" s="566"/>
      <c r="K6" s="566"/>
      <c r="L6" s="566" t="s">
        <v>99</v>
      </c>
      <c r="M6" s="566"/>
      <c r="N6" s="566"/>
      <c r="O6" s="566"/>
      <c r="P6" s="566"/>
      <c r="Q6" s="566"/>
      <c r="R6" s="441"/>
      <c r="S6" s="441"/>
      <c r="T6" s="441"/>
      <c r="U6" s="441"/>
      <c r="V6" s="572"/>
      <c r="W6" s="500" t="s">
        <v>100</v>
      </c>
      <c r="X6" s="442"/>
      <c r="Y6" s="442"/>
      <c r="Z6" s="442"/>
      <c r="AA6" s="442"/>
      <c r="AB6" s="443"/>
      <c r="AC6" s="577" t="s">
        <v>101</v>
      </c>
      <c r="AD6" s="578"/>
      <c r="AE6" s="578"/>
      <c r="AF6" s="578"/>
      <c r="AG6" s="578"/>
      <c r="AH6" s="578"/>
      <c r="AI6" s="578"/>
      <c r="AJ6" s="578"/>
      <c r="AK6" s="578"/>
      <c r="AL6" s="579"/>
      <c r="AM6" s="478" t="s">
        <v>102</v>
      </c>
      <c r="AN6" s="393"/>
      <c r="AO6" s="393"/>
      <c r="AP6" s="393"/>
      <c r="AQ6" s="393"/>
      <c r="AR6" s="393"/>
      <c r="AS6" s="393"/>
      <c r="AT6" s="394"/>
      <c r="AU6" s="466" t="s">
        <v>103</v>
      </c>
      <c r="AV6" s="467"/>
      <c r="AW6" s="467"/>
      <c r="AX6" s="467"/>
      <c r="AY6" s="399" t="s">
        <v>104</v>
      </c>
      <c r="AZ6" s="400"/>
      <c r="BA6" s="400"/>
      <c r="BB6" s="400"/>
      <c r="BC6" s="400"/>
      <c r="BD6" s="400"/>
      <c r="BE6" s="400"/>
      <c r="BF6" s="400"/>
      <c r="BG6" s="400"/>
      <c r="BH6" s="400"/>
      <c r="BI6" s="400"/>
      <c r="BJ6" s="400"/>
      <c r="BK6" s="400"/>
      <c r="BL6" s="400"/>
      <c r="BM6" s="401"/>
      <c r="BN6" s="419">
        <v>1619773</v>
      </c>
      <c r="BO6" s="420"/>
      <c r="BP6" s="420"/>
      <c r="BQ6" s="420"/>
      <c r="BR6" s="420"/>
      <c r="BS6" s="420"/>
      <c r="BT6" s="420"/>
      <c r="BU6" s="421"/>
      <c r="BV6" s="419">
        <v>1708239</v>
      </c>
      <c r="BW6" s="420"/>
      <c r="BX6" s="420"/>
      <c r="BY6" s="420"/>
      <c r="BZ6" s="420"/>
      <c r="CA6" s="420"/>
      <c r="CB6" s="420"/>
      <c r="CC6" s="421"/>
      <c r="CD6" s="428" t="s">
        <v>105</v>
      </c>
      <c r="CE6" s="373"/>
      <c r="CF6" s="373"/>
      <c r="CG6" s="373"/>
      <c r="CH6" s="373"/>
      <c r="CI6" s="373"/>
      <c r="CJ6" s="373"/>
      <c r="CK6" s="373"/>
      <c r="CL6" s="373"/>
      <c r="CM6" s="373"/>
      <c r="CN6" s="373"/>
      <c r="CO6" s="373"/>
      <c r="CP6" s="373"/>
      <c r="CQ6" s="373"/>
      <c r="CR6" s="373"/>
      <c r="CS6" s="429"/>
      <c r="CT6" s="562">
        <v>85.3</v>
      </c>
      <c r="CU6" s="563"/>
      <c r="CV6" s="563"/>
      <c r="CW6" s="563"/>
      <c r="CX6" s="563"/>
      <c r="CY6" s="563"/>
      <c r="CZ6" s="563"/>
      <c r="DA6" s="564"/>
      <c r="DB6" s="562">
        <v>91.7</v>
      </c>
      <c r="DC6" s="563"/>
      <c r="DD6" s="563"/>
      <c r="DE6" s="563"/>
      <c r="DF6" s="563"/>
      <c r="DG6" s="563"/>
      <c r="DH6" s="563"/>
      <c r="DI6" s="564"/>
    </row>
    <row r="7" spans="1:119" ht="18.75" customHeight="1">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8" t="s">
        <v>106</v>
      </c>
      <c r="AN7" s="393"/>
      <c r="AO7" s="393"/>
      <c r="AP7" s="393"/>
      <c r="AQ7" s="393"/>
      <c r="AR7" s="393"/>
      <c r="AS7" s="393"/>
      <c r="AT7" s="394"/>
      <c r="AU7" s="466" t="s">
        <v>95</v>
      </c>
      <c r="AV7" s="467"/>
      <c r="AW7" s="467"/>
      <c r="AX7" s="467"/>
      <c r="AY7" s="399" t="s">
        <v>107</v>
      </c>
      <c r="AZ7" s="400"/>
      <c r="BA7" s="400"/>
      <c r="BB7" s="400"/>
      <c r="BC7" s="400"/>
      <c r="BD7" s="400"/>
      <c r="BE7" s="400"/>
      <c r="BF7" s="400"/>
      <c r="BG7" s="400"/>
      <c r="BH7" s="400"/>
      <c r="BI7" s="400"/>
      <c r="BJ7" s="400"/>
      <c r="BK7" s="400"/>
      <c r="BL7" s="400"/>
      <c r="BM7" s="401"/>
      <c r="BN7" s="419">
        <v>324816</v>
      </c>
      <c r="BO7" s="420"/>
      <c r="BP7" s="420"/>
      <c r="BQ7" s="420"/>
      <c r="BR7" s="420"/>
      <c r="BS7" s="420"/>
      <c r="BT7" s="420"/>
      <c r="BU7" s="421"/>
      <c r="BV7" s="419">
        <v>422315</v>
      </c>
      <c r="BW7" s="420"/>
      <c r="BX7" s="420"/>
      <c r="BY7" s="420"/>
      <c r="BZ7" s="420"/>
      <c r="CA7" s="420"/>
      <c r="CB7" s="420"/>
      <c r="CC7" s="421"/>
      <c r="CD7" s="428" t="s">
        <v>108</v>
      </c>
      <c r="CE7" s="373"/>
      <c r="CF7" s="373"/>
      <c r="CG7" s="373"/>
      <c r="CH7" s="373"/>
      <c r="CI7" s="373"/>
      <c r="CJ7" s="373"/>
      <c r="CK7" s="373"/>
      <c r="CL7" s="373"/>
      <c r="CM7" s="373"/>
      <c r="CN7" s="373"/>
      <c r="CO7" s="373"/>
      <c r="CP7" s="373"/>
      <c r="CQ7" s="373"/>
      <c r="CR7" s="373"/>
      <c r="CS7" s="429"/>
      <c r="CT7" s="419">
        <v>14202450</v>
      </c>
      <c r="CU7" s="420"/>
      <c r="CV7" s="420"/>
      <c r="CW7" s="420"/>
      <c r="CX7" s="420"/>
      <c r="CY7" s="420"/>
      <c r="CZ7" s="420"/>
      <c r="DA7" s="421"/>
      <c r="DB7" s="419">
        <v>14567948</v>
      </c>
      <c r="DC7" s="420"/>
      <c r="DD7" s="420"/>
      <c r="DE7" s="420"/>
      <c r="DF7" s="420"/>
      <c r="DG7" s="420"/>
      <c r="DH7" s="420"/>
      <c r="DI7" s="421"/>
    </row>
    <row r="8" spans="1:119" ht="18.75" customHeight="1" thickBot="1">
      <c r="A8" s="181"/>
      <c r="B8" s="570"/>
      <c r="C8" s="501"/>
      <c r="D8" s="501"/>
      <c r="E8" s="571"/>
      <c r="F8" s="571"/>
      <c r="G8" s="571"/>
      <c r="H8" s="571"/>
      <c r="I8" s="571"/>
      <c r="J8" s="571"/>
      <c r="K8" s="571"/>
      <c r="L8" s="571"/>
      <c r="M8" s="571"/>
      <c r="N8" s="571"/>
      <c r="O8" s="571"/>
      <c r="P8" s="571"/>
      <c r="Q8" s="571"/>
      <c r="R8" s="575"/>
      <c r="S8" s="575"/>
      <c r="T8" s="575"/>
      <c r="U8" s="575"/>
      <c r="V8" s="576"/>
      <c r="W8" s="490"/>
      <c r="X8" s="491"/>
      <c r="Y8" s="491"/>
      <c r="Z8" s="491"/>
      <c r="AA8" s="491"/>
      <c r="AB8" s="501"/>
      <c r="AC8" s="582"/>
      <c r="AD8" s="583"/>
      <c r="AE8" s="583"/>
      <c r="AF8" s="583"/>
      <c r="AG8" s="583"/>
      <c r="AH8" s="583"/>
      <c r="AI8" s="583"/>
      <c r="AJ8" s="583"/>
      <c r="AK8" s="583"/>
      <c r="AL8" s="584"/>
      <c r="AM8" s="478" t="s">
        <v>109</v>
      </c>
      <c r="AN8" s="393"/>
      <c r="AO8" s="393"/>
      <c r="AP8" s="393"/>
      <c r="AQ8" s="393"/>
      <c r="AR8" s="393"/>
      <c r="AS8" s="393"/>
      <c r="AT8" s="394"/>
      <c r="AU8" s="466" t="s">
        <v>110</v>
      </c>
      <c r="AV8" s="467"/>
      <c r="AW8" s="467"/>
      <c r="AX8" s="467"/>
      <c r="AY8" s="399" t="s">
        <v>111</v>
      </c>
      <c r="AZ8" s="400"/>
      <c r="BA8" s="400"/>
      <c r="BB8" s="400"/>
      <c r="BC8" s="400"/>
      <c r="BD8" s="400"/>
      <c r="BE8" s="400"/>
      <c r="BF8" s="400"/>
      <c r="BG8" s="400"/>
      <c r="BH8" s="400"/>
      <c r="BI8" s="400"/>
      <c r="BJ8" s="400"/>
      <c r="BK8" s="400"/>
      <c r="BL8" s="400"/>
      <c r="BM8" s="401"/>
      <c r="BN8" s="419">
        <v>1294957</v>
      </c>
      <c r="BO8" s="420"/>
      <c r="BP8" s="420"/>
      <c r="BQ8" s="420"/>
      <c r="BR8" s="420"/>
      <c r="BS8" s="420"/>
      <c r="BT8" s="420"/>
      <c r="BU8" s="421"/>
      <c r="BV8" s="419">
        <v>1285924</v>
      </c>
      <c r="BW8" s="420"/>
      <c r="BX8" s="420"/>
      <c r="BY8" s="420"/>
      <c r="BZ8" s="420"/>
      <c r="CA8" s="420"/>
      <c r="CB8" s="420"/>
      <c r="CC8" s="421"/>
      <c r="CD8" s="428" t="s">
        <v>112</v>
      </c>
      <c r="CE8" s="373"/>
      <c r="CF8" s="373"/>
      <c r="CG8" s="373"/>
      <c r="CH8" s="373"/>
      <c r="CI8" s="373"/>
      <c r="CJ8" s="373"/>
      <c r="CK8" s="373"/>
      <c r="CL8" s="373"/>
      <c r="CM8" s="373"/>
      <c r="CN8" s="373"/>
      <c r="CO8" s="373"/>
      <c r="CP8" s="373"/>
      <c r="CQ8" s="373"/>
      <c r="CR8" s="373"/>
      <c r="CS8" s="429"/>
      <c r="CT8" s="522">
        <v>0.64</v>
      </c>
      <c r="CU8" s="523"/>
      <c r="CV8" s="523"/>
      <c r="CW8" s="523"/>
      <c r="CX8" s="523"/>
      <c r="CY8" s="523"/>
      <c r="CZ8" s="523"/>
      <c r="DA8" s="524"/>
      <c r="DB8" s="522">
        <v>0.66</v>
      </c>
      <c r="DC8" s="523"/>
      <c r="DD8" s="523"/>
      <c r="DE8" s="523"/>
      <c r="DF8" s="523"/>
      <c r="DG8" s="523"/>
      <c r="DH8" s="523"/>
      <c r="DI8" s="524"/>
    </row>
    <row r="9" spans="1:119" ht="18.75" customHeight="1" thickBot="1">
      <c r="A9" s="181"/>
      <c r="B9" s="551" t="s">
        <v>113</v>
      </c>
      <c r="C9" s="552"/>
      <c r="D9" s="552"/>
      <c r="E9" s="552"/>
      <c r="F9" s="552"/>
      <c r="G9" s="552"/>
      <c r="H9" s="552"/>
      <c r="I9" s="552"/>
      <c r="J9" s="552"/>
      <c r="K9" s="472"/>
      <c r="L9" s="553" t="s">
        <v>114</v>
      </c>
      <c r="M9" s="554"/>
      <c r="N9" s="554"/>
      <c r="O9" s="554"/>
      <c r="P9" s="554"/>
      <c r="Q9" s="555"/>
      <c r="R9" s="556">
        <v>61772</v>
      </c>
      <c r="S9" s="557"/>
      <c r="T9" s="557"/>
      <c r="U9" s="557"/>
      <c r="V9" s="558"/>
      <c r="W9" s="488" t="s">
        <v>115</v>
      </c>
      <c r="X9" s="489"/>
      <c r="Y9" s="489"/>
      <c r="Z9" s="489"/>
      <c r="AA9" s="489"/>
      <c r="AB9" s="489"/>
      <c r="AC9" s="489"/>
      <c r="AD9" s="489"/>
      <c r="AE9" s="489"/>
      <c r="AF9" s="489"/>
      <c r="AG9" s="489"/>
      <c r="AH9" s="489"/>
      <c r="AI9" s="489"/>
      <c r="AJ9" s="489"/>
      <c r="AK9" s="489"/>
      <c r="AL9" s="559"/>
      <c r="AM9" s="478" t="s">
        <v>116</v>
      </c>
      <c r="AN9" s="393"/>
      <c r="AO9" s="393"/>
      <c r="AP9" s="393"/>
      <c r="AQ9" s="393"/>
      <c r="AR9" s="393"/>
      <c r="AS9" s="393"/>
      <c r="AT9" s="394"/>
      <c r="AU9" s="466" t="s">
        <v>103</v>
      </c>
      <c r="AV9" s="467"/>
      <c r="AW9" s="467"/>
      <c r="AX9" s="467"/>
      <c r="AY9" s="399" t="s">
        <v>117</v>
      </c>
      <c r="AZ9" s="400"/>
      <c r="BA9" s="400"/>
      <c r="BB9" s="400"/>
      <c r="BC9" s="400"/>
      <c r="BD9" s="400"/>
      <c r="BE9" s="400"/>
      <c r="BF9" s="400"/>
      <c r="BG9" s="400"/>
      <c r="BH9" s="400"/>
      <c r="BI9" s="400"/>
      <c r="BJ9" s="400"/>
      <c r="BK9" s="400"/>
      <c r="BL9" s="400"/>
      <c r="BM9" s="401"/>
      <c r="BN9" s="419">
        <v>9033</v>
      </c>
      <c r="BO9" s="420"/>
      <c r="BP9" s="420"/>
      <c r="BQ9" s="420"/>
      <c r="BR9" s="420"/>
      <c r="BS9" s="420"/>
      <c r="BT9" s="420"/>
      <c r="BU9" s="421"/>
      <c r="BV9" s="419">
        <v>-70641</v>
      </c>
      <c r="BW9" s="420"/>
      <c r="BX9" s="420"/>
      <c r="BY9" s="420"/>
      <c r="BZ9" s="420"/>
      <c r="CA9" s="420"/>
      <c r="CB9" s="420"/>
      <c r="CC9" s="421"/>
      <c r="CD9" s="428" t="s">
        <v>118</v>
      </c>
      <c r="CE9" s="373"/>
      <c r="CF9" s="373"/>
      <c r="CG9" s="373"/>
      <c r="CH9" s="373"/>
      <c r="CI9" s="373"/>
      <c r="CJ9" s="373"/>
      <c r="CK9" s="373"/>
      <c r="CL9" s="373"/>
      <c r="CM9" s="373"/>
      <c r="CN9" s="373"/>
      <c r="CO9" s="373"/>
      <c r="CP9" s="373"/>
      <c r="CQ9" s="373"/>
      <c r="CR9" s="373"/>
      <c r="CS9" s="429"/>
      <c r="CT9" s="389">
        <v>13.1</v>
      </c>
      <c r="CU9" s="390"/>
      <c r="CV9" s="390"/>
      <c r="CW9" s="390"/>
      <c r="CX9" s="390"/>
      <c r="CY9" s="390"/>
      <c r="CZ9" s="390"/>
      <c r="DA9" s="391"/>
      <c r="DB9" s="389">
        <v>13.7</v>
      </c>
      <c r="DC9" s="390"/>
      <c r="DD9" s="390"/>
      <c r="DE9" s="390"/>
      <c r="DF9" s="390"/>
      <c r="DG9" s="390"/>
      <c r="DH9" s="390"/>
      <c r="DI9" s="391"/>
    </row>
    <row r="10" spans="1:119" ht="18.75" customHeight="1" thickBot="1">
      <c r="A10" s="181"/>
      <c r="B10" s="551"/>
      <c r="C10" s="552"/>
      <c r="D10" s="552"/>
      <c r="E10" s="552"/>
      <c r="F10" s="552"/>
      <c r="G10" s="552"/>
      <c r="H10" s="552"/>
      <c r="I10" s="552"/>
      <c r="J10" s="552"/>
      <c r="K10" s="472"/>
      <c r="L10" s="392" t="s">
        <v>119</v>
      </c>
      <c r="M10" s="393"/>
      <c r="N10" s="393"/>
      <c r="O10" s="393"/>
      <c r="P10" s="393"/>
      <c r="Q10" s="394"/>
      <c r="R10" s="395">
        <v>58370</v>
      </c>
      <c r="S10" s="396"/>
      <c r="T10" s="396"/>
      <c r="U10" s="396"/>
      <c r="V10" s="398"/>
      <c r="W10" s="560"/>
      <c r="X10" s="370"/>
      <c r="Y10" s="370"/>
      <c r="Z10" s="370"/>
      <c r="AA10" s="370"/>
      <c r="AB10" s="370"/>
      <c r="AC10" s="370"/>
      <c r="AD10" s="370"/>
      <c r="AE10" s="370"/>
      <c r="AF10" s="370"/>
      <c r="AG10" s="370"/>
      <c r="AH10" s="370"/>
      <c r="AI10" s="370"/>
      <c r="AJ10" s="370"/>
      <c r="AK10" s="370"/>
      <c r="AL10" s="561"/>
      <c r="AM10" s="478" t="s">
        <v>120</v>
      </c>
      <c r="AN10" s="393"/>
      <c r="AO10" s="393"/>
      <c r="AP10" s="393"/>
      <c r="AQ10" s="393"/>
      <c r="AR10" s="393"/>
      <c r="AS10" s="393"/>
      <c r="AT10" s="394"/>
      <c r="AU10" s="466" t="s">
        <v>103</v>
      </c>
      <c r="AV10" s="467"/>
      <c r="AW10" s="467"/>
      <c r="AX10" s="467"/>
      <c r="AY10" s="399" t="s">
        <v>121</v>
      </c>
      <c r="AZ10" s="400"/>
      <c r="BA10" s="400"/>
      <c r="BB10" s="400"/>
      <c r="BC10" s="400"/>
      <c r="BD10" s="400"/>
      <c r="BE10" s="400"/>
      <c r="BF10" s="400"/>
      <c r="BG10" s="400"/>
      <c r="BH10" s="400"/>
      <c r="BI10" s="400"/>
      <c r="BJ10" s="400"/>
      <c r="BK10" s="400"/>
      <c r="BL10" s="400"/>
      <c r="BM10" s="401"/>
      <c r="BN10" s="419">
        <v>654135</v>
      </c>
      <c r="BO10" s="420"/>
      <c r="BP10" s="420"/>
      <c r="BQ10" s="420"/>
      <c r="BR10" s="420"/>
      <c r="BS10" s="420"/>
      <c r="BT10" s="420"/>
      <c r="BU10" s="421"/>
      <c r="BV10" s="419">
        <v>682967</v>
      </c>
      <c r="BW10" s="420"/>
      <c r="BX10" s="420"/>
      <c r="BY10" s="420"/>
      <c r="BZ10" s="420"/>
      <c r="CA10" s="420"/>
      <c r="CB10" s="420"/>
      <c r="CC10" s="421"/>
      <c r="CD10" s="184" t="s">
        <v>122</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c r="A11" s="181"/>
      <c r="B11" s="551"/>
      <c r="C11" s="552"/>
      <c r="D11" s="552"/>
      <c r="E11" s="552"/>
      <c r="F11" s="552"/>
      <c r="G11" s="552"/>
      <c r="H11" s="552"/>
      <c r="I11" s="552"/>
      <c r="J11" s="552"/>
      <c r="K11" s="472"/>
      <c r="L11" s="374" t="s">
        <v>123</v>
      </c>
      <c r="M11" s="375"/>
      <c r="N11" s="375"/>
      <c r="O11" s="375"/>
      <c r="P11" s="375"/>
      <c r="Q11" s="376"/>
      <c r="R11" s="548" t="s">
        <v>124</v>
      </c>
      <c r="S11" s="549"/>
      <c r="T11" s="549"/>
      <c r="U11" s="549"/>
      <c r="V11" s="550"/>
      <c r="W11" s="560"/>
      <c r="X11" s="370"/>
      <c r="Y11" s="370"/>
      <c r="Z11" s="370"/>
      <c r="AA11" s="370"/>
      <c r="AB11" s="370"/>
      <c r="AC11" s="370"/>
      <c r="AD11" s="370"/>
      <c r="AE11" s="370"/>
      <c r="AF11" s="370"/>
      <c r="AG11" s="370"/>
      <c r="AH11" s="370"/>
      <c r="AI11" s="370"/>
      <c r="AJ11" s="370"/>
      <c r="AK11" s="370"/>
      <c r="AL11" s="561"/>
      <c r="AM11" s="478" t="s">
        <v>125</v>
      </c>
      <c r="AN11" s="393"/>
      <c r="AO11" s="393"/>
      <c r="AP11" s="393"/>
      <c r="AQ11" s="393"/>
      <c r="AR11" s="393"/>
      <c r="AS11" s="393"/>
      <c r="AT11" s="394"/>
      <c r="AU11" s="466" t="s">
        <v>126</v>
      </c>
      <c r="AV11" s="467"/>
      <c r="AW11" s="467"/>
      <c r="AX11" s="467"/>
      <c r="AY11" s="399" t="s">
        <v>127</v>
      </c>
      <c r="AZ11" s="400"/>
      <c r="BA11" s="400"/>
      <c r="BB11" s="400"/>
      <c r="BC11" s="400"/>
      <c r="BD11" s="400"/>
      <c r="BE11" s="400"/>
      <c r="BF11" s="400"/>
      <c r="BG11" s="400"/>
      <c r="BH11" s="400"/>
      <c r="BI11" s="400"/>
      <c r="BJ11" s="400"/>
      <c r="BK11" s="400"/>
      <c r="BL11" s="400"/>
      <c r="BM11" s="401"/>
      <c r="BN11" s="419">
        <v>0</v>
      </c>
      <c r="BO11" s="420"/>
      <c r="BP11" s="420"/>
      <c r="BQ11" s="420"/>
      <c r="BR11" s="420"/>
      <c r="BS11" s="420"/>
      <c r="BT11" s="420"/>
      <c r="BU11" s="421"/>
      <c r="BV11" s="419">
        <v>0</v>
      </c>
      <c r="BW11" s="420"/>
      <c r="BX11" s="420"/>
      <c r="BY11" s="420"/>
      <c r="BZ11" s="420"/>
      <c r="CA11" s="420"/>
      <c r="CB11" s="420"/>
      <c r="CC11" s="421"/>
      <c r="CD11" s="428" t="s">
        <v>128</v>
      </c>
      <c r="CE11" s="373"/>
      <c r="CF11" s="373"/>
      <c r="CG11" s="373"/>
      <c r="CH11" s="373"/>
      <c r="CI11" s="373"/>
      <c r="CJ11" s="373"/>
      <c r="CK11" s="373"/>
      <c r="CL11" s="373"/>
      <c r="CM11" s="373"/>
      <c r="CN11" s="373"/>
      <c r="CO11" s="373"/>
      <c r="CP11" s="373"/>
      <c r="CQ11" s="373"/>
      <c r="CR11" s="373"/>
      <c r="CS11" s="429"/>
      <c r="CT11" s="522" t="s">
        <v>129</v>
      </c>
      <c r="CU11" s="523"/>
      <c r="CV11" s="523"/>
      <c r="CW11" s="523"/>
      <c r="CX11" s="523"/>
      <c r="CY11" s="523"/>
      <c r="CZ11" s="523"/>
      <c r="DA11" s="524"/>
      <c r="DB11" s="522" t="s">
        <v>130</v>
      </c>
      <c r="DC11" s="523"/>
      <c r="DD11" s="523"/>
      <c r="DE11" s="523"/>
      <c r="DF11" s="523"/>
      <c r="DG11" s="523"/>
      <c r="DH11" s="523"/>
      <c r="DI11" s="524"/>
    </row>
    <row r="12" spans="1:119" ht="18.75" customHeight="1">
      <c r="A12" s="181"/>
      <c r="B12" s="525" t="s">
        <v>131</v>
      </c>
      <c r="C12" s="526"/>
      <c r="D12" s="526"/>
      <c r="E12" s="526"/>
      <c r="F12" s="526"/>
      <c r="G12" s="526"/>
      <c r="H12" s="526"/>
      <c r="I12" s="526"/>
      <c r="J12" s="526"/>
      <c r="K12" s="527"/>
      <c r="L12" s="534" t="s">
        <v>132</v>
      </c>
      <c r="M12" s="535"/>
      <c r="N12" s="535"/>
      <c r="O12" s="535"/>
      <c r="P12" s="535"/>
      <c r="Q12" s="536"/>
      <c r="R12" s="537">
        <v>64474</v>
      </c>
      <c r="S12" s="538"/>
      <c r="T12" s="538"/>
      <c r="U12" s="538"/>
      <c r="V12" s="539"/>
      <c r="W12" s="540" t="s">
        <v>1</v>
      </c>
      <c r="X12" s="467"/>
      <c r="Y12" s="467"/>
      <c r="Z12" s="467"/>
      <c r="AA12" s="467"/>
      <c r="AB12" s="541"/>
      <c r="AC12" s="542" t="s">
        <v>133</v>
      </c>
      <c r="AD12" s="543"/>
      <c r="AE12" s="543"/>
      <c r="AF12" s="543"/>
      <c r="AG12" s="544"/>
      <c r="AH12" s="542" t="s">
        <v>134</v>
      </c>
      <c r="AI12" s="543"/>
      <c r="AJ12" s="543"/>
      <c r="AK12" s="543"/>
      <c r="AL12" s="545"/>
      <c r="AM12" s="478" t="s">
        <v>135</v>
      </c>
      <c r="AN12" s="393"/>
      <c r="AO12" s="393"/>
      <c r="AP12" s="393"/>
      <c r="AQ12" s="393"/>
      <c r="AR12" s="393"/>
      <c r="AS12" s="393"/>
      <c r="AT12" s="394"/>
      <c r="AU12" s="466" t="s">
        <v>95</v>
      </c>
      <c r="AV12" s="467"/>
      <c r="AW12" s="467"/>
      <c r="AX12" s="467"/>
      <c r="AY12" s="399" t="s">
        <v>136</v>
      </c>
      <c r="AZ12" s="400"/>
      <c r="BA12" s="400"/>
      <c r="BB12" s="400"/>
      <c r="BC12" s="400"/>
      <c r="BD12" s="400"/>
      <c r="BE12" s="400"/>
      <c r="BF12" s="400"/>
      <c r="BG12" s="400"/>
      <c r="BH12" s="400"/>
      <c r="BI12" s="400"/>
      <c r="BJ12" s="400"/>
      <c r="BK12" s="400"/>
      <c r="BL12" s="400"/>
      <c r="BM12" s="401"/>
      <c r="BN12" s="419">
        <v>45291</v>
      </c>
      <c r="BO12" s="420"/>
      <c r="BP12" s="420"/>
      <c r="BQ12" s="420"/>
      <c r="BR12" s="420"/>
      <c r="BS12" s="420"/>
      <c r="BT12" s="420"/>
      <c r="BU12" s="421"/>
      <c r="BV12" s="419">
        <v>240885</v>
      </c>
      <c r="BW12" s="420"/>
      <c r="BX12" s="420"/>
      <c r="BY12" s="420"/>
      <c r="BZ12" s="420"/>
      <c r="CA12" s="420"/>
      <c r="CB12" s="420"/>
      <c r="CC12" s="421"/>
      <c r="CD12" s="428" t="s">
        <v>137</v>
      </c>
      <c r="CE12" s="373"/>
      <c r="CF12" s="373"/>
      <c r="CG12" s="373"/>
      <c r="CH12" s="373"/>
      <c r="CI12" s="373"/>
      <c r="CJ12" s="373"/>
      <c r="CK12" s="373"/>
      <c r="CL12" s="373"/>
      <c r="CM12" s="373"/>
      <c r="CN12" s="373"/>
      <c r="CO12" s="373"/>
      <c r="CP12" s="373"/>
      <c r="CQ12" s="373"/>
      <c r="CR12" s="373"/>
      <c r="CS12" s="429"/>
      <c r="CT12" s="522" t="s">
        <v>129</v>
      </c>
      <c r="CU12" s="523"/>
      <c r="CV12" s="523"/>
      <c r="CW12" s="523"/>
      <c r="CX12" s="523"/>
      <c r="CY12" s="523"/>
      <c r="CZ12" s="523"/>
      <c r="DA12" s="524"/>
      <c r="DB12" s="522" t="s">
        <v>138</v>
      </c>
      <c r="DC12" s="523"/>
      <c r="DD12" s="523"/>
      <c r="DE12" s="523"/>
      <c r="DF12" s="523"/>
      <c r="DG12" s="523"/>
      <c r="DH12" s="523"/>
      <c r="DI12" s="524"/>
    </row>
    <row r="13" spans="1:119" ht="18.75" customHeight="1">
      <c r="A13" s="181"/>
      <c r="B13" s="528"/>
      <c r="C13" s="529"/>
      <c r="D13" s="529"/>
      <c r="E13" s="529"/>
      <c r="F13" s="529"/>
      <c r="G13" s="529"/>
      <c r="H13" s="529"/>
      <c r="I13" s="529"/>
      <c r="J13" s="529"/>
      <c r="K13" s="530"/>
      <c r="L13" s="190"/>
      <c r="M13" s="509" t="s">
        <v>139</v>
      </c>
      <c r="N13" s="510"/>
      <c r="O13" s="510"/>
      <c r="P13" s="510"/>
      <c r="Q13" s="511"/>
      <c r="R13" s="512">
        <v>64059</v>
      </c>
      <c r="S13" s="513"/>
      <c r="T13" s="513"/>
      <c r="U13" s="513"/>
      <c r="V13" s="514"/>
      <c r="W13" s="500" t="s">
        <v>140</v>
      </c>
      <c r="X13" s="442"/>
      <c r="Y13" s="442"/>
      <c r="Z13" s="442"/>
      <c r="AA13" s="442"/>
      <c r="AB13" s="443"/>
      <c r="AC13" s="395">
        <v>1213</v>
      </c>
      <c r="AD13" s="396"/>
      <c r="AE13" s="396"/>
      <c r="AF13" s="396"/>
      <c r="AG13" s="397"/>
      <c r="AH13" s="395">
        <v>1383</v>
      </c>
      <c r="AI13" s="396"/>
      <c r="AJ13" s="396"/>
      <c r="AK13" s="396"/>
      <c r="AL13" s="398"/>
      <c r="AM13" s="478" t="s">
        <v>141</v>
      </c>
      <c r="AN13" s="393"/>
      <c r="AO13" s="393"/>
      <c r="AP13" s="393"/>
      <c r="AQ13" s="393"/>
      <c r="AR13" s="393"/>
      <c r="AS13" s="393"/>
      <c r="AT13" s="394"/>
      <c r="AU13" s="466" t="s">
        <v>142</v>
      </c>
      <c r="AV13" s="467"/>
      <c r="AW13" s="467"/>
      <c r="AX13" s="467"/>
      <c r="AY13" s="399" t="s">
        <v>143</v>
      </c>
      <c r="AZ13" s="400"/>
      <c r="BA13" s="400"/>
      <c r="BB13" s="400"/>
      <c r="BC13" s="400"/>
      <c r="BD13" s="400"/>
      <c r="BE13" s="400"/>
      <c r="BF13" s="400"/>
      <c r="BG13" s="400"/>
      <c r="BH13" s="400"/>
      <c r="BI13" s="400"/>
      <c r="BJ13" s="400"/>
      <c r="BK13" s="400"/>
      <c r="BL13" s="400"/>
      <c r="BM13" s="401"/>
      <c r="BN13" s="419">
        <v>617877</v>
      </c>
      <c r="BO13" s="420"/>
      <c r="BP13" s="420"/>
      <c r="BQ13" s="420"/>
      <c r="BR13" s="420"/>
      <c r="BS13" s="420"/>
      <c r="BT13" s="420"/>
      <c r="BU13" s="421"/>
      <c r="BV13" s="419">
        <v>371441</v>
      </c>
      <c r="BW13" s="420"/>
      <c r="BX13" s="420"/>
      <c r="BY13" s="420"/>
      <c r="BZ13" s="420"/>
      <c r="CA13" s="420"/>
      <c r="CB13" s="420"/>
      <c r="CC13" s="421"/>
      <c r="CD13" s="428" t="s">
        <v>144</v>
      </c>
      <c r="CE13" s="373"/>
      <c r="CF13" s="373"/>
      <c r="CG13" s="373"/>
      <c r="CH13" s="373"/>
      <c r="CI13" s="373"/>
      <c r="CJ13" s="373"/>
      <c r="CK13" s="373"/>
      <c r="CL13" s="373"/>
      <c r="CM13" s="373"/>
      <c r="CN13" s="373"/>
      <c r="CO13" s="373"/>
      <c r="CP13" s="373"/>
      <c r="CQ13" s="373"/>
      <c r="CR13" s="373"/>
      <c r="CS13" s="429"/>
      <c r="CT13" s="389">
        <v>7.1</v>
      </c>
      <c r="CU13" s="390"/>
      <c r="CV13" s="390"/>
      <c r="CW13" s="390"/>
      <c r="CX13" s="390"/>
      <c r="CY13" s="390"/>
      <c r="CZ13" s="390"/>
      <c r="DA13" s="391"/>
      <c r="DB13" s="389">
        <v>6.7</v>
      </c>
      <c r="DC13" s="390"/>
      <c r="DD13" s="390"/>
      <c r="DE13" s="390"/>
      <c r="DF13" s="390"/>
      <c r="DG13" s="390"/>
      <c r="DH13" s="390"/>
      <c r="DI13" s="391"/>
    </row>
    <row r="14" spans="1:119" ht="18.75" customHeight="1" thickBot="1">
      <c r="A14" s="181"/>
      <c r="B14" s="528"/>
      <c r="C14" s="529"/>
      <c r="D14" s="529"/>
      <c r="E14" s="529"/>
      <c r="F14" s="529"/>
      <c r="G14" s="529"/>
      <c r="H14" s="529"/>
      <c r="I14" s="529"/>
      <c r="J14" s="529"/>
      <c r="K14" s="530"/>
      <c r="L14" s="502" t="s">
        <v>145</v>
      </c>
      <c r="M14" s="546"/>
      <c r="N14" s="546"/>
      <c r="O14" s="546"/>
      <c r="P14" s="546"/>
      <c r="Q14" s="547"/>
      <c r="R14" s="512">
        <v>63701</v>
      </c>
      <c r="S14" s="513"/>
      <c r="T14" s="513"/>
      <c r="U14" s="513"/>
      <c r="V14" s="514"/>
      <c r="W14" s="515"/>
      <c r="X14" s="445"/>
      <c r="Y14" s="445"/>
      <c r="Z14" s="445"/>
      <c r="AA14" s="445"/>
      <c r="AB14" s="446"/>
      <c r="AC14" s="505">
        <v>4.4000000000000004</v>
      </c>
      <c r="AD14" s="506"/>
      <c r="AE14" s="506"/>
      <c r="AF14" s="506"/>
      <c r="AG14" s="507"/>
      <c r="AH14" s="505">
        <v>5.3</v>
      </c>
      <c r="AI14" s="506"/>
      <c r="AJ14" s="506"/>
      <c r="AK14" s="506"/>
      <c r="AL14" s="508"/>
      <c r="AM14" s="478"/>
      <c r="AN14" s="393"/>
      <c r="AO14" s="393"/>
      <c r="AP14" s="393"/>
      <c r="AQ14" s="393"/>
      <c r="AR14" s="393"/>
      <c r="AS14" s="393"/>
      <c r="AT14" s="394"/>
      <c r="AU14" s="466"/>
      <c r="AV14" s="467"/>
      <c r="AW14" s="467"/>
      <c r="AX14" s="467"/>
      <c r="AY14" s="399"/>
      <c r="AZ14" s="400"/>
      <c r="BA14" s="400"/>
      <c r="BB14" s="400"/>
      <c r="BC14" s="400"/>
      <c r="BD14" s="400"/>
      <c r="BE14" s="400"/>
      <c r="BF14" s="400"/>
      <c r="BG14" s="400"/>
      <c r="BH14" s="400"/>
      <c r="BI14" s="400"/>
      <c r="BJ14" s="400"/>
      <c r="BK14" s="400"/>
      <c r="BL14" s="400"/>
      <c r="BM14" s="401"/>
      <c r="BN14" s="419"/>
      <c r="BO14" s="420"/>
      <c r="BP14" s="420"/>
      <c r="BQ14" s="420"/>
      <c r="BR14" s="420"/>
      <c r="BS14" s="420"/>
      <c r="BT14" s="420"/>
      <c r="BU14" s="421"/>
      <c r="BV14" s="419"/>
      <c r="BW14" s="420"/>
      <c r="BX14" s="420"/>
      <c r="BY14" s="420"/>
      <c r="BZ14" s="420"/>
      <c r="CA14" s="420"/>
      <c r="CB14" s="420"/>
      <c r="CC14" s="421"/>
      <c r="CD14" s="425" t="s">
        <v>146</v>
      </c>
      <c r="CE14" s="426"/>
      <c r="CF14" s="426"/>
      <c r="CG14" s="426"/>
      <c r="CH14" s="426"/>
      <c r="CI14" s="426"/>
      <c r="CJ14" s="426"/>
      <c r="CK14" s="426"/>
      <c r="CL14" s="426"/>
      <c r="CM14" s="426"/>
      <c r="CN14" s="426"/>
      <c r="CO14" s="426"/>
      <c r="CP14" s="426"/>
      <c r="CQ14" s="426"/>
      <c r="CR14" s="426"/>
      <c r="CS14" s="427"/>
      <c r="CT14" s="516" t="s">
        <v>138</v>
      </c>
      <c r="CU14" s="517"/>
      <c r="CV14" s="517"/>
      <c r="CW14" s="517"/>
      <c r="CX14" s="517"/>
      <c r="CY14" s="517"/>
      <c r="CZ14" s="517"/>
      <c r="DA14" s="518"/>
      <c r="DB14" s="516" t="s">
        <v>130</v>
      </c>
      <c r="DC14" s="517"/>
      <c r="DD14" s="517"/>
      <c r="DE14" s="517"/>
      <c r="DF14" s="517"/>
      <c r="DG14" s="517"/>
      <c r="DH14" s="517"/>
      <c r="DI14" s="518"/>
    </row>
    <row r="15" spans="1:119" ht="18.75" customHeight="1">
      <c r="A15" s="181"/>
      <c r="B15" s="528"/>
      <c r="C15" s="529"/>
      <c r="D15" s="529"/>
      <c r="E15" s="529"/>
      <c r="F15" s="529"/>
      <c r="G15" s="529"/>
      <c r="H15" s="529"/>
      <c r="I15" s="529"/>
      <c r="J15" s="529"/>
      <c r="K15" s="530"/>
      <c r="L15" s="190"/>
      <c r="M15" s="509" t="s">
        <v>139</v>
      </c>
      <c r="N15" s="510"/>
      <c r="O15" s="510"/>
      <c r="P15" s="510"/>
      <c r="Q15" s="511"/>
      <c r="R15" s="512">
        <v>63390</v>
      </c>
      <c r="S15" s="513"/>
      <c r="T15" s="513"/>
      <c r="U15" s="513"/>
      <c r="V15" s="514"/>
      <c r="W15" s="500" t="s">
        <v>147</v>
      </c>
      <c r="X15" s="442"/>
      <c r="Y15" s="442"/>
      <c r="Z15" s="442"/>
      <c r="AA15" s="442"/>
      <c r="AB15" s="443"/>
      <c r="AC15" s="395">
        <v>7488</v>
      </c>
      <c r="AD15" s="396"/>
      <c r="AE15" s="396"/>
      <c r="AF15" s="396"/>
      <c r="AG15" s="397"/>
      <c r="AH15" s="395">
        <v>6950</v>
      </c>
      <c r="AI15" s="396"/>
      <c r="AJ15" s="396"/>
      <c r="AK15" s="396"/>
      <c r="AL15" s="398"/>
      <c r="AM15" s="478"/>
      <c r="AN15" s="393"/>
      <c r="AO15" s="393"/>
      <c r="AP15" s="393"/>
      <c r="AQ15" s="393"/>
      <c r="AR15" s="393"/>
      <c r="AS15" s="393"/>
      <c r="AT15" s="394"/>
      <c r="AU15" s="466"/>
      <c r="AV15" s="467"/>
      <c r="AW15" s="467"/>
      <c r="AX15" s="467"/>
      <c r="AY15" s="411" t="s">
        <v>148</v>
      </c>
      <c r="AZ15" s="412"/>
      <c r="BA15" s="412"/>
      <c r="BB15" s="412"/>
      <c r="BC15" s="412"/>
      <c r="BD15" s="412"/>
      <c r="BE15" s="412"/>
      <c r="BF15" s="412"/>
      <c r="BG15" s="412"/>
      <c r="BH15" s="412"/>
      <c r="BI15" s="412"/>
      <c r="BJ15" s="412"/>
      <c r="BK15" s="412"/>
      <c r="BL15" s="412"/>
      <c r="BM15" s="413"/>
      <c r="BN15" s="414">
        <v>7323262</v>
      </c>
      <c r="BO15" s="415"/>
      <c r="BP15" s="415"/>
      <c r="BQ15" s="415"/>
      <c r="BR15" s="415"/>
      <c r="BS15" s="415"/>
      <c r="BT15" s="415"/>
      <c r="BU15" s="416"/>
      <c r="BV15" s="414">
        <v>7175091</v>
      </c>
      <c r="BW15" s="415"/>
      <c r="BX15" s="415"/>
      <c r="BY15" s="415"/>
      <c r="BZ15" s="415"/>
      <c r="CA15" s="415"/>
      <c r="CB15" s="415"/>
      <c r="CC15" s="416"/>
      <c r="CD15" s="519" t="s">
        <v>149</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c r="A16" s="181"/>
      <c r="B16" s="528"/>
      <c r="C16" s="529"/>
      <c r="D16" s="529"/>
      <c r="E16" s="529"/>
      <c r="F16" s="529"/>
      <c r="G16" s="529"/>
      <c r="H16" s="529"/>
      <c r="I16" s="529"/>
      <c r="J16" s="529"/>
      <c r="K16" s="530"/>
      <c r="L16" s="502" t="s">
        <v>150</v>
      </c>
      <c r="M16" s="503"/>
      <c r="N16" s="503"/>
      <c r="O16" s="503"/>
      <c r="P16" s="503"/>
      <c r="Q16" s="504"/>
      <c r="R16" s="497" t="s">
        <v>151</v>
      </c>
      <c r="S16" s="498"/>
      <c r="T16" s="498"/>
      <c r="U16" s="498"/>
      <c r="V16" s="499"/>
      <c r="W16" s="515"/>
      <c r="X16" s="445"/>
      <c r="Y16" s="445"/>
      <c r="Z16" s="445"/>
      <c r="AA16" s="445"/>
      <c r="AB16" s="446"/>
      <c r="AC16" s="505">
        <v>27.1</v>
      </c>
      <c r="AD16" s="506"/>
      <c r="AE16" s="506"/>
      <c r="AF16" s="506"/>
      <c r="AG16" s="507"/>
      <c r="AH16" s="505">
        <v>26.6</v>
      </c>
      <c r="AI16" s="506"/>
      <c r="AJ16" s="506"/>
      <c r="AK16" s="506"/>
      <c r="AL16" s="508"/>
      <c r="AM16" s="478"/>
      <c r="AN16" s="393"/>
      <c r="AO16" s="393"/>
      <c r="AP16" s="393"/>
      <c r="AQ16" s="393"/>
      <c r="AR16" s="393"/>
      <c r="AS16" s="393"/>
      <c r="AT16" s="394"/>
      <c r="AU16" s="466"/>
      <c r="AV16" s="467"/>
      <c r="AW16" s="467"/>
      <c r="AX16" s="467"/>
      <c r="AY16" s="399" t="s">
        <v>152</v>
      </c>
      <c r="AZ16" s="400"/>
      <c r="BA16" s="400"/>
      <c r="BB16" s="400"/>
      <c r="BC16" s="400"/>
      <c r="BD16" s="400"/>
      <c r="BE16" s="400"/>
      <c r="BF16" s="400"/>
      <c r="BG16" s="400"/>
      <c r="BH16" s="400"/>
      <c r="BI16" s="400"/>
      <c r="BJ16" s="400"/>
      <c r="BK16" s="400"/>
      <c r="BL16" s="400"/>
      <c r="BM16" s="401"/>
      <c r="BN16" s="419">
        <v>11945595</v>
      </c>
      <c r="BO16" s="420"/>
      <c r="BP16" s="420"/>
      <c r="BQ16" s="420"/>
      <c r="BR16" s="420"/>
      <c r="BS16" s="420"/>
      <c r="BT16" s="420"/>
      <c r="BU16" s="421"/>
      <c r="BV16" s="419">
        <v>11476293</v>
      </c>
      <c r="BW16" s="420"/>
      <c r="BX16" s="420"/>
      <c r="BY16" s="420"/>
      <c r="BZ16" s="420"/>
      <c r="CA16" s="420"/>
      <c r="CB16" s="420"/>
      <c r="CC16" s="421"/>
      <c r="CD16" s="194"/>
      <c r="CE16" s="417"/>
      <c r="CF16" s="417"/>
      <c r="CG16" s="417"/>
      <c r="CH16" s="417"/>
      <c r="CI16" s="417"/>
      <c r="CJ16" s="417"/>
      <c r="CK16" s="417"/>
      <c r="CL16" s="417"/>
      <c r="CM16" s="417"/>
      <c r="CN16" s="417"/>
      <c r="CO16" s="417"/>
      <c r="CP16" s="417"/>
      <c r="CQ16" s="417"/>
      <c r="CR16" s="417"/>
      <c r="CS16" s="418"/>
      <c r="CT16" s="389"/>
      <c r="CU16" s="390"/>
      <c r="CV16" s="390"/>
      <c r="CW16" s="390"/>
      <c r="CX16" s="390"/>
      <c r="CY16" s="390"/>
      <c r="CZ16" s="390"/>
      <c r="DA16" s="391"/>
      <c r="DB16" s="389"/>
      <c r="DC16" s="390"/>
      <c r="DD16" s="390"/>
      <c r="DE16" s="390"/>
      <c r="DF16" s="390"/>
      <c r="DG16" s="390"/>
      <c r="DH16" s="390"/>
      <c r="DI16" s="391"/>
    </row>
    <row r="17" spans="1:113" ht="18.75" customHeight="1" thickBot="1">
      <c r="A17" s="181"/>
      <c r="B17" s="531"/>
      <c r="C17" s="532"/>
      <c r="D17" s="532"/>
      <c r="E17" s="532"/>
      <c r="F17" s="532"/>
      <c r="G17" s="532"/>
      <c r="H17" s="532"/>
      <c r="I17" s="532"/>
      <c r="J17" s="532"/>
      <c r="K17" s="533"/>
      <c r="L17" s="195"/>
      <c r="M17" s="494" t="s">
        <v>153</v>
      </c>
      <c r="N17" s="495"/>
      <c r="O17" s="495"/>
      <c r="P17" s="495"/>
      <c r="Q17" s="496"/>
      <c r="R17" s="497" t="s">
        <v>154</v>
      </c>
      <c r="S17" s="498"/>
      <c r="T17" s="498"/>
      <c r="U17" s="498"/>
      <c r="V17" s="499"/>
      <c r="W17" s="500" t="s">
        <v>155</v>
      </c>
      <c r="X17" s="442"/>
      <c r="Y17" s="442"/>
      <c r="Z17" s="442"/>
      <c r="AA17" s="442"/>
      <c r="AB17" s="443"/>
      <c r="AC17" s="395">
        <v>18934</v>
      </c>
      <c r="AD17" s="396"/>
      <c r="AE17" s="396"/>
      <c r="AF17" s="396"/>
      <c r="AG17" s="397"/>
      <c r="AH17" s="395">
        <v>17798</v>
      </c>
      <c r="AI17" s="396"/>
      <c r="AJ17" s="396"/>
      <c r="AK17" s="396"/>
      <c r="AL17" s="398"/>
      <c r="AM17" s="478"/>
      <c r="AN17" s="393"/>
      <c r="AO17" s="393"/>
      <c r="AP17" s="393"/>
      <c r="AQ17" s="393"/>
      <c r="AR17" s="393"/>
      <c r="AS17" s="393"/>
      <c r="AT17" s="394"/>
      <c r="AU17" s="466"/>
      <c r="AV17" s="467"/>
      <c r="AW17" s="467"/>
      <c r="AX17" s="467"/>
      <c r="AY17" s="399" t="s">
        <v>156</v>
      </c>
      <c r="AZ17" s="400"/>
      <c r="BA17" s="400"/>
      <c r="BB17" s="400"/>
      <c r="BC17" s="400"/>
      <c r="BD17" s="400"/>
      <c r="BE17" s="400"/>
      <c r="BF17" s="400"/>
      <c r="BG17" s="400"/>
      <c r="BH17" s="400"/>
      <c r="BI17" s="400"/>
      <c r="BJ17" s="400"/>
      <c r="BK17" s="400"/>
      <c r="BL17" s="400"/>
      <c r="BM17" s="401"/>
      <c r="BN17" s="419">
        <v>9239527</v>
      </c>
      <c r="BO17" s="420"/>
      <c r="BP17" s="420"/>
      <c r="BQ17" s="420"/>
      <c r="BR17" s="420"/>
      <c r="BS17" s="420"/>
      <c r="BT17" s="420"/>
      <c r="BU17" s="421"/>
      <c r="BV17" s="419">
        <v>9061143</v>
      </c>
      <c r="BW17" s="420"/>
      <c r="BX17" s="420"/>
      <c r="BY17" s="420"/>
      <c r="BZ17" s="420"/>
      <c r="CA17" s="420"/>
      <c r="CB17" s="420"/>
      <c r="CC17" s="421"/>
      <c r="CD17" s="194"/>
      <c r="CE17" s="417"/>
      <c r="CF17" s="417"/>
      <c r="CG17" s="417"/>
      <c r="CH17" s="417"/>
      <c r="CI17" s="417"/>
      <c r="CJ17" s="417"/>
      <c r="CK17" s="417"/>
      <c r="CL17" s="417"/>
      <c r="CM17" s="417"/>
      <c r="CN17" s="417"/>
      <c r="CO17" s="417"/>
      <c r="CP17" s="417"/>
      <c r="CQ17" s="417"/>
      <c r="CR17" s="417"/>
      <c r="CS17" s="418"/>
      <c r="CT17" s="389"/>
      <c r="CU17" s="390"/>
      <c r="CV17" s="390"/>
      <c r="CW17" s="390"/>
      <c r="CX17" s="390"/>
      <c r="CY17" s="390"/>
      <c r="CZ17" s="390"/>
      <c r="DA17" s="391"/>
      <c r="DB17" s="389"/>
      <c r="DC17" s="390"/>
      <c r="DD17" s="390"/>
      <c r="DE17" s="390"/>
      <c r="DF17" s="390"/>
      <c r="DG17" s="390"/>
      <c r="DH17" s="390"/>
      <c r="DI17" s="391"/>
    </row>
    <row r="18" spans="1:113" ht="18.75" customHeight="1" thickBot="1">
      <c r="A18" s="181"/>
      <c r="B18" s="471" t="s">
        <v>157</v>
      </c>
      <c r="C18" s="472"/>
      <c r="D18" s="472"/>
      <c r="E18" s="473"/>
      <c r="F18" s="473"/>
      <c r="G18" s="473"/>
      <c r="H18" s="473"/>
      <c r="I18" s="473"/>
      <c r="J18" s="473"/>
      <c r="K18" s="473"/>
      <c r="L18" s="474">
        <v>53.19</v>
      </c>
      <c r="M18" s="474"/>
      <c r="N18" s="474"/>
      <c r="O18" s="474"/>
      <c r="P18" s="474"/>
      <c r="Q18" s="474"/>
      <c r="R18" s="475"/>
      <c r="S18" s="475"/>
      <c r="T18" s="475"/>
      <c r="U18" s="475"/>
      <c r="V18" s="476"/>
      <c r="W18" s="490"/>
      <c r="X18" s="491"/>
      <c r="Y18" s="491"/>
      <c r="Z18" s="491"/>
      <c r="AA18" s="491"/>
      <c r="AB18" s="501"/>
      <c r="AC18" s="383">
        <v>68.5</v>
      </c>
      <c r="AD18" s="384"/>
      <c r="AE18" s="384"/>
      <c r="AF18" s="384"/>
      <c r="AG18" s="477"/>
      <c r="AH18" s="383">
        <v>68.099999999999994</v>
      </c>
      <c r="AI18" s="384"/>
      <c r="AJ18" s="384"/>
      <c r="AK18" s="384"/>
      <c r="AL18" s="385"/>
      <c r="AM18" s="478"/>
      <c r="AN18" s="393"/>
      <c r="AO18" s="393"/>
      <c r="AP18" s="393"/>
      <c r="AQ18" s="393"/>
      <c r="AR18" s="393"/>
      <c r="AS18" s="393"/>
      <c r="AT18" s="394"/>
      <c r="AU18" s="466"/>
      <c r="AV18" s="467"/>
      <c r="AW18" s="467"/>
      <c r="AX18" s="467"/>
      <c r="AY18" s="399" t="s">
        <v>158</v>
      </c>
      <c r="AZ18" s="400"/>
      <c r="BA18" s="400"/>
      <c r="BB18" s="400"/>
      <c r="BC18" s="400"/>
      <c r="BD18" s="400"/>
      <c r="BE18" s="400"/>
      <c r="BF18" s="400"/>
      <c r="BG18" s="400"/>
      <c r="BH18" s="400"/>
      <c r="BI18" s="400"/>
      <c r="BJ18" s="400"/>
      <c r="BK18" s="400"/>
      <c r="BL18" s="400"/>
      <c r="BM18" s="401"/>
      <c r="BN18" s="419">
        <v>12632085</v>
      </c>
      <c r="BO18" s="420"/>
      <c r="BP18" s="420"/>
      <c r="BQ18" s="420"/>
      <c r="BR18" s="420"/>
      <c r="BS18" s="420"/>
      <c r="BT18" s="420"/>
      <c r="BU18" s="421"/>
      <c r="BV18" s="419">
        <v>12408217</v>
      </c>
      <c r="BW18" s="420"/>
      <c r="BX18" s="420"/>
      <c r="BY18" s="420"/>
      <c r="BZ18" s="420"/>
      <c r="CA18" s="420"/>
      <c r="CB18" s="420"/>
      <c r="CC18" s="421"/>
      <c r="CD18" s="194"/>
      <c r="CE18" s="417"/>
      <c r="CF18" s="417"/>
      <c r="CG18" s="417"/>
      <c r="CH18" s="417"/>
      <c r="CI18" s="417"/>
      <c r="CJ18" s="417"/>
      <c r="CK18" s="417"/>
      <c r="CL18" s="417"/>
      <c r="CM18" s="417"/>
      <c r="CN18" s="417"/>
      <c r="CO18" s="417"/>
      <c r="CP18" s="417"/>
      <c r="CQ18" s="417"/>
      <c r="CR18" s="417"/>
      <c r="CS18" s="418"/>
      <c r="CT18" s="389"/>
      <c r="CU18" s="390"/>
      <c r="CV18" s="390"/>
      <c r="CW18" s="390"/>
      <c r="CX18" s="390"/>
      <c r="CY18" s="390"/>
      <c r="CZ18" s="390"/>
      <c r="DA18" s="391"/>
      <c r="DB18" s="389"/>
      <c r="DC18" s="390"/>
      <c r="DD18" s="390"/>
      <c r="DE18" s="390"/>
      <c r="DF18" s="390"/>
      <c r="DG18" s="390"/>
      <c r="DH18" s="390"/>
      <c r="DI18" s="391"/>
    </row>
    <row r="19" spans="1:113" ht="18.75" customHeight="1" thickBot="1">
      <c r="A19" s="181"/>
      <c r="B19" s="471" t="s">
        <v>159</v>
      </c>
      <c r="C19" s="472"/>
      <c r="D19" s="472"/>
      <c r="E19" s="473"/>
      <c r="F19" s="473"/>
      <c r="G19" s="473"/>
      <c r="H19" s="473"/>
      <c r="I19" s="473"/>
      <c r="J19" s="473"/>
      <c r="K19" s="473"/>
      <c r="L19" s="479">
        <v>1161</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493"/>
      <c r="AM19" s="478"/>
      <c r="AN19" s="393"/>
      <c r="AO19" s="393"/>
      <c r="AP19" s="393"/>
      <c r="AQ19" s="393"/>
      <c r="AR19" s="393"/>
      <c r="AS19" s="393"/>
      <c r="AT19" s="394"/>
      <c r="AU19" s="466"/>
      <c r="AV19" s="467"/>
      <c r="AW19" s="467"/>
      <c r="AX19" s="467"/>
      <c r="AY19" s="399" t="s">
        <v>160</v>
      </c>
      <c r="AZ19" s="400"/>
      <c r="BA19" s="400"/>
      <c r="BB19" s="400"/>
      <c r="BC19" s="400"/>
      <c r="BD19" s="400"/>
      <c r="BE19" s="400"/>
      <c r="BF19" s="400"/>
      <c r="BG19" s="400"/>
      <c r="BH19" s="400"/>
      <c r="BI19" s="400"/>
      <c r="BJ19" s="400"/>
      <c r="BK19" s="400"/>
      <c r="BL19" s="400"/>
      <c r="BM19" s="401"/>
      <c r="BN19" s="419">
        <v>18426133</v>
      </c>
      <c r="BO19" s="420"/>
      <c r="BP19" s="420"/>
      <c r="BQ19" s="420"/>
      <c r="BR19" s="420"/>
      <c r="BS19" s="420"/>
      <c r="BT19" s="420"/>
      <c r="BU19" s="421"/>
      <c r="BV19" s="419">
        <v>16746405</v>
      </c>
      <c r="BW19" s="420"/>
      <c r="BX19" s="420"/>
      <c r="BY19" s="420"/>
      <c r="BZ19" s="420"/>
      <c r="CA19" s="420"/>
      <c r="CB19" s="420"/>
      <c r="CC19" s="421"/>
      <c r="CD19" s="194"/>
      <c r="CE19" s="417"/>
      <c r="CF19" s="417"/>
      <c r="CG19" s="417"/>
      <c r="CH19" s="417"/>
      <c r="CI19" s="417"/>
      <c r="CJ19" s="417"/>
      <c r="CK19" s="417"/>
      <c r="CL19" s="417"/>
      <c r="CM19" s="417"/>
      <c r="CN19" s="417"/>
      <c r="CO19" s="417"/>
      <c r="CP19" s="417"/>
      <c r="CQ19" s="417"/>
      <c r="CR19" s="417"/>
      <c r="CS19" s="418"/>
      <c r="CT19" s="389"/>
      <c r="CU19" s="390"/>
      <c r="CV19" s="390"/>
      <c r="CW19" s="390"/>
      <c r="CX19" s="390"/>
      <c r="CY19" s="390"/>
      <c r="CZ19" s="390"/>
      <c r="DA19" s="391"/>
      <c r="DB19" s="389"/>
      <c r="DC19" s="390"/>
      <c r="DD19" s="390"/>
      <c r="DE19" s="390"/>
      <c r="DF19" s="390"/>
      <c r="DG19" s="390"/>
      <c r="DH19" s="390"/>
      <c r="DI19" s="391"/>
    </row>
    <row r="20" spans="1:113" ht="18.75" customHeight="1" thickBot="1">
      <c r="A20" s="181"/>
      <c r="B20" s="471" t="s">
        <v>161</v>
      </c>
      <c r="C20" s="472"/>
      <c r="D20" s="472"/>
      <c r="E20" s="473"/>
      <c r="F20" s="473"/>
      <c r="G20" s="473"/>
      <c r="H20" s="473"/>
      <c r="I20" s="473"/>
      <c r="J20" s="473"/>
      <c r="K20" s="473"/>
      <c r="L20" s="479">
        <v>22283</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75"/>
      <c r="AO20" s="375"/>
      <c r="AP20" s="375"/>
      <c r="AQ20" s="375"/>
      <c r="AR20" s="375"/>
      <c r="AS20" s="375"/>
      <c r="AT20" s="376"/>
      <c r="AU20" s="485"/>
      <c r="AV20" s="486"/>
      <c r="AW20" s="486"/>
      <c r="AX20" s="487"/>
      <c r="AY20" s="399"/>
      <c r="AZ20" s="400"/>
      <c r="BA20" s="400"/>
      <c r="BB20" s="400"/>
      <c r="BC20" s="400"/>
      <c r="BD20" s="400"/>
      <c r="BE20" s="400"/>
      <c r="BF20" s="400"/>
      <c r="BG20" s="400"/>
      <c r="BH20" s="400"/>
      <c r="BI20" s="400"/>
      <c r="BJ20" s="400"/>
      <c r="BK20" s="400"/>
      <c r="BL20" s="400"/>
      <c r="BM20" s="401"/>
      <c r="BN20" s="419"/>
      <c r="BO20" s="420"/>
      <c r="BP20" s="420"/>
      <c r="BQ20" s="420"/>
      <c r="BR20" s="420"/>
      <c r="BS20" s="420"/>
      <c r="BT20" s="420"/>
      <c r="BU20" s="421"/>
      <c r="BV20" s="419"/>
      <c r="BW20" s="420"/>
      <c r="BX20" s="420"/>
      <c r="BY20" s="420"/>
      <c r="BZ20" s="420"/>
      <c r="CA20" s="420"/>
      <c r="CB20" s="420"/>
      <c r="CC20" s="421"/>
      <c r="CD20" s="194"/>
      <c r="CE20" s="417"/>
      <c r="CF20" s="417"/>
      <c r="CG20" s="417"/>
      <c r="CH20" s="417"/>
      <c r="CI20" s="417"/>
      <c r="CJ20" s="417"/>
      <c r="CK20" s="417"/>
      <c r="CL20" s="417"/>
      <c r="CM20" s="417"/>
      <c r="CN20" s="417"/>
      <c r="CO20" s="417"/>
      <c r="CP20" s="417"/>
      <c r="CQ20" s="417"/>
      <c r="CR20" s="417"/>
      <c r="CS20" s="418"/>
      <c r="CT20" s="389"/>
      <c r="CU20" s="390"/>
      <c r="CV20" s="390"/>
      <c r="CW20" s="390"/>
      <c r="CX20" s="390"/>
      <c r="CY20" s="390"/>
      <c r="CZ20" s="390"/>
      <c r="DA20" s="391"/>
      <c r="DB20" s="389"/>
      <c r="DC20" s="390"/>
      <c r="DD20" s="390"/>
      <c r="DE20" s="390"/>
      <c r="DF20" s="390"/>
      <c r="DG20" s="390"/>
      <c r="DH20" s="390"/>
      <c r="DI20" s="391"/>
    </row>
    <row r="21" spans="1:113" ht="18.75" customHeight="1" thickBot="1">
      <c r="A21" s="181"/>
      <c r="B21" s="468" t="s">
        <v>162</v>
      </c>
      <c r="C21" s="469"/>
      <c r="D21" s="469"/>
      <c r="E21" s="469"/>
      <c r="F21" s="469"/>
      <c r="G21" s="469"/>
      <c r="H21" s="469"/>
      <c r="I21" s="469"/>
      <c r="J21" s="469"/>
      <c r="K21" s="469"/>
      <c r="L21" s="469"/>
      <c r="M21" s="469"/>
      <c r="N21" s="469"/>
      <c r="O21" s="469"/>
      <c r="P21" s="469"/>
      <c r="Q21" s="469"/>
      <c r="R21" s="469"/>
      <c r="S21" s="469"/>
      <c r="T21" s="469"/>
      <c r="U21" s="469"/>
      <c r="V21" s="469"/>
      <c r="W21" s="469"/>
      <c r="X21" s="469"/>
      <c r="Y21" s="469"/>
      <c r="Z21" s="469"/>
      <c r="AA21" s="469"/>
      <c r="AB21" s="469"/>
      <c r="AC21" s="469"/>
      <c r="AD21" s="469"/>
      <c r="AE21" s="469"/>
      <c r="AF21" s="469"/>
      <c r="AG21" s="469"/>
      <c r="AH21" s="469"/>
      <c r="AI21" s="469"/>
      <c r="AJ21" s="469"/>
      <c r="AK21" s="469"/>
      <c r="AL21" s="469"/>
      <c r="AM21" s="469"/>
      <c r="AN21" s="469"/>
      <c r="AO21" s="469"/>
      <c r="AP21" s="469"/>
      <c r="AQ21" s="469"/>
      <c r="AR21" s="469"/>
      <c r="AS21" s="469"/>
      <c r="AT21" s="469"/>
      <c r="AU21" s="469"/>
      <c r="AV21" s="469"/>
      <c r="AW21" s="469"/>
      <c r="AX21" s="470"/>
      <c r="AY21" s="386"/>
      <c r="AZ21" s="387"/>
      <c r="BA21" s="387"/>
      <c r="BB21" s="387"/>
      <c r="BC21" s="387"/>
      <c r="BD21" s="387"/>
      <c r="BE21" s="387"/>
      <c r="BF21" s="387"/>
      <c r="BG21" s="387"/>
      <c r="BH21" s="387"/>
      <c r="BI21" s="387"/>
      <c r="BJ21" s="387"/>
      <c r="BK21" s="387"/>
      <c r="BL21" s="387"/>
      <c r="BM21" s="388"/>
      <c r="BN21" s="422"/>
      <c r="BO21" s="423"/>
      <c r="BP21" s="423"/>
      <c r="BQ21" s="423"/>
      <c r="BR21" s="423"/>
      <c r="BS21" s="423"/>
      <c r="BT21" s="423"/>
      <c r="BU21" s="424"/>
      <c r="BV21" s="422"/>
      <c r="BW21" s="423"/>
      <c r="BX21" s="423"/>
      <c r="BY21" s="423"/>
      <c r="BZ21" s="423"/>
      <c r="CA21" s="423"/>
      <c r="CB21" s="423"/>
      <c r="CC21" s="424"/>
      <c r="CD21" s="194"/>
      <c r="CE21" s="417"/>
      <c r="CF21" s="417"/>
      <c r="CG21" s="417"/>
      <c r="CH21" s="417"/>
      <c r="CI21" s="417"/>
      <c r="CJ21" s="417"/>
      <c r="CK21" s="417"/>
      <c r="CL21" s="417"/>
      <c r="CM21" s="417"/>
      <c r="CN21" s="417"/>
      <c r="CO21" s="417"/>
      <c r="CP21" s="417"/>
      <c r="CQ21" s="417"/>
      <c r="CR21" s="417"/>
      <c r="CS21" s="418"/>
      <c r="CT21" s="389"/>
      <c r="CU21" s="390"/>
      <c r="CV21" s="390"/>
      <c r="CW21" s="390"/>
      <c r="CX21" s="390"/>
      <c r="CY21" s="390"/>
      <c r="CZ21" s="390"/>
      <c r="DA21" s="391"/>
      <c r="DB21" s="389"/>
      <c r="DC21" s="390"/>
      <c r="DD21" s="390"/>
      <c r="DE21" s="390"/>
      <c r="DF21" s="390"/>
      <c r="DG21" s="390"/>
      <c r="DH21" s="390"/>
      <c r="DI21" s="391"/>
    </row>
    <row r="22" spans="1:113" ht="18.75" customHeight="1">
      <c r="A22" s="181"/>
      <c r="B22" s="432" t="s">
        <v>163</v>
      </c>
      <c r="C22" s="433"/>
      <c r="D22" s="434"/>
      <c r="E22" s="441" t="s">
        <v>1</v>
      </c>
      <c r="F22" s="442"/>
      <c r="G22" s="442"/>
      <c r="H22" s="442"/>
      <c r="I22" s="442"/>
      <c r="J22" s="442"/>
      <c r="K22" s="443"/>
      <c r="L22" s="441" t="s">
        <v>164</v>
      </c>
      <c r="M22" s="442"/>
      <c r="N22" s="442"/>
      <c r="O22" s="442"/>
      <c r="P22" s="443"/>
      <c r="Q22" s="447" t="s">
        <v>165</v>
      </c>
      <c r="R22" s="448"/>
      <c r="S22" s="448"/>
      <c r="T22" s="448"/>
      <c r="U22" s="448"/>
      <c r="V22" s="449"/>
      <c r="W22" s="453" t="s">
        <v>166</v>
      </c>
      <c r="X22" s="433"/>
      <c r="Y22" s="434"/>
      <c r="Z22" s="441" t="s">
        <v>1</v>
      </c>
      <c r="AA22" s="442"/>
      <c r="AB22" s="442"/>
      <c r="AC22" s="442"/>
      <c r="AD22" s="442"/>
      <c r="AE22" s="442"/>
      <c r="AF22" s="442"/>
      <c r="AG22" s="443"/>
      <c r="AH22" s="458" t="s">
        <v>167</v>
      </c>
      <c r="AI22" s="442"/>
      <c r="AJ22" s="442"/>
      <c r="AK22" s="442"/>
      <c r="AL22" s="443"/>
      <c r="AM22" s="458" t="s">
        <v>168</v>
      </c>
      <c r="AN22" s="459"/>
      <c r="AO22" s="459"/>
      <c r="AP22" s="459"/>
      <c r="AQ22" s="459"/>
      <c r="AR22" s="460"/>
      <c r="AS22" s="447" t="s">
        <v>165</v>
      </c>
      <c r="AT22" s="448"/>
      <c r="AU22" s="448"/>
      <c r="AV22" s="448"/>
      <c r="AW22" s="448"/>
      <c r="AX22" s="464"/>
      <c r="AY22" s="411" t="s">
        <v>169</v>
      </c>
      <c r="AZ22" s="412"/>
      <c r="BA22" s="412"/>
      <c r="BB22" s="412"/>
      <c r="BC22" s="412"/>
      <c r="BD22" s="412"/>
      <c r="BE22" s="412"/>
      <c r="BF22" s="412"/>
      <c r="BG22" s="412"/>
      <c r="BH22" s="412"/>
      <c r="BI22" s="412"/>
      <c r="BJ22" s="412"/>
      <c r="BK22" s="412"/>
      <c r="BL22" s="412"/>
      <c r="BM22" s="413"/>
      <c r="BN22" s="414">
        <v>20960389</v>
      </c>
      <c r="BO22" s="415"/>
      <c r="BP22" s="415"/>
      <c r="BQ22" s="415"/>
      <c r="BR22" s="415"/>
      <c r="BS22" s="415"/>
      <c r="BT22" s="415"/>
      <c r="BU22" s="416"/>
      <c r="BV22" s="414">
        <v>22060936</v>
      </c>
      <c r="BW22" s="415"/>
      <c r="BX22" s="415"/>
      <c r="BY22" s="415"/>
      <c r="BZ22" s="415"/>
      <c r="CA22" s="415"/>
      <c r="CB22" s="415"/>
      <c r="CC22" s="416"/>
      <c r="CD22" s="194"/>
      <c r="CE22" s="417"/>
      <c r="CF22" s="417"/>
      <c r="CG22" s="417"/>
      <c r="CH22" s="417"/>
      <c r="CI22" s="417"/>
      <c r="CJ22" s="417"/>
      <c r="CK22" s="417"/>
      <c r="CL22" s="417"/>
      <c r="CM22" s="417"/>
      <c r="CN22" s="417"/>
      <c r="CO22" s="417"/>
      <c r="CP22" s="417"/>
      <c r="CQ22" s="417"/>
      <c r="CR22" s="417"/>
      <c r="CS22" s="418"/>
      <c r="CT22" s="389"/>
      <c r="CU22" s="390"/>
      <c r="CV22" s="390"/>
      <c r="CW22" s="390"/>
      <c r="CX22" s="390"/>
      <c r="CY22" s="390"/>
      <c r="CZ22" s="390"/>
      <c r="DA22" s="391"/>
      <c r="DB22" s="389"/>
      <c r="DC22" s="390"/>
      <c r="DD22" s="390"/>
      <c r="DE22" s="390"/>
      <c r="DF22" s="390"/>
      <c r="DG22" s="390"/>
      <c r="DH22" s="390"/>
      <c r="DI22" s="391"/>
    </row>
    <row r="23" spans="1:113" ht="18.75" customHeight="1">
      <c r="A23" s="181"/>
      <c r="B23" s="435"/>
      <c r="C23" s="436"/>
      <c r="D23" s="437"/>
      <c r="E23" s="444"/>
      <c r="F23" s="445"/>
      <c r="G23" s="445"/>
      <c r="H23" s="445"/>
      <c r="I23" s="445"/>
      <c r="J23" s="445"/>
      <c r="K23" s="446"/>
      <c r="L23" s="444"/>
      <c r="M23" s="445"/>
      <c r="N23" s="445"/>
      <c r="O23" s="445"/>
      <c r="P23" s="446"/>
      <c r="Q23" s="450"/>
      <c r="R23" s="451"/>
      <c r="S23" s="451"/>
      <c r="T23" s="451"/>
      <c r="U23" s="451"/>
      <c r="V23" s="452"/>
      <c r="W23" s="454"/>
      <c r="X23" s="436"/>
      <c r="Y23" s="437"/>
      <c r="Z23" s="444"/>
      <c r="AA23" s="445"/>
      <c r="AB23" s="445"/>
      <c r="AC23" s="445"/>
      <c r="AD23" s="445"/>
      <c r="AE23" s="445"/>
      <c r="AF23" s="445"/>
      <c r="AG23" s="446"/>
      <c r="AH23" s="444"/>
      <c r="AI23" s="445"/>
      <c r="AJ23" s="445"/>
      <c r="AK23" s="445"/>
      <c r="AL23" s="446"/>
      <c r="AM23" s="461"/>
      <c r="AN23" s="462"/>
      <c r="AO23" s="462"/>
      <c r="AP23" s="462"/>
      <c r="AQ23" s="462"/>
      <c r="AR23" s="463"/>
      <c r="AS23" s="450"/>
      <c r="AT23" s="451"/>
      <c r="AU23" s="451"/>
      <c r="AV23" s="451"/>
      <c r="AW23" s="451"/>
      <c r="AX23" s="465"/>
      <c r="AY23" s="399" t="s">
        <v>170</v>
      </c>
      <c r="AZ23" s="400"/>
      <c r="BA23" s="400"/>
      <c r="BB23" s="400"/>
      <c r="BC23" s="400"/>
      <c r="BD23" s="400"/>
      <c r="BE23" s="400"/>
      <c r="BF23" s="400"/>
      <c r="BG23" s="400"/>
      <c r="BH23" s="400"/>
      <c r="BI23" s="400"/>
      <c r="BJ23" s="400"/>
      <c r="BK23" s="400"/>
      <c r="BL23" s="400"/>
      <c r="BM23" s="401"/>
      <c r="BN23" s="419">
        <v>12473745</v>
      </c>
      <c r="BO23" s="420"/>
      <c r="BP23" s="420"/>
      <c r="BQ23" s="420"/>
      <c r="BR23" s="420"/>
      <c r="BS23" s="420"/>
      <c r="BT23" s="420"/>
      <c r="BU23" s="421"/>
      <c r="BV23" s="419">
        <v>12856169</v>
      </c>
      <c r="BW23" s="420"/>
      <c r="BX23" s="420"/>
      <c r="BY23" s="420"/>
      <c r="BZ23" s="420"/>
      <c r="CA23" s="420"/>
      <c r="CB23" s="420"/>
      <c r="CC23" s="421"/>
      <c r="CD23" s="194"/>
      <c r="CE23" s="417"/>
      <c r="CF23" s="417"/>
      <c r="CG23" s="417"/>
      <c r="CH23" s="417"/>
      <c r="CI23" s="417"/>
      <c r="CJ23" s="417"/>
      <c r="CK23" s="417"/>
      <c r="CL23" s="417"/>
      <c r="CM23" s="417"/>
      <c r="CN23" s="417"/>
      <c r="CO23" s="417"/>
      <c r="CP23" s="417"/>
      <c r="CQ23" s="417"/>
      <c r="CR23" s="417"/>
      <c r="CS23" s="418"/>
      <c r="CT23" s="389"/>
      <c r="CU23" s="390"/>
      <c r="CV23" s="390"/>
      <c r="CW23" s="390"/>
      <c r="CX23" s="390"/>
      <c r="CY23" s="390"/>
      <c r="CZ23" s="390"/>
      <c r="DA23" s="391"/>
      <c r="DB23" s="389"/>
      <c r="DC23" s="390"/>
      <c r="DD23" s="390"/>
      <c r="DE23" s="390"/>
      <c r="DF23" s="390"/>
      <c r="DG23" s="390"/>
      <c r="DH23" s="390"/>
      <c r="DI23" s="391"/>
    </row>
    <row r="24" spans="1:113" ht="18.75" customHeight="1" thickBot="1">
      <c r="A24" s="181"/>
      <c r="B24" s="435"/>
      <c r="C24" s="436"/>
      <c r="D24" s="437"/>
      <c r="E24" s="392" t="s">
        <v>171</v>
      </c>
      <c r="F24" s="393"/>
      <c r="G24" s="393"/>
      <c r="H24" s="393"/>
      <c r="I24" s="393"/>
      <c r="J24" s="393"/>
      <c r="K24" s="394"/>
      <c r="L24" s="395">
        <v>1</v>
      </c>
      <c r="M24" s="396"/>
      <c r="N24" s="396"/>
      <c r="O24" s="396"/>
      <c r="P24" s="397"/>
      <c r="Q24" s="395">
        <v>8250</v>
      </c>
      <c r="R24" s="396"/>
      <c r="S24" s="396"/>
      <c r="T24" s="396"/>
      <c r="U24" s="396"/>
      <c r="V24" s="397"/>
      <c r="W24" s="454"/>
      <c r="X24" s="436"/>
      <c r="Y24" s="437"/>
      <c r="Z24" s="392" t="s">
        <v>172</v>
      </c>
      <c r="AA24" s="393"/>
      <c r="AB24" s="393"/>
      <c r="AC24" s="393"/>
      <c r="AD24" s="393"/>
      <c r="AE24" s="393"/>
      <c r="AF24" s="393"/>
      <c r="AG24" s="394"/>
      <c r="AH24" s="395">
        <v>301</v>
      </c>
      <c r="AI24" s="396"/>
      <c r="AJ24" s="396"/>
      <c r="AK24" s="396"/>
      <c r="AL24" s="397"/>
      <c r="AM24" s="395">
        <v>887047</v>
      </c>
      <c r="AN24" s="396"/>
      <c r="AO24" s="396"/>
      <c r="AP24" s="396"/>
      <c r="AQ24" s="396"/>
      <c r="AR24" s="397"/>
      <c r="AS24" s="395">
        <v>2947</v>
      </c>
      <c r="AT24" s="396"/>
      <c r="AU24" s="396"/>
      <c r="AV24" s="396"/>
      <c r="AW24" s="396"/>
      <c r="AX24" s="398"/>
      <c r="AY24" s="386" t="s">
        <v>173</v>
      </c>
      <c r="AZ24" s="387"/>
      <c r="BA24" s="387"/>
      <c r="BB24" s="387"/>
      <c r="BC24" s="387"/>
      <c r="BD24" s="387"/>
      <c r="BE24" s="387"/>
      <c r="BF24" s="387"/>
      <c r="BG24" s="387"/>
      <c r="BH24" s="387"/>
      <c r="BI24" s="387"/>
      <c r="BJ24" s="387"/>
      <c r="BK24" s="387"/>
      <c r="BL24" s="387"/>
      <c r="BM24" s="388"/>
      <c r="BN24" s="419">
        <v>13922912</v>
      </c>
      <c r="BO24" s="420"/>
      <c r="BP24" s="420"/>
      <c r="BQ24" s="420"/>
      <c r="BR24" s="420"/>
      <c r="BS24" s="420"/>
      <c r="BT24" s="420"/>
      <c r="BU24" s="421"/>
      <c r="BV24" s="419">
        <v>14483425</v>
      </c>
      <c r="BW24" s="420"/>
      <c r="BX24" s="420"/>
      <c r="BY24" s="420"/>
      <c r="BZ24" s="420"/>
      <c r="CA24" s="420"/>
      <c r="CB24" s="420"/>
      <c r="CC24" s="421"/>
      <c r="CD24" s="194"/>
      <c r="CE24" s="417"/>
      <c r="CF24" s="417"/>
      <c r="CG24" s="417"/>
      <c r="CH24" s="417"/>
      <c r="CI24" s="417"/>
      <c r="CJ24" s="417"/>
      <c r="CK24" s="417"/>
      <c r="CL24" s="417"/>
      <c r="CM24" s="417"/>
      <c r="CN24" s="417"/>
      <c r="CO24" s="417"/>
      <c r="CP24" s="417"/>
      <c r="CQ24" s="417"/>
      <c r="CR24" s="417"/>
      <c r="CS24" s="418"/>
      <c r="CT24" s="389"/>
      <c r="CU24" s="390"/>
      <c r="CV24" s="390"/>
      <c r="CW24" s="390"/>
      <c r="CX24" s="390"/>
      <c r="CY24" s="390"/>
      <c r="CZ24" s="390"/>
      <c r="DA24" s="391"/>
      <c r="DB24" s="389"/>
      <c r="DC24" s="390"/>
      <c r="DD24" s="390"/>
      <c r="DE24" s="390"/>
      <c r="DF24" s="390"/>
      <c r="DG24" s="390"/>
      <c r="DH24" s="390"/>
      <c r="DI24" s="391"/>
    </row>
    <row r="25" spans="1:113" ht="18.75" customHeight="1">
      <c r="A25" s="181"/>
      <c r="B25" s="435"/>
      <c r="C25" s="436"/>
      <c r="D25" s="437"/>
      <c r="E25" s="392" t="s">
        <v>174</v>
      </c>
      <c r="F25" s="393"/>
      <c r="G25" s="393"/>
      <c r="H25" s="393"/>
      <c r="I25" s="393"/>
      <c r="J25" s="393"/>
      <c r="K25" s="394"/>
      <c r="L25" s="395">
        <v>1</v>
      </c>
      <c r="M25" s="396"/>
      <c r="N25" s="396"/>
      <c r="O25" s="396"/>
      <c r="P25" s="397"/>
      <c r="Q25" s="395">
        <v>6340</v>
      </c>
      <c r="R25" s="396"/>
      <c r="S25" s="396"/>
      <c r="T25" s="396"/>
      <c r="U25" s="396"/>
      <c r="V25" s="397"/>
      <c r="W25" s="454"/>
      <c r="X25" s="436"/>
      <c r="Y25" s="437"/>
      <c r="Z25" s="392" t="s">
        <v>175</v>
      </c>
      <c r="AA25" s="393"/>
      <c r="AB25" s="393"/>
      <c r="AC25" s="393"/>
      <c r="AD25" s="393"/>
      <c r="AE25" s="393"/>
      <c r="AF25" s="393"/>
      <c r="AG25" s="394"/>
      <c r="AH25" s="395" t="s">
        <v>138</v>
      </c>
      <c r="AI25" s="396"/>
      <c r="AJ25" s="396"/>
      <c r="AK25" s="396"/>
      <c r="AL25" s="397"/>
      <c r="AM25" s="395" t="s">
        <v>138</v>
      </c>
      <c r="AN25" s="396"/>
      <c r="AO25" s="396"/>
      <c r="AP25" s="396"/>
      <c r="AQ25" s="396"/>
      <c r="AR25" s="397"/>
      <c r="AS25" s="395" t="s">
        <v>138</v>
      </c>
      <c r="AT25" s="396"/>
      <c r="AU25" s="396"/>
      <c r="AV25" s="396"/>
      <c r="AW25" s="396"/>
      <c r="AX25" s="398"/>
      <c r="AY25" s="411" t="s">
        <v>176</v>
      </c>
      <c r="AZ25" s="412"/>
      <c r="BA25" s="412"/>
      <c r="BB25" s="412"/>
      <c r="BC25" s="412"/>
      <c r="BD25" s="412"/>
      <c r="BE25" s="412"/>
      <c r="BF25" s="412"/>
      <c r="BG25" s="412"/>
      <c r="BH25" s="412"/>
      <c r="BI25" s="412"/>
      <c r="BJ25" s="412"/>
      <c r="BK25" s="412"/>
      <c r="BL25" s="412"/>
      <c r="BM25" s="413"/>
      <c r="BN25" s="414">
        <v>10332546</v>
      </c>
      <c r="BO25" s="415"/>
      <c r="BP25" s="415"/>
      <c r="BQ25" s="415"/>
      <c r="BR25" s="415"/>
      <c r="BS25" s="415"/>
      <c r="BT25" s="415"/>
      <c r="BU25" s="416"/>
      <c r="BV25" s="414">
        <v>5958859</v>
      </c>
      <c r="BW25" s="415"/>
      <c r="BX25" s="415"/>
      <c r="BY25" s="415"/>
      <c r="BZ25" s="415"/>
      <c r="CA25" s="415"/>
      <c r="CB25" s="415"/>
      <c r="CC25" s="416"/>
      <c r="CD25" s="194"/>
      <c r="CE25" s="417"/>
      <c r="CF25" s="417"/>
      <c r="CG25" s="417"/>
      <c r="CH25" s="417"/>
      <c r="CI25" s="417"/>
      <c r="CJ25" s="417"/>
      <c r="CK25" s="417"/>
      <c r="CL25" s="417"/>
      <c r="CM25" s="417"/>
      <c r="CN25" s="417"/>
      <c r="CO25" s="417"/>
      <c r="CP25" s="417"/>
      <c r="CQ25" s="417"/>
      <c r="CR25" s="417"/>
      <c r="CS25" s="418"/>
      <c r="CT25" s="389"/>
      <c r="CU25" s="390"/>
      <c r="CV25" s="390"/>
      <c r="CW25" s="390"/>
      <c r="CX25" s="390"/>
      <c r="CY25" s="390"/>
      <c r="CZ25" s="390"/>
      <c r="DA25" s="391"/>
      <c r="DB25" s="389"/>
      <c r="DC25" s="390"/>
      <c r="DD25" s="390"/>
      <c r="DE25" s="390"/>
      <c r="DF25" s="390"/>
      <c r="DG25" s="390"/>
      <c r="DH25" s="390"/>
      <c r="DI25" s="391"/>
    </row>
    <row r="26" spans="1:113" ht="18.75" customHeight="1">
      <c r="A26" s="181"/>
      <c r="B26" s="435"/>
      <c r="C26" s="436"/>
      <c r="D26" s="437"/>
      <c r="E26" s="392" t="s">
        <v>177</v>
      </c>
      <c r="F26" s="393"/>
      <c r="G26" s="393"/>
      <c r="H26" s="393"/>
      <c r="I26" s="393"/>
      <c r="J26" s="393"/>
      <c r="K26" s="394"/>
      <c r="L26" s="395">
        <v>1</v>
      </c>
      <c r="M26" s="396"/>
      <c r="N26" s="396"/>
      <c r="O26" s="396"/>
      <c r="P26" s="397"/>
      <c r="Q26" s="395">
        <v>5650</v>
      </c>
      <c r="R26" s="396"/>
      <c r="S26" s="396"/>
      <c r="T26" s="396"/>
      <c r="U26" s="396"/>
      <c r="V26" s="397"/>
      <c r="W26" s="454"/>
      <c r="X26" s="436"/>
      <c r="Y26" s="437"/>
      <c r="Z26" s="392" t="s">
        <v>178</v>
      </c>
      <c r="AA26" s="430"/>
      <c r="AB26" s="430"/>
      <c r="AC26" s="430"/>
      <c r="AD26" s="430"/>
      <c r="AE26" s="430"/>
      <c r="AF26" s="430"/>
      <c r="AG26" s="431"/>
      <c r="AH26" s="395">
        <v>17</v>
      </c>
      <c r="AI26" s="396"/>
      <c r="AJ26" s="396"/>
      <c r="AK26" s="396"/>
      <c r="AL26" s="397"/>
      <c r="AM26" s="395">
        <v>58820</v>
      </c>
      <c r="AN26" s="396"/>
      <c r="AO26" s="396"/>
      <c r="AP26" s="396"/>
      <c r="AQ26" s="396"/>
      <c r="AR26" s="397"/>
      <c r="AS26" s="395">
        <v>3460</v>
      </c>
      <c r="AT26" s="396"/>
      <c r="AU26" s="396"/>
      <c r="AV26" s="396"/>
      <c r="AW26" s="396"/>
      <c r="AX26" s="398"/>
      <c r="AY26" s="428" t="s">
        <v>179</v>
      </c>
      <c r="AZ26" s="373"/>
      <c r="BA26" s="373"/>
      <c r="BB26" s="373"/>
      <c r="BC26" s="373"/>
      <c r="BD26" s="373"/>
      <c r="BE26" s="373"/>
      <c r="BF26" s="373"/>
      <c r="BG26" s="373"/>
      <c r="BH26" s="373"/>
      <c r="BI26" s="373"/>
      <c r="BJ26" s="373"/>
      <c r="BK26" s="373"/>
      <c r="BL26" s="373"/>
      <c r="BM26" s="429"/>
      <c r="BN26" s="419" t="s">
        <v>138</v>
      </c>
      <c r="BO26" s="420"/>
      <c r="BP26" s="420"/>
      <c r="BQ26" s="420"/>
      <c r="BR26" s="420"/>
      <c r="BS26" s="420"/>
      <c r="BT26" s="420"/>
      <c r="BU26" s="421"/>
      <c r="BV26" s="419" t="s">
        <v>138</v>
      </c>
      <c r="BW26" s="420"/>
      <c r="BX26" s="420"/>
      <c r="BY26" s="420"/>
      <c r="BZ26" s="420"/>
      <c r="CA26" s="420"/>
      <c r="CB26" s="420"/>
      <c r="CC26" s="421"/>
      <c r="CD26" s="194"/>
      <c r="CE26" s="417"/>
      <c r="CF26" s="417"/>
      <c r="CG26" s="417"/>
      <c r="CH26" s="417"/>
      <c r="CI26" s="417"/>
      <c r="CJ26" s="417"/>
      <c r="CK26" s="417"/>
      <c r="CL26" s="417"/>
      <c r="CM26" s="417"/>
      <c r="CN26" s="417"/>
      <c r="CO26" s="417"/>
      <c r="CP26" s="417"/>
      <c r="CQ26" s="417"/>
      <c r="CR26" s="417"/>
      <c r="CS26" s="418"/>
      <c r="CT26" s="389"/>
      <c r="CU26" s="390"/>
      <c r="CV26" s="390"/>
      <c r="CW26" s="390"/>
      <c r="CX26" s="390"/>
      <c r="CY26" s="390"/>
      <c r="CZ26" s="390"/>
      <c r="DA26" s="391"/>
      <c r="DB26" s="389"/>
      <c r="DC26" s="390"/>
      <c r="DD26" s="390"/>
      <c r="DE26" s="390"/>
      <c r="DF26" s="390"/>
      <c r="DG26" s="390"/>
      <c r="DH26" s="390"/>
      <c r="DI26" s="391"/>
    </row>
    <row r="27" spans="1:113" ht="18.75" customHeight="1" thickBot="1">
      <c r="A27" s="181"/>
      <c r="B27" s="435"/>
      <c r="C27" s="436"/>
      <c r="D27" s="437"/>
      <c r="E27" s="392" t="s">
        <v>180</v>
      </c>
      <c r="F27" s="393"/>
      <c r="G27" s="393"/>
      <c r="H27" s="393"/>
      <c r="I27" s="393"/>
      <c r="J27" s="393"/>
      <c r="K27" s="394"/>
      <c r="L27" s="395">
        <v>1</v>
      </c>
      <c r="M27" s="396"/>
      <c r="N27" s="396"/>
      <c r="O27" s="396"/>
      <c r="P27" s="397"/>
      <c r="Q27" s="395">
        <v>4400</v>
      </c>
      <c r="R27" s="396"/>
      <c r="S27" s="396"/>
      <c r="T27" s="396"/>
      <c r="U27" s="396"/>
      <c r="V27" s="397"/>
      <c r="W27" s="454"/>
      <c r="X27" s="436"/>
      <c r="Y27" s="437"/>
      <c r="Z27" s="392" t="s">
        <v>181</v>
      </c>
      <c r="AA27" s="393"/>
      <c r="AB27" s="393"/>
      <c r="AC27" s="393"/>
      <c r="AD27" s="393"/>
      <c r="AE27" s="393"/>
      <c r="AF27" s="393"/>
      <c r="AG27" s="394"/>
      <c r="AH27" s="395" t="s">
        <v>138</v>
      </c>
      <c r="AI27" s="396"/>
      <c r="AJ27" s="396"/>
      <c r="AK27" s="396"/>
      <c r="AL27" s="397"/>
      <c r="AM27" s="395" t="s">
        <v>138</v>
      </c>
      <c r="AN27" s="396"/>
      <c r="AO27" s="396"/>
      <c r="AP27" s="396"/>
      <c r="AQ27" s="396"/>
      <c r="AR27" s="397"/>
      <c r="AS27" s="395" t="s">
        <v>138</v>
      </c>
      <c r="AT27" s="396"/>
      <c r="AU27" s="396"/>
      <c r="AV27" s="396"/>
      <c r="AW27" s="396"/>
      <c r="AX27" s="398"/>
      <c r="AY27" s="425" t="s">
        <v>182</v>
      </c>
      <c r="AZ27" s="426"/>
      <c r="BA27" s="426"/>
      <c r="BB27" s="426"/>
      <c r="BC27" s="426"/>
      <c r="BD27" s="426"/>
      <c r="BE27" s="426"/>
      <c r="BF27" s="426"/>
      <c r="BG27" s="426"/>
      <c r="BH27" s="426"/>
      <c r="BI27" s="426"/>
      <c r="BJ27" s="426"/>
      <c r="BK27" s="426"/>
      <c r="BL27" s="426"/>
      <c r="BM27" s="427"/>
      <c r="BN27" s="422">
        <v>760000</v>
      </c>
      <c r="BO27" s="423"/>
      <c r="BP27" s="423"/>
      <c r="BQ27" s="423"/>
      <c r="BR27" s="423"/>
      <c r="BS27" s="423"/>
      <c r="BT27" s="423"/>
      <c r="BU27" s="424"/>
      <c r="BV27" s="422">
        <v>760000</v>
      </c>
      <c r="BW27" s="423"/>
      <c r="BX27" s="423"/>
      <c r="BY27" s="423"/>
      <c r="BZ27" s="423"/>
      <c r="CA27" s="423"/>
      <c r="CB27" s="423"/>
      <c r="CC27" s="424"/>
      <c r="CD27" s="196"/>
      <c r="CE27" s="417"/>
      <c r="CF27" s="417"/>
      <c r="CG27" s="417"/>
      <c r="CH27" s="417"/>
      <c r="CI27" s="417"/>
      <c r="CJ27" s="417"/>
      <c r="CK27" s="417"/>
      <c r="CL27" s="417"/>
      <c r="CM27" s="417"/>
      <c r="CN27" s="417"/>
      <c r="CO27" s="417"/>
      <c r="CP27" s="417"/>
      <c r="CQ27" s="417"/>
      <c r="CR27" s="417"/>
      <c r="CS27" s="418"/>
      <c r="CT27" s="389"/>
      <c r="CU27" s="390"/>
      <c r="CV27" s="390"/>
      <c r="CW27" s="390"/>
      <c r="CX27" s="390"/>
      <c r="CY27" s="390"/>
      <c r="CZ27" s="390"/>
      <c r="DA27" s="391"/>
      <c r="DB27" s="389"/>
      <c r="DC27" s="390"/>
      <c r="DD27" s="390"/>
      <c r="DE27" s="390"/>
      <c r="DF27" s="390"/>
      <c r="DG27" s="390"/>
      <c r="DH27" s="390"/>
      <c r="DI27" s="391"/>
    </row>
    <row r="28" spans="1:113" ht="18.75" customHeight="1">
      <c r="A28" s="181"/>
      <c r="B28" s="435"/>
      <c r="C28" s="436"/>
      <c r="D28" s="437"/>
      <c r="E28" s="392" t="s">
        <v>183</v>
      </c>
      <c r="F28" s="393"/>
      <c r="G28" s="393"/>
      <c r="H28" s="393"/>
      <c r="I28" s="393"/>
      <c r="J28" s="393"/>
      <c r="K28" s="394"/>
      <c r="L28" s="395">
        <v>1</v>
      </c>
      <c r="M28" s="396"/>
      <c r="N28" s="396"/>
      <c r="O28" s="396"/>
      <c r="P28" s="397"/>
      <c r="Q28" s="395">
        <v>3900</v>
      </c>
      <c r="R28" s="396"/>
      <c r="S28" s="396"/>
      <c r="T28" s="396"/>
      <c r="U28" s="396"/>
      <c r="V28" s="397"/>
      <c r="W28" s="454"/>
      <c r="X28" s="436"/>
      <c r="Y28" s="437"/>
      <c r="Z28" s="392" t="s">
        <v>184</v>
      </c>
      <c r="AA28" s="393"/>
      <c r="AB28" s="393"/>
      <c r="AC28" s="393"/>
      <c r="AD28" s="393"/>
      <c r="AE28" s="393"/>
      <c r="AF28" s="393"/>
      <c r="AG28" s="394"/>
      <c r="AH28" s="395" t="s">
        <v>138</v>
      </c>
      <c r="AI28" s="396"/>
      <c r="AJ28" s="396"/>
      <c r="AK28" s="396"/>
      <c r="AL28" s="397"/>
      <c r="AM28" s="395" t="s">
        <v>138</v>
      </c>
      <c r="AN28" s="396"/>
      <c r="AO28" s="396"/>
      <c r="AP28" s="396"/>
      <c r="AQ28" s="396"/>
      <c r="AR28" s="397"/>
      <c r="AS28" s="395" t="s">
        <v>138</v>
      </c>
      <c r="AT28" s="396"/>
      <c r="AU28" s="396"/>
      <c r="AV28" s="396"/>
      <c r="AW28" s="396"/>
      <c r="AX28" s="398"/>
      <c r="AY28" s="402" t="s">
        <v>185</v>
      </c>
      <c r="AZ28" s="403"/>
      <c r="BA28" s="403"/>
      <c r="BB28" s="404"/>
      <c r="BC28" s="411" t="s">
        <v>49</v>
      </c>
      <c r="BD28" s="412"/>
      <c r="BE28" s="412"/>
      <c r="BF28" s="412"/>
      <c r="BG28" s="412"/>
      <c r="BH28" s="412"/>
      <c r="BI28" s="412"/>
      <c r="BJ28" s="412"/>
      <c r="BK28" s="412"/>
      <c r="BL28" s="412"/>
      <c r="BM28" s="413"/>
      <c r="BN28" s="414">
        <v>4069243</v>
      </c>
      <c r="BO28" s="415"/>
      <c r="BP28" s="415"/>
      <c r="BQ28" s="415"/>
      <c r="BR28" s="415"/>
      <c r="BS28" s="415"/>
      <c r="BT28" s="415"/>
      <c r="BU28" s="416"/>
      <c r="BV28" s="414">
        <v>3460399</v>
      </c>
      <c r="BW28" s="415"/>
      <c r="BX28" s="415"/>
      <c r="BY28" s="415"/>
      <c r="BZ28" s="415"/>
      <c r="CA28" s="415"/>
      <c r="CB28" s="415"/>
      <c r="CC28" s="416"/>
      <c r="CD28" s="194"/>
      <c r="CE28" s="417"/>
      <c r="CF28" s="417"/>
      <c r="CG28" s="417"/>
      <c r="CH28" s="417"/>
      <c r="CI28" s="417"/>
      <c r="CJ28" s="417"/>
      <c r="CK28" s="417"/>
      <c r="CL28" s="417"/>
      <c r="CM28" s="417"/>
      <c r="CN28" s="417"/>
      <c r="CO28" s="417"/>
      <c r="CP28" s="417"/>
      <c r="CQ28" s="417"/>
      <c r="CR28" s="417"/>
      <c r="CS28" s="418"/>
      <c r="CT28" s="389"/>
      <c r="CU28" s="390"/>
      <c r="CV28" s="390"/>
      <c r="CW28" s="390"/>
      <c r="CX28" s="390"/>
      <c r="CY28" s="390"/>
      <c r="CZ28" s="390"/>
      <c r="DA28" s="391"/>
      <c r="DB28" s="389"/>
      <c r="DC28" s="390"/>
      <c r="DD28" s="390"/>
      <c r="DE28" s="390"/>
      <c r="DF28" s="390"/>
      <c r="DG28" s="390"/>
      <c r="DH28" s="390"/>
      <c r="DI28" s="391"/>
    </row>
    <row r="29" spans="1:113" ht="18.75" customHeight="1">
      <c r="A29" s="181"/>
      <c r="B29" s="435"/>
      <c r="C29" s="436"/>
      <c r="D29" s="437"/>
      <c r="E29" s="392" t="s">
        <v>186</v>
      </c>
      <c r="F29" s="393"/>
      <c r="G29" s="393"/>
      <c r="H29" s="393"/>
      <c r="I29" s="393"/>
      <c r="J29" s="393"/>
      <c r="K29" s="394"/>
      <c r="L29" s="395">
        <v>17</v>
      </c>
      <c r="M29" s="396"/>
      <c r="N29" s="396"/>
      <c r="O29" s="396"/>
      <c r="P29" s="397"/>
      <c r="Q29" s="395">
        <v>3700</v>
      </c>
      <c r="R29" s="396"/>
      <c r="S29" s="396"/>
      <c r="T29" s="396"/>
      <c r="U29" s="396"/>
      <c r="V29" s="397"/>
      <c r="W29" s="455"/>
      <c r="X29" s="456"/>
      <c r="Y29" s="457"/>
      <c r="Z29" s="392" t="s">
        <v>187</v>
      </c>
      <c r="AA29" s="393"/>
      <c r="AB29" s="393"/>
      <c r="AC29" s="393"/>
      <c r="AD29" s="393"/>
      <c r="AE29" s="393"/>
      <c r="AF29" s="393"/>
      <c r="AG29" s="394"/>
      <c r="AH29" s="395">
        <v>301</v>
      </c>
      <c r="AI29" s="396"/>
      <c r="AJ29" s="396"/>
      <c r="AK29" s="396"/>
      <c r="AL29" s="397"/>
      <c r="AM29" s="395">
        <v>887047</v>
      </c>
      <c r="AN29" s="396"/>
      <c r="AO29" s="396"/>
      <c r="AP29" s="396"/>
      <c r="AQ29" s="396"/>
      <c r="AR29" s="397"/>
      <c r="AS29" s="395">
        <v>2947</v>
      </c>
      <c r="AT29" s="396"/>
      <c r="AU29" s="396"/>
      <c r="AV29" s="396"/>
      <c r="AW29" s="396"/>
      <c r="AX29" s="398"/>
      <c r="AY29" s="405"/>
      <c r="AZ29" s="406"/>
      <c r="BA29" s="406"/>
      <c r="BB29" s="407"/>
      <c r="BC29" s="399" t="s">
        <v>188</v>
      </c>
      <c r="BD29" s="400"/>
      <c r="BE29" s="400"/>
      <c r="BF29" s="400"/>
      <c r="BG29" s="400"/>
      <c r="BH29" s="400"/>
      <c r="BI29" s="400"/>
      <c r="BJ29" s="400"/>
      <c r="BK29" s="400"/>
      <c r="BL29" s="400"/>
      <c r="BM29" s="401"/>
      <c r="BN29" s="419">
        <v>789891</v>
      </c>
      <c r="BO29" s="420"/>
      <c r="BP29" s="420"/>
      <c r="BQ29" s="420"/>
      <c r="BR29" s="420"/>
      <c r="BS29" s="420"/>
      <c r="BT29" s="420"/>
      <c r="BU29" s="421"/>
      <c r="BV29" s="419">
        <v>988013</v>
      </c>
      <c r="BW29" s="420"/>
      <c r="BX29" s="420"/>
      <c r="BY29" s="420"/>
      <c r="BZ29" s="420"/>
      <c r="CA29" s="420"/>
      <c r="CB29" s="420"/>
      <c r="CC29" s="421"/>
      <c r="CD29" s="196"/>
      <c r="CE29" s="417"/>
      <c r="CF29" s="417"/>
      <c r="CG29" s="417"/>
      <c r="CH29" s="417"/>
      <c r="CI29" s="417"/>
      <c r="CJ29" s="417"/>
      <c r="CK29" s="417"/>
      <c r="CL29" s="417"/>
      <c r="CM29" s="417"/>
      <c r="CN29" s="417"/>
      <c r="CO29" s="417"/>
      <c r="CP29" s="417"/>
      <c r="CQ29" s="417"/>
      <c r="CR29" s="417"/>
      <c r="CS29" s="418"/>
      <c r="CT29" s="389"/>
      <c r="CU29" s="390"/>
      <c r="CV29" s="390"/>
      <c r="CW29" s="390"/>
      <c r="CX29" s="390"/>
      <c r="CY29" s="390"/>
      <c r="CZ29" s="390"/>
      <c r="DA29" s="391"/>
      <c r="DB29" s="389"/>
      <c r="DC29" s="390"/>
      <c r="DD29" s="390"/>
      <c r="DE29" s="390"/>
      <c r="DF29" s="390"/>
      <c r="DG29" s="390"/>
      <c r="DH29" s="390"/>
      <c r="DI29" s="391"/>
    </row>
    <row r="30" spans="1:113" ht="18.75" customHeight="1" thickBot="1">
      <c r="A30" s="181"/>
      <c r="B30" s="438"/>
      <c r="C30" s="439"/>
      <c r="D30" s="440"/>
      <c r="E30" s="374"/>
      <c r="F30" s="375"/>
      <c r="G30" s="375"/>
      <c r="H30" s="375"/>
      <c r="I30" s="375"/>
      <c r="J30" s="375"/>
      <c r="K30" s="376"/>
      <c r="L30" s="377"/>
      <c r="M30" s="378"/>
      <c r="N30" s="378"/>
      <c r="O30" s="378"/>
      <c r="P30" s="379"/>
      <c r="Q30" s="377"/>
      <c r="R30" s="378"/>
      <c r="S30" s="378"/>
      <c r="T30" s="378"/>
      <c r="U30" s="378"/>
      <c r="V30" s="379"/>
      <c r="W30" s="380" t="s">
        <v>189</v>
      </c>
      <c r="X30" s="381"/>
      <c r="Y30" s="381"/>
      <c r="Z30" s="381"/>
      <c r="AA30" s="381"/>
      <c r="AB30" s="381"/>
      <c r="AC30" s="381"/>
      <c r="AD30" s="381"/>
      <c r="AE30" s="381"/>
      <c r="AF30" s="381"/>
      <c r="AG30" s="382"/>
      <c r="AH30" s="383">
        <v>96.6</v>
      </c>
      <c r="AI30" s="384"/>
      <c r="AJ30" s="384"/>
      <c r="AK30" s="384"/>
      <c r="AL30" s="384"/>
      <c r="AM30" s="384"/>
      <c r="AN30" s="384"/>
      <c r="AO30" s="384"/>
      <c r="AP30" s="384"/>
      <c r="AQ30" s="384"/>
      <c r="AR30" s="384"/>
      <c r="AS30" s="384"/>
      <c r="AT30" s="384"/>
      <c r="AU30" s="384"/>
      <c r="AV30" s="384"/>
      <c r="AW30" s="384"/>
      <c r="AX30" s="385"/>
      <c r="AY30" s="408"/>
      <c r="AZ30" s="409"/>
      <c r="BA30" s="409"/>
      <c r="BB30" s="410"/>
      <c r="BC30" s="386" t="s">
        <v>51</v>
      </c>
      <c r="BD30" s="387"/>
      <c r="BE30" s="387"/>
      <c r="BF30" s="387"/>
      <c r="BG30" s="387"/>
      <c r="BH30" s="387"/>
      <c r="BI30" s="387"/>
      <c r="BJ30" s="387"/>
      <c r="BK30" s="387"/>
      <c r="BL30" s="387"/>
      <c r="BM30" s="388"/>
      <c r="BN30" s="422">
        <v>3428122</v>
      </c>
      <c r="BO30" s="423"/>
      <c r="BP30" s="423"/>
      <c r="BQ30" s="423"/>
      <c r="BR30" s="423"/>
      <c r="BS30" s="423"/>
      <c r="BT30" s="423"/>
      <c r="BU30" s="424"/>
      <c r="BV30" s="422">
        <v>3111867</v>
      </c>
      <c r="BW30" s="423"/>
      <c r="BX30" s="423"/>
      <c r="BY30" s="423"/>
      <c r="BZ30" s="423"/>
      <c r="CA30" s="423"/>
      <c r="CB30" s="423"/>
      <c r="CC30" s="424"/>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c r="A31" s="181"/>
      <c r="B31" s="203"/>
      <c r="DI31" s="204"/>
    </row>
    <row r="32" spans="1:113" ht="13.5" customHeight="1">
      <c r="A32" s="181"/>
      <c r="B32" s="205"/>
      <c r="C32" s="372" t="s">
        <v>190</v>
      </c>
      <c r="D32" s="372"/>
      <c r="E32" s="372"/>
      <c r="F32" s="372"/>
      <c r="G32" s="372"/>
      <c r="H32" s="372"/>
      <c r="I32" s="372"/>
      <c r="J32" s="372"/>
      <c r="K32" s="372"/>
      <c r="L32" s="372"/>
      <c r="M32" s="372"/>
      <c r="N32" s="372"/>
      <c r="O32" s="372"/>
      <c r="P32" s="372"/>
      <c r="Q32" s="372"/>
      <c r="R32" s="372"/>
      <c r="S32" s="372"/>
      <c r="U32" s="373" t="s">
        <v>191</v>
      </c>
      <c r="V32" s="373"/>
      <c r="W32" s="373"/>
      <c r="X32" s="373"/>
      <c r="Y32" s="373"/>
      <c r="Z32" s="373"/>
      <c r="AA32" s="373"/>
      <c r="AB32" s="373"/>
      <c r="AC32" s="373"/>
      <c r="AD32" s="373"/>
      <c r="AE32" s="373"/>
      <c r="AF32" s="373"/>
      <c r="AG32" s="373"/>
      <c r="AH32" s="373"/>
      <c r="AI32" s="373"/>
      <c r="AJ32" s="373"/>
      <c r="AK32" s="373"/>
      <c r="AM32" s="373" t="s">
        <v>192</v>
      </c>
      <c r="AN32" s="373"/>
      <c r="AO32" s="373"/>
      <c r="AP32" s="373"/>
      <c r="AQ32" s="373"/>
      <c r="AR32" s="373"/>
      <c r="AS32" s="373"/>
      <c r="AT32" s="373"/>
      <c r="AU32" s="373"/>
      <c r="AV32" s="373"/>
      <c r="AW32" s="373"/>
      <c r="AX32" s="373"/>
      <c r="AY32" s="373"/>
      <c r="AZ32" s="373"/>
      <c r="BA32" s="373"/>
      <c r="BB32" s="373"/>
      <c r="BC32" s="373"/>
      <c r="BE32" s="373" t="s">
        <v>193</v>
      </c>
      <c r="BF32" s="373"/>
      <c r="BG32" s="373"/>
      <c r="BH32" s="373"/>
      <c r="BI32" s="373"/>
      <c r="BJ32" s="373"/>
      <c r="BK32" s="373"/>
      <c r="BL32" s="373"/>
      <c r="BM32" s="373"/>
      <c r="BN32" s="373"/>
      <c r="BO32" s="373"/>
      <c r="BP32" s="373"/>
      <c r="BQ32" s="373"/>
      <c r="BR32" s="373"/>
      <c r="BS32" s="373"/>
      <c r="BT32" s="373"/>
      <c r="BU32" s="373"/>
      <c r="BW32" s="373" t="s">
        <v>194</v>
      </c>
      <c r="BX32" s="373"/>
      <c r="BY32" s="373"/>
      <c r="BZ32" s="373"/>
      <c r="CA32" s="373"/>
      <c r="CB32" s="373"/>
      <c r="CC32" s="373"/>
      <c r="CD32" s="373"/>
      <c r="CE32" s="373"/>
      <c r="CF32" s="373"/>
      <c r="CG32" s="373"/>
      <c r="CH32" s="373"/>
      <c r="CI32" s="373"/>
      <c r="CJ32" s="373"/>
      <c r="CK32" s="373"/>
      <c r="CL32" s="373"/>
      <c r="CM32" s="373"/>
      <c r="CO32" s="373" t="s">
        <v>195</v>
      </c>
      <c r="CP32" s="373"/>
      <c r="CQ32" s="373"/>
      <c r="CR32" s="373"/>
      <c r="CS32" s="373"/>
      <c r="CT32" s="373"/>
      <c r="CU32" s="373"/>
      <c r="CV32" s="373"/>
      <c r="CW32" s="373"/>
      <c r="CX32" s="373"/>
      <c r="CY32" s="373"/>
      <c r="CZ32" s="373"/>
      <c r="DA32" s="373"/>
      <c r="DB32" s="373"/>
      <c r="DC32" s="373"/>
      <c r="DD32" s="373"/>
      <c r="DE32" s="373"/>
      <c r="DI32" s="204"/>
    </row>
    <row r="33" spans="1:113" ht="13.5" customHeight="1">
      <c r="A33" s="181"/>
      <c r="B33" s="205"/>
      <c r="C33" s="371" t="s">
        <v>196</v>
      </c>
      <c r="D33" s="371"/>
      <c r="E33" s="370" t="s">
        <v>197</v>
      </c>
      <c r="F33" s="370"/>
      <c r="G33" s="370"/>
      <c r="H33" s="370"/>
      <c r="I33" s="370"/>
      <c r="J33" s="370"/>
      <c r="K33" s="370"/>
      <c r="L33" s="370"/>
      <c r="M33" s="370"/>
      <c r="N33" s="370"/>
      <c r="O33" s="370"/>
      <c r="P33" s="370"/>
      <c r="Q33" s="370"/>
      <c r="R33" s="370"/>
      <c r="S33" s="370"/>
      <c r="T33" s="206"/>
      <c r="U33" s="371" t="s">
        <v>196</v>
      </c>
      <c r="V33" s="371"/>
      <c r="W33" s="370" t="s">
        <v>197</v>
      </c>
      <c r="X33" s="370"/>
      <c r="Y33" s="370"/>
      <c r="Z33" s="370"/>
      <c r="AA33" s="370"/>
      <c r="AB33" s="370"/>
      <c r="AC33" s="370"/>
      <c r="AD33" s="370"/>
      <c r="AE33" s="370"/>
      <c r="AF33" s="370"/>
      <c r="AG33" s="370"/>
      <c r="AH33" s="370"/>
      <c r="AI33" s="370"/>
      <c r="AJ33" s="370"/>
      <c r="AK33" s="370"/>
      <c r="AL33" s="206"/>
      <c r="AM33" s="371" t="s">
        <v>196</v>
      </c>
      <c r="AN33" s="371"/>
      <c r="AO33" s="370" t="s">
        <v>197</v>
      </c>
      <c r="AP33" s="370"/>
      <c r="AQ33" s="370"/>
      <c r="AR33" s="370"/>
      <c r="AS33" s="370"/>
      <c r="AT33" s="370"/>
      <c r="AU33" s="370"/>
      <c r="AV33" s="370"/>
      <c r="AW33" s="370"/>
      <c r="AX33" s="370"/>
      <c r="AY33" s="370"/>
      <c r="AZ33" s="370"/>
      <c r="BA33" s="370"/>
      <c r="BB33" s="370"/>
      <c r="BC33" s="370"/>
      <c r="BD33" s="207"/>
      <c r="BE33" s="370" t="s">
        <v>198</v>
      </c>
      <c r="BF33" s="370"/>
      <c r="BG33" s="370" t="s">
        <v>199</v>
      </c>
      <c r="BH33" s="370"/>
      <c r="BI33" s="370"/>
      <c r="BJ33" s="370"/>
      <c r="BK33" s="370"/>
      <c r="BL33" s="370"/>
      <c r="BM33" s="370"/>
      <c r="BN33" s="370"/>
      <c r="BO33" s="370"/>
      <c r="BP33" s="370"/>
      <c r="BQ33" s="370"/>
      <c r="BR33" s="370"/>
      <c r="BS33" s="370"/>
      <c r="BT33" s="370"/>
      <c r="BU33" s="370"/>
      <c r="BV33" s="207"/>
      <c r="BW33" s="371" t="s">
        <v>198</v>
      </c>
      <c r="BX33" s="371"/>
      <c r="BY33" s="370" t="s">
        <v>200</v>
      </c>
      <c r="BZ33" s="370"/>
      <c r="CA33" s="370"/>
      <c r="CB33" s="370"/>
      <c r="CC33" s="370"/>
      <c r="CD33" s="370"/>
      <c r="CE33" s="370"/>
      <c r="CF33" s="370"/>
      <c r="CG33" s="370"/>
      <c r="CH33" s="370"/>
      <c r="CI33" s="370"/>
      <c r="CJ33" s="370"/>
      <c r="CK33" s="370"/>
      <c r="CL33" s="370"/>
      <c r="CM33" s="370"/>
      <c r="CN33" s="206"/>
      <c r="CO33" s="371" t="s">
        <v>196</v>
      </c>
      <c r="CP33" s="371"/>
      <c r="CQ33" s="370" t="s">
        <v>201</v>
      </c>
      <c r="CR33" s="370"/>
      <c r="CS33" s="370"/>
      <c r="CT33" s="370"/>
      <c r="CU33" s="370"/>
      <c r="CV33" s="370"/>
      <c r="CW33" s="370"/>
      <c r="CX33" s="370"/>
      <c r="CY33" s="370"/>
      <c r="CZ33" s="370"/>
      <c r="DA33" s="370"/>
      <c r="DB33" s="370"/>
      <c r="DC33" s="370"/>
      <c r="DD33" s="370"/>
      <c r="DE33" s="370"/>
      <c r="DF33" s="206"/>
      <c r="DG33" s="369" t="s">
        <v>202</v>
      </c>
      <c r="DH33" s="369"/>
      <c r="DI33" s="208"/>
    </row>
    <row r="34" spans="1:113" ht="32.25" customHeight="1">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2</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81"/>
      <c r="AM34" s="367">
        <f>IF(AO34="","",MAX(C34:D43,U34:V43)+1)</f>
        <v>5</v>
      </c>
      <c r="AN34" s="367"/>
      <c r="AO34" s="368" t="str">
        <f>IF('各会計、関係団体の財政状況及び健全化判断比率'!B31="","",'各会計、関係団体の財政状況及び健全化判断比率'!B31)</f>
        <v>水道事業会計</v>
      </c>
      <c r="AP34" s="368"/>
      <c r="AQ34" s="368"/>
      <c r="AR34" s="368"/>
      <c r="AS34" s="368"/>
      <c r="AT34" s="368"/>
      <c r="AU34" s="368"/>
      <c r="AV34" s="368"/>
      <c r="AW34" s="368"/>
      <c r="AX34" s="368"/>
      <c r="AY34" s="368"/>
      <c r="AZ34" s="368"/>
      <c r="BA34" s="368"/>
      <c r="BB34" s="368"/>
      <c r="BC34" s="368"/>
      <c r="BD34" s="181"/>
      <c r="BE34" s="367">
        <f>IF(BG34="","",MAX(C34:D43,U34:V43,AM34:AN43)+1)</f>
        <v>8</v>
      </c>
      <c r="BF34" s="367"/>
      <c r="BG34" s="368" t="str">
        <f>IF('各会計、関係団体の財政状況及び健全化判断比率'!B34="","",'各会計、関係団体の財政状況及び健全化判断比率'!B34)</f>
        <v>工業団地整備事業特別会計</v>
      </c>
      <c r="BH34" s="368"/>
      <c r="BI34" s="368"/>
      <c r="BJ34" s="368"/>
      <c r="BK34" s="368"/>
      <c r="BL34" s="368"/>
      <c r="BM34" s="368"/>
      <c r="BN34" s="368"/>
      <c r="BO34" s="368"/>
      <c r="BP34" s="368"/>
      <c r="BQ34" s="368"/>
      <c r="BR34" s="368"/>
      <c r="BS34" s="368"/>
      <c r="BT34" s="368"/>
      <c r="BU34" s="368"/>
      <c r="BV34" s="181"/>
      <c r="BW34" s="367">
        <f>IF(BY34="","",MAX(C34:D43,U34:V43,AM34:AN43,BE34:BF43)+1)</f>
        <v>9</v>
      </c>
      <c r="BX34" s="367"/>
      <c r="BY34" s="368" t="str">
        <f>IF('各会計、関係団体の財政状況及び健全化判断比率'!B68="","",'各会計、関係団体の財政状況及び健全化判断比率'!B68)</f>
        <v>熊本県市町村総合事務組合</v>
      </c>
      <c r="BZ34" s="368"/>
      <c r="CA34" s="368"/>
      <c r="CB34" s="368"/>
      <c r="CC34" s="368"/>
      <c r="CD34" s="368"/>
      <c r="CE34" s="368"/>
      <c r="CF34" s="368"/>
      <c r="CG34" s="368"/>
      <c r="CH34" s="368"/>
      <c r="CI34" s="368"/>
      <c r="CJ34" s="368"/>
      <c r="CK34" s="368"/>
      <c r="CL34" s="368"/>
      <c r="CM34" s="368"/>
      <c r="CN34" s="181"/>
      <c r="CO34" s="367" t="str">
        <f>IF(CQ34="","",MAX(C34:D43,U34:V43,AM34:AN43,BE34:BF43,BW34:BX43)+1)</f>
        <v/>
      </c>
      <c r="CP34" s="367"/>
      <c r="CQ34" s="368" t="str">
        <f>IF('各会計、関係団体の財政状況及び健全化判断比率'!BS7="","",'各会計、関係団体の財政状況及び健全化判断比率'!BS7)</f>
        <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c r="A35" s="181"/>
      <c r="B35" s="205"/>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81"/>
      <c r="U35" s="367">
        <f>IF(W35="","",U34+1)</f>
        <v>3</v>
      </c>
      <c r="V35" s="367"/>
      <c r="W35" s="368" t="str">
        <f>IF('各会計、関係団体の財政状況及び健全化判断比率'!B29="","",'各会計、関係団体の財政状況及び健全化判断比率'!B29)</f>
        <v>介護保険特別会計</v>
      </c>
      <c r="X35" s="368"/>
      <c r="Y35" s="368"/>
      <c r="Z35" s="368"/>
      <c r="AA35" s="368"/>
      <c r="AB35" s="368"/>
      <c r="AC35" s="368"/>
      <c r="AD35" s="368"/>
      <c r="AE35" s="368"/>
      <c r="AF35" s="368"/>
      <c r="AG35" s="368"/>
      <c r="AH35" s="368"/>
      <c r="AI35" s="368"/>
      <c r="AJ35" s="368"/>
      <c r="AK35" s="368"/>
      <c r="AL35" s="181"/>
      <c r="AM35" s="367">
        <f t="shared" ref="AM35:AM43" si="0">IF(AO35="","",AM34+1)</f>
        <v>6</v>
      </c>
      <c r="AN35" s="367"/>
      <c r="AO35" s="368" t="str">
        <f>IF('各会計、関係団体の財政状況及び健全化判断比率'!B32="","",'各会計、関係団体の財政状況及び健全化判断比率'!B32)</f>
        <v>工業用水道事業会計</v>
      </c>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10</v>
      </c>
      <c r="BX35" s="367"/>
      <c r="BY35" s="368" t="str">
        <f>IF('各会計、関係団体の財政状況及び健全化判断比率'!B69="","",'各会計、関係団体の財政状況及び健全化判断比率'!B69)</f>
        <v>菊池養生園保健組合</v>
      </c>
      <c r="BZ35" s="368"/>
      <c r="CA35" s="368"/>
      <c r="CB35" s="368"/>
      <c r="CC35" s="368"/>
      <c r="CD35" s="368"/>
      <c r="CE35" s="368"/>
      <c r="CF35" s="368"/>
      <c r="CG35" s="368"/>
      <c r="CH35" s="368"/>
      <c r="CI35" s="368"/>
      <c r="CJ35" s="368"/>
      <c r="CK35" s="368"/>
      <c r="CL35" s="368"/>
      <c r="CM35" s="368"/>
      <c r="CN35" s="181"/>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4</v>
      </c>
      <c r="V36" s="367"/>
      <c r="W36" s="368" t="str">
        <f>IF('各会計、関係団体の財政状況及び健全化判断比率'!B30="","",'各会計、関係団体の財政状況及び健全化判断比率'!B30)</f>
        <v>後期高齢者医療特別会計</v>
      </c>
      <c r="X36" s="368"/>
      <c r="Y36" s="368"/>
      <c r="Z36" s="368"/>
      <c r="AA36" s="368"/>
      <c r="AB36" s="368"/>
      <c r="AC36" s="368"/>
      <c r="AD36" s="368"/>
      <c r="AE36" s="368"/>
      <c r="AF36" s="368"/>
      <c r="AG36" s="368"/>
      <c r="AH36" s="368"/>
      <c r="AI36" s="368"/>
      <c r="AJ36" s="368"/>
      <c r="AK36" s="368"/>
      <c r="AL36" s="181"/>
      <c r="AM36" s="367">
        <f t="shared" si="0"/>
        <v>7</v>
      </c>
      <c r="AN36" s="367"/>
      <c r="AO36" s="368" t="str">
        <f>IF('各会計、関係団体の財政状況及び健全化判断比率'!B33="","",'各会計、関係団体の財政状況及び健全化判断比率'!B33)</f>
        <v>下水道事業会計</v>
      </c>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11</v>
      </c>
      <c r="BX36" s="367"/>
      <c r="BY36" s="368" t="str">
        <f>IF('各会計、関係団体の財政状況及び健全化判断比率'!B70="","",'各会計、関係団体の財政状況及び健全化判断比率'!B70)</f>
        <v>菊池環境保全組合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12</v>
      </c>
      <c r="BX37" s="367"/>
      <c r="BY37" s="368" t="str">
        <f>IF('各会計、関係団体の財政状況及び健全化判断比率'!B71="","",'各会計、関係団体の財政状況及び健全化判断比率'!B71)</f>
        <v>菊池広域連合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13</v>
      </c>
      <c r="BX38" s="367"/>
      <c r="BY38" s="368" t="str">
        <f>IF('各会計、関係団体の財政状況及び健全化判断比率'!B72="","",'各会計、関係団体の財政状況及び健全化判断比率'!B72)</f>
        <v>熊本県後期高齢者医療広域連合(一般会計)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14</v>
      </c>
      <c r="BX39" s="367"/>
      <c r="BY39" s="368" t="str">
        <f>IF('各会計、関係団体の財政状況及び健全化判断比率'!B73="","",'各会計、関係団体の財政状況及び健全化判断比率'!B73)</f>
        <v>熊本県後期高齢者医療広域連合
(後期高齢者医療特別会計)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t="str">
        <f t="shared" si="2"/>
        <v/>
      </c>
      <c r="BX40" s="367"/>
      <c r="BY40" s="368" t="str">
        <f>IF('各会計、関係団体の財政状況及び健全化判断比率'!B74="","",'各会計、関係団体の財政状況及び健全化判断比率'!B74)</f>
        <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row r="46" spans="1:113">
      <c r="B46" s="180" t="s">
        <v>203</v>
      </c>
      <c r="E46" s="364" t="s">
        <v>204</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c r="E47" s="364" t="s">
        <v>205</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c r="E48" s="364" t="s">
        <v>206</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c r="E49" s="366" t="s">
        <v>207</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c r="E50" s="364" t="s">
        <v>208</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c r="E51" s="364" t="s">
        <v>209</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c r="E52" s="364" t="s">
        <v>210</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c r="E53" s="364" t="s">
        <v>211</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row r="55" spans="5:113"/>
    <row r="56" spans="5:113"/>
  </sheetData>
  <sheetProtection algorithmName="SHA-512" hashValue="7+xWGpm8kRX6Q2KGh+Gd68D1quLzjSp8bWW9rwULp/j4jlPysC5VRqG8jxnqXFQxAw6C/1FXfVLwuVmJ4kwYMg==" saltValue="DQ6kPPXlMKTNo1VzTUR23w=="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W22:Y29"/>
    <mergeCell ref="Z22:AG23"/>
    <mergeCell ref="CE22:CS23"/>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AY22:BM22"/>
    <mergeCell ref="BN22:BU22"/>
    <mergeCell ref="BV22:CC22"/>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7" zoomScaleSheetLayoutView="100" workbookViewId="0"/>
  </sheetViews>
  <sheetFormatPr defaultColWidth="0" defaultRowHeight="13.5" customHeight="1" zeroHeight="1"/>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565</v>
      </c>
      <c r="G33" s="29" t="s">
        <v>566</v>
      </c>
      <c r="H33" s="29" t="s">
        <v>567</v>
      </c>
      <c r="I33" s="29" t="s">
        <v>568</v>
      </c>
      <c r="J33" s="30" t="s">
        <v>569</v>
      </c>
      <c r="K33" s="22"/>
      <c r="L33" s="22"/>
      <c r="M33" s="22"/>
      <c r="N33" s="22"/>
      <c r="O33" s="22"/>
      <c r="P33" s="22"/>
    </row>
    <row r="34" spans="1:16" ht="39" customHeight="1">
      <c r="A34" s="22"/>
      <c r="B34" s="31"/>
      <c r="C34" s="1151" t="s">
        <v>571</v>
      </c>
      <c r="D34" s="1151"/>
      <c r="E34" s="1152"/>
      <c r="F34" s="32">
        <v>9.23</v>
      </c>
      <c r="G34" s="33">
        <v>5.83</v>
      </c>
      <c r="H34" s="33">
        <v>10.01</v>
      </c>
      <c r="I34" s="33">
        <v>8.82</v>
      </c>
      <c r="J34" s="34">
        <v>9.11</v>
      </c>
      <c r="K34" s="22"/>
      <c r="L34" s="22"/>
      <c r="M34" s="22"/>
      <c r="N34" s="22"/>
      <c r="O34" s="22"/>
      <c r="P34" s="22"/>
    </row>
    <row r="35" spans="1:16" ht="39" customHeight="1">
      <c r="A35" s="22"/>
      <c r="B35" s="35"/>
      <c r="C35" s="1145" t="s">
        <v>572</v>
      </c>
      <c r="D35" s="1146"/>
      <c r="E35" s="1147"/>
      <c r="F35" s="36">
        <v>11.11</v>
      </c>
      <c r="G35" s="37">
        <v>11.56</v>
      </c>
      <c r="H35" s="37">
        <v>12.36</v>
      </c>
      <c r="I35" s="37">
        <v>10.77</v>
      </c>
      <c r="J35" s="38">
        <v>8.1</v>
      </c>
      <c r="K35" s="22"/>
      <c r="L35" s="22"/>
      <c r="M35" s="22"/>
      <c r="N35" s="22"/>
      <c r="O35" s="22"/>
      <c r="P35" s="22"/>
    </row>
    <row r="36" spans="1:16" ht="39" customHeight="1">
      <c r="A36" s="22"/>
      <c r="B36" s="35"/>
      <c r="C36" s="1145" t="s">
        <v>573</v>
      </c>
      <c r="D36" s="1146"/>
      <c r="E36" s="1147"/>
      <c r="F36" s="36">
        <v>5.13</v>
      </c>
      <c r="G36" s="37">
        <v>5.35</v>
      </c>
      <c r="H36" s="37">
        <v>5.19</v>
      </c>
      <c r="I36" s="37">
        <v>4.3899999999999997</v>
      </c>
      <c r="J36" s="38">
        <v>6.27</v>
      </c>
      <c r="K36" s="22"/>
      <c r="L36" s="22"/>
      <c r="M36" s="22"/>
      <c r="N36" s="22"/>
      <c r="O36" s="22"/>
      <c r="P36" s="22"/>
    </row>
    <row r="37" spans="1:16" ht="39" customHeight="1">
      <c r="A37" s="22"/>
      <c r="B37" s="35"/>
      <c r="C37" s="1145" t="s">
        <v>574</v>
      </c>
      <c r="D37" s="1146"/>
      <c r="E37" s="1147"/>
      <c r="F37" s="36">
        <v>3.95</v>
      </c>
      <c r="G37" s="37">
        <v>3.89</v>
      </c>
      <c r="H37" s="37">
        <v>3.89</v>
      </c>
      <c r="I37" s="37">
        <v>3.76</v>
      </c>
      <c r="J37" s="38">
        <v>3.98</v>
      </c>
      <c r="K37" s="22"/>
      <c r="L37" s="22"/>
      <c r="M37" s="22"/>
      <c r="N37" s="22"/>
      <c r="O37" s="22"/>
      <c r="P37" s="22"/>
    </row>
    <row r="38" spans="1:16" ht="39" customHeight="1">
      <c r="A38" s="22"/>
      <c r="B38" s="35"/>
      <c r="C38" s="1145" t="s">
        <v>575</v>
      </c>
      <c r="D38" s="1146"/>
      <c r="E38" s="1147"/>
      <c r="F38" s="36">
        <v>1.32</v>
      </c>
      <c r="G38" s="37">
        <v>1</v>
      </c>
      <c r="H38" s="37">
        <v>0.98</v>
      </c>
      <c r="I38" s="37">
        <v>1.78</v>
      </c>
      <c r="J38" s="38">
        <v>0.77</v>
      </c>
      <c r="K38" s="22"/>
      <c r="L38" s="22"/>
      <c r="M38" s="22"/>
      <c r="N38" s="22"/>
      <c r="O38" s="22"/>
      <c r="P38" s="22"/>
    </row>
    <row r="39" spans="1:16" ht="39" customHeight="1">
      <c r="A39" s="22"/>
      <c r="B39" s="35"/>
      <c r="C39" s="1145" t="s">
        <v>576</v>
      </c>
      <c r="D39" s="1146"/>
      <c r="E39" s="1147"/>
      <c r="F39" s="36">
        <v>0.62</v>
      </c>
      <c r="G39" s="37">
        <v>0.04</v>
      </c>
      <c r="H39" s="37">
        <v>0.46</v>
      </c>
      <c r="I39" s="37">
        <v>0.32</v>
      </c>
      <c r="J39" s="38">
        <v>0.38</v>
      </c>
      <c r="K39" s="22"/>
      <c r="L39" s="22"/>
      <c r="M39" s="22"/>
      <c r="N39" s="22"/>
      <c r="O39" s="22"/>
      <c r="P39" s="22"/>
    </row>
    <row r="40" spans="1:16" ht="39" customHeight="1">
      <c r="A40" s="22"/>
      <c r="B40" s="35"/>
      <c r="C40" s="1145" t="s">
        <v>577</v>
      </c>
      <c r="D40" s="1146"/>
      <c r="E40" s="1147"/>
      <c r="F40" s="36" t="s">
        <v>524</v>
      </c>
      <c r="G40" s="37">
        <v>1.56</v>
      </c>
      <c r="H40" s="37">
        <v>0.12</v>
      </c>
      <c r="I40" s="37">
        <v>0.1</v>
      </c>
      <c r="J40" s="38">
        <v>0.06</v>
      </c>
      <c r="K40" s="22"/>
      <c r="L40" s="22"/>
      <c r="M40" s="22"/>
      <c r="N40" s="22"/>
      <c r="O40" s="22"/>
      <c r="P40" s="22"/>
    </row>
    <row r="41" spans="1:16" ht="39" customHeight="1">
      <c r="A41" s="22"/>
      <c r="B41" s="35"/>
      <c r="C41" s="1145" t="s">
        <v>578</v>
      </c>
      <c r="D41" s="1146"/>
      <c r="E41" s="1147"/>
      <c r="F41" s="36">
        <v>0.01</v>
      </c>
      <c r="G41" s="37">
        <v>0.01</v>
      </c>
      <c r="H41" s="37">
        <v>0.12</v>
      </c>
      <c r="I41" s="37">
        <v>0.09</v>
      </c>
      <c r="J41" s="38">
        <v>0.03</v>
      </c>
      <c r="K41" s="22"/>
      <c r="L41" s="22"/>
      <c r="M41" s="22"/>
      <c r="N41" s="22"/>
      <c r="O41" s="22"/>
      <c r="P41" s="22"/>
    </row>
    <row r="42" spans="1:16" ht="39" customHeight="1">
      <c r="A42" s="22"/>
      <c r="B42" s="39"/>
      <c r="C42" s="1145" t="s">
        <v>579</v>
      </c>
      <c r="D42" s="1146"/>
      <c r="E42" s="1147"/>
      <c r="F42" s="36" t="s">
        <v>524</v>
      </c>
      <c r="G42" s="37" t="s">
        <v>524</v>
      </c>
      <c r="H42" s="37" t="s">
        <v>524</v>
      </c>
      <c r="I42" s="37" t="s">
        <v>524</v>
      </c>
      <c r="J42" s="38" t="s">
        <v>524</v>
      </c>
      <c r="K42" s="22"/>
      <c r="L42" s="22"/>
      <c r="M42" s="22"/>
      <c r="N42" s="22"/>
      <c r="O42" s="22"/>
      <c r="P42" s="22"/>
    </row>
    <row r="43" spans="1:16" ht="39" customHeight="1" thickBot="1">
      <c r="A43" s="22"/>
      <c r="B43" s="40"/>
      <c r="C43" s="1148" t="s">
        <v>580</v>
      </c>
      <c r="D43" s="1149"/>
      <c r="E43" s="1150"/>
      <c r="F43" s="41" t="s">
        <v>524</v>
      </c>
      <c r="G43" s="42" t="s">
        <v>524</v>
      </c>
      <c r="H43" s="42" t="s">
        <v>524</v>
      </c>
      <c r="I43" s="42" t="s">
        <v>524</v>
      </c>
      <c r="J43" s="43" t="s">
        <v>524</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6.5">
      <c r="A45" s="22"/>
      <c r="B45" s="22"/>
      <c r="C45" s="22"/>
      <c r="D45" s="22"/>
      <c r="E45" s="22"/>
      <c r="F45" s="22"/>
      <c r="G45" s="22"/>
      <c r="H45" s="22"/>
      <c r="I45" s="22"/>
      <c r="J45" s="22"/>
      <c r="K45" s="22"/>
      <c r="L45" s="22"/>
      <c r="M45" s="22"/>
      <c r="N45" s="22"/>
      <c r="O45" s="22"/>
      <c r="P45" s="22"/>
    </row>
  </sheetData>
  <sheetProtection algorithmName="SHA-512" hashValue="uaCIC4Bc3Bmbe/EjVc4YSZEtWaCAdI77aNsKpOQsvIMP4YPA1Fy/IPloYKnJQ18SE3f2QAC8FTxR8/4Xngs4Jw==" saltValue="4xflsirPLsSchVCaOuO5Y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topLeftCell="A35" zoomScaleSheetLayoutView="55" workbookViewId="0">
      <selection activeCell="R54" sqref="R54"/>
    </sheetView>
  </sheetViews>
  <sheetFormatPr defaultColWidth="0" defaultRowHeight="12.65" customHeight="1" zeroHeight="1"/>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565</v>
      </c>
      <c r="L44" s="56" t="s">
        <v>566</v>
      </c>
      <c r="M44" s="56" t="s">
        <v>567</v>
      </c>
      <c r="N44" s="56" t="s">
        <v>568</v>
      </c>
      <c r="O44" s="57" t="s">
        <v>569</v>
      </c>
      <c r="P44" s="48"/>
      <c r="Q44" s="48"/>
      <c r="R44" s="48"/>
      <c r="S44" s="48"/>
      <c r="T44" s="48"/>
      <c r="U44" s="48"/>
    </row>
    <row r="45" spans="1:21" ht="30.75" customHeight="1">
      <c r="A45" s="48"/>
      <c r="B45" s="1176" t="s">
        <v>10</v>
      </c>
      <c r="C45" s="1177"/>
      <c r="D45" s="58"/>
      <c r="E45" s="1182" t="s">
        <v>11</v>
      </c>
      <c r="F45" s="1182"/>
      <c r="G45" s="1182"/>
      <c r="H45" s="1182"/>
      <c r="I45" s="1182"/>
      <c r="J45" s="1183"/>
      <c r="K45" s="59">
        <v>1705</v>
      </c>
      <c r="L45" s="60">
        <v>1850</v>
      </c>
      <c r="M45" s="60">
        <v>2204</v>
      </c>
      <c r="N45" s="60">
        <v>2354</v>
      </c>
      <c r="O45" s="61">
        <v>2464</v>
      </c>
      <c r="P45" s="48"/>
      <c r="Q45" s="48"/>
      <c r="R45" s="48"/>
      <c r="S45" s="48"/>
      <c r="T45" s="48"/>
      <c r="U45" s="48"/>
    </row>
    <row r="46" spans="1:21" ht="30.75" customHeight="1">
      <c r="A46" s="48"/>
      <c r="B46" s="1178"/>
      <c r="C46" s="1179"/>
      <c r="D46" s="62"/>
      <c r="E46" s="1155" t="s">
        <v>12</v>
      </c>
      <c r="F46" s="1155"/>
      <c r="G46" s="1155"/>
      <c r="H46" s="1155"/>
      <c r="I46" s="1155"/>
      <c r="J46" s="1156"/>
      <c r="K46" s="63" t="s">
        <v>524</v>
      </c>
      <c r="L46" s="64" t="s">
        <v>524</v>
      </c>
      <c r="M46" s="64" t="s">
        <v>524</v>
      </c>
      <c r="N46" s="64" t="s">
        <v>524</v>
      </c>
      <c r="O46" s="65" t="s">
        <v>524</v>
      </c>
      <c r="P46" s="48"/>
      <c r="Q46" s="48"/>
      <c r="R46" s="48"/>
      <c r="S46" s="48"/>
      <c r="T46" s="48"/>
      <c r="U46" s="48"/>
    </row>
    <row r="47" spans="1:21" ht="30.75" customHeight="1">
      <c r="A47" s="48"/>
      <c r="B47" s="1178"/>
      <c r="C47" s="1179"/>
      <c r="D47" s="62"/>
      <c r="E47" s="1155" t="s">
        <v>13</v>
      </c>
      <c r="F47" s="1155"/>
      <c r="G47" s="1155"/>
      <c r="H47" s="1155"/>
      <c r="I47" s="1155"/>
      <c r="J47" s="1156"/>
      <c r="K47" s="63" t="s">
        <v>524</v>
      </c>
      <c r="L47" s="64" t="s">
        <v>524</v>
      </c>
      <c r="M47" s="64" t="s">
        <v>524</v>
      </c>
      <c r="N47" s="64" t="s">
        <v>524</v>
      </c>
      <c r="O47" s="65" t="s">
        <v>524</v>
      </c>
      <c r="P47" s="48"/>
      <c r="Q47" s="48"/>
      <c r="R47" s="48"/>
      <c r="S47" s="48"/>
      <c r="T47" s="48"/>
      <c r="U47" s="48"/>
    </row>
    <row r="48" spans="1:21" ht="30.75" customHeight="1">
      <c r="A48" s="48"/>
      <c r="B48" s="1178"/>
      <c r="C48" s="1179"/>
      <c r="D48" s="62"/>
      <c r="E48" s="1155" t="s">
        <v>14</v>
      </c>
      <c r="F48" s="1155"/>
      <c r="G48" s="1155"/>
      <c r="H48" s="1155"/>
      <c r="I48" s="1155"/>
      <c r="J48" s="1156"/>
      <c r="K48" s="63">
        <v>449</v>
      </c>
      <c r="L48" s="64">
        <v>492</v>
      </c>
      <c r="M48" s="64">
        <v>477</v>
      </c>
      <c r="N48" s="64">
        <v>479</v>
      </c>
      <c r="O48" s="65">
        <v>400</v>
      </c>
      <c r="P48" s="48"/>
      <c r="Q48" s="48"/>
      <c r="R48" s="48"/>
      <c r="S48" s="48"/>
      <c r="T48" s="48"/>
      <c r="U48" s="48"/>
    </row>
    <row r="49" spans="1:21" ht="30.75" customHeight="1">
      <c r="A49" s="48"/>
      <c r="B49" s="1178"/>
      <c r="C49" s="1179"/>
      <c r="D49" s="62"/>
      <c r="E49" s="1155" t="s">
        <v>15</v>
      </c>
      <c r="F49" s="1155"/>
      <c r="G49" s="1155"/>
      <c r="H49" s="1155"/>
      <c r="I49" s="1155"/>
      <c r="J49" s="1156"/>
      <c r="K49" s="63">
        <v>184</v>
      </c>
      <c r="L49" s="64">
        <v>81</v>
      </c>
      <c r="M49" s="64">
        <v>61</v>
      </c>
      <c r="N49" s="64">
        <v>103</v>
      </c>
      <c r="O49" s="65">
        <v>99</v>
      </c>
      <c r="P49" s="48"/>
      <c r="Q49" s="48"/>
      <c r="R49" s="48"/>
      <c r="S49" s="48"/>
      <c r="T49" s="48"/>
      <c r="U49" s="48"/>
    </row>
    <row r="50" spans="1:21" ht="30.75" customHeight="1">
      <c r="A50" s="48"/>
      <c r="B50" s="1178"/>
      <c r="C50" s="1179"/>
      <c r="D50" s="62"/>
      <c r="E50" s="1155" t="s">
        <v>16</v>
      </c>
      <c r="F50" s="1155"/>
      <c r="G50" s="1155"/>
      <c r="H50" s="1155"/>
      <c r="I50" s="1155"/>
      <c r="J50" s="1156"/>
      <c r="K50" s="63">
        <v>65</v>
      </c>
      <c r="L50" s="64">
        <v>64</v>
      </c>
      <c r="M50" s="64">
        <v>64</v>
      </c>
      <c r="N50" s="64">
        <v>65</v>
      </c>
      <c r="O50" s="65">
        <v>0</v>
      </c>
      <c r="P50" s="48"/>
      <c r="Q50" s="48"/>
      <c r="R50" s="48"/>
      <c r="S50" s="48"/>
      <c r="T50" s="48"/>
      <c r="U50" s="48"/>
    </row>
    <row r="51" spans="1:21" ht="30.75" customHeight="1">
      <c r="A51" s="48"/>
      <c r="B51" s="1180"/>
      <c r="C51" s="1181"/>
      <c r="D51" s="66"/>
      <c r="E51" s="1155" t="s">
        <v>17</v>
      </c>
      <c r="F51" s="1155"/>
      <c r="G51" s="1155"/>
      <c r="H51" s="1155"/>
      <c r="I51" s="1155"/>
      <c r="J51" s="1156"/>
      <c r="K51" s="63">
        <v>0</v>
      </c>
      <c r="L51" s="64">
        <v>1</v>
      </c>
      <c r="M51" s="64">
        <v>1</v>
      </c>
      <c r="N51" s="64">
        <v>1</v>
      </c>
      <c r="O51" s="65">
        <v>0</v>
      </c>
      <c r="P51" s="48"/>
      <c r="Q51" s="48"/>
      <c r="R51" s="48"/>
      <c r="S51" s="48"/>
      <c r="T51" s="48"/>
      <c r="U51" s="48"/>
    </row>
    <row r="52" spans="1:21" ht="30.75" customHeight="1">
      <c r="A52" s="48"/>
      <c r="B52" s="1153" t="s">
        <v>18</v>
      </c>
      <c r="C52" s="1154"/>
      <c r="D52" s="66"/>
      <c r="E52" s="1155" t="s">
        <v>19</v>
      </c>
      <c r="F52" s="1155"/>
      <c r="G52" s="1155"/>
      <c r="H52" s="1155"/>
      <c r="I52" s="1155"/>
      <c r="J52" s="1156"/>
      <c r="K52" s="63">
        <v>1606</v>
      </c>
      <c r="L52" s="64">
        <v>1795</v>
      </c>
      <c r="M52" s="64">
        <v>2024</v>
      </c>
      <c r="N52" s="64">
        <v>2061</v>
      </c>
      <c r="O52" s="65">
        <v>2075</v>
      </c>
      <c r="P52" s="48"/>
      <c r="Q52" s="48"/>
      <c r="R52" s="48"/>
      <c r="S52" s="48"/>
      <c r="T52" s="48"/>
      <c r="U52" s="48"/>
    </row>
    <row r="53" spans="1:21" ht="30.75" customHeight="1" thickBot="1">
      <c r="A53" s="48"/>
      <c r="B53" s="1157" t="s">
        <v>20</v>
      </c>
      <c r="C53" s="1158"/>
      <c r="D53" s="67"/>
      <c r="E53" s="1159" t="s">
        <v>21</v>
      </c>
      <c r="F53" s="1159"/>
      <c r="G53" s="1159"/>
      <c r="H53" s="1159"/>
      <c r="I53" s="1159"/>
      <c r="J53" s="1160"/>
      <c r="K53" s="68">
        <v>797</v>
      </c>
      <c r="L53" s="69">
        <v>693</v>
      </c>
      <c r="M53" s="69">
        <v>783</v>
      </c>
      <c r="N53" s="69">
        <v>941</v>
      </c>
      <c r="O53" s="70">
        <v>888</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c r="A56" s="48"/>
      <c r="B56" s="72" t="s">
        <v>24</v>
      </c>
      <c r="C56" s="73"/>
      <c r="D56" s="73"/>
      <c r="E56" s="73"/>
      <c r="F56" s="73"/>
      <c r="G56" s="73"/>
      <c r="H56" s="73"/>
      <c r="I56" s="73"/>
      <c r="J56" s="73"/>
      <c r="K56" s="74"/>
      <c r="L56" s="74"/>
      <c r="M56" s="74"/>
      <c r="N56" s="74"/>
      <c r="O56" s="75" t="s">
        <v>581</v>
      </c>
      <c r="P56" s="48"/>
      <c r="Q56" s="48"/>
      <c r="R56" s="48"/>
      <c r="S56" s="48"/>
      <c r="T56" s="48"/>
      <c r="U56" s="48"/>
    </row>
    <row r="57" spans="1:21" ht="31.5" customHeight="1" thickBot="1">
      <c r="A57" s="48"/>
      <c r="B57" s="76"/>
      <c r="C57" s="77"/>
      <c r="D57" s="77"/>
      <c r="E57" s="78"/>
      <c r="F57" s="78"/>
      <c r="G57" s="78"/>
      <c r="H57" s="78"/>
      <c r="I57" s="78"/>
      <c r="J57" s="79" t="s">
        <v>2</v>
      </c>
      <c r="K57" s="80" t="s">
        <v>582</v>
      </c>
      <c r="L57" s="81" t="s">
        <v>583</v>
      </c>
      <c r="M57" s="81" t="s">
        <v>584</v>
      </c>
      <c r="N57" s="81" t="s">
        <v>585</v>
      </c>
      <c r="O57" s="82" t="s">
        <v>586</v>
      </c>
      <c r="P57" s="48"/>
      <c r="Q57" s="48"/>
      <c r="R57" s="48"/>
      <c r="S57" s="48"/>
      <c r="T57" s="48"/>
      <c r="U57" s="48"/>
    </row>
    <row r="58" spans="1:21" ht="31.5" customHeight="1">
      <c r="B58" s="1161" t="s">
        <v>25</v>
      </c>
      <c r="C58" s="1162"/>
      <c r="D58" s="1167" t="s">
        <v>26</v>
      </c>
      <c r="E58" s="1168"/>
      <c r="F58" s="1168"/>
      <c r="G58" s="1168"/>
      <c r="H58" s="1168"/>
      <c r="I58" s="1168"/>
      <c r="J58" s="1169"/>
      <c r="K58" s="83"/>
      <c r="L58" s="84"/>
      <c r="M58" s="84"/>
      <c r="N58" s="84"/>
      <c r="O58" s="85"/>
    </row>
    <row r="59" spans="1:21" ht="31.5" customHeight="1">
      <c r="B59" s="1163"/>
      <c r="C59" s="1164"/>
      <c r="D59" s="1170" t="s">
        <v>27</v>
      </c>
      <c r="E59" s="1171"/>
      <c r="F59" s="1171"/>
      <c r="G59" s="1171"/>
      <c r="H59" s="1171"/>
      <c r="I59" s="1171"/>
      <c r="J59" s="1172"/>
      <c r="K59" s="86"/>
      <c r="L59" s="87"/>
      <c r="M59" s="87"/>
      <c r="N59" s="87"/>
      <c r="O59" s="88"/>
    </row>
    <row r="60" spans="1:21" ht="31.5" customHeight="1" thickBot="1">
      <c r="B60" s="1165"/>
      <c r="C60" s="1166"/>
      <c r="D60" s="1173" t="s">
        <v>28</v>
      </c>
      <c r="E60" s="1174"/>
      <c r="F60" s="1174"/>
      <c r="G60" s="1174"/>
      <c r="H60" s="1174"/>
      <c r="I60" s="1174"/>
      <c r="J60" s="1175"/>
      <c r="K60" s="89"/>
      <c r="L60" s="90"/>
      <c r="M60" s="90"/>
      <c r="N60" s="90"/>
      <c r="O60" s="91"/>
    </row>
    <row r="61" spans="1:21" ht="24" customHeight="1">
      <c r="B61" s="92"/>
      <c r="C61" s="92"/>
      <c r="D61" s="93" t="s">
        <v>29</v>
      </c>
      <c r="E61" s="94"/>
      <c r="F61" s="94"/>
      <c r="G61" s="94"/>
      <c r="H61" s="94"/>
      <c r="I61" s="94"/>
      <c r="J61" s="94"/>
      <c r="K61" s="94"/>
      <c r="L61" s="94"/>
      <c r="M61" s="94"/>
      <c r="N61" s="94"/>
      <c r="O61" s="94"/>
    </row>
    <row r="62" spans="1:21" ht="24" customHeight="1">
      <c r="B62" s="95"/>
      <c r="C62" s="95"/>
      <c r="D62" s="93" t="s">
        <v>30</v>
      </c>
      <c r="E62" s="94"/>
      <c r="F62" s="94"/>
      <c r="G62" s="94"/>
      <c r="H62" s="94"/>
      <c r="I62" s="94"/>
      <c r="J62" s="94"/>
      <c r="K62" s="94"/>
      <c r="L62" s="94"/>
      <c r="M62" s="94"/>
      <c r="N62" s="94"/>
      <c r="O62" s="94"/>
    </row>
    <row r="63" spans="1:21" ht="24" customHeight="1">
      <c r="A63" s="48"/>
      <c r="B63" s="71"/>
      <c r="C63" s="48"/>
      <c r="D63" s="48"/>
      <c r="E63" s="48"/>
      <c r="F63" s="48"/>
      <c r="G63" s="48"/>
      <c r="H63" s="48"/>
      <c r="I63" s="48"/>
      <c r="J63" s="48"/>
      <c r="K63" s="48"/>
      <c r="L63" s="48"/>
      <c r="M63" s="48"/>
      <c r="N63" s="48"/>
      <c r="O63" s="48"/>
      <c r="P63" s="48"/>
      <c r="Q63" s="48"/>
      <c r="R63" s="48"/>
      <c r="S63" s="48"/>
      <c r="T63" s="48"/>
      <c r="U63" s="48"/>
    </row>
    <row r="64" spans="1:21" ht="24" customHeight="1">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pLiXkv+UOLTm9DVikF/amBg+/Sa8Sh141dRZKdjH0W4vtpY/fHycEhUtzn7fBrAYAKW6zKDE77/Kv6snpPuPDQ==" saltValue="5I+aD+sX4++w6dHwL7jF9A=="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A31" zoomScaleSheetLayoutView="100" workbookViewId="0"/>
  </sheetViews>
  <sheetFormatPr defaultColWidth="0" defaultRowHeight="13.5" customHeight="1" zeroHeight="1"/>
  <cols>
    <col min="1" max="1" width="6.6328125" style="96" customWidth="1"/>
    <col min="2" max="3" width="12.6328125" style="96" customWidth="1"/>
    <col min="4" max="4" width="11.6328125" style="96" customWidth="1"/>
    <col min="5" max="8" width="10.36328125" style="96" customWidth="1"/>
    <col min="9" max="13" width="16.36328125" style="96" customWidth="1"/>
    <col min="14" max="19" width="12.6328125" style="96" customWidth="1"/>
    <col min="20" max="16384" width="0" style="96"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7" t="s">
        <v>8</v>
      </c>
    </row>
    <row r="40" spans="2:13" ht="27.75" customHeight="1" thickBot="1">
      <c r="B40" s="98" t="s">
        <v>9</v>
      </c>
      <c r="C40" s="99"/>
      <c r="D40" s="99"/>
      <c r="E40" s="100"/>
      <c r="F40" s="100"/>
      <c r="G40" s="100"/>
      <c r="H40" s="101" t="s">
        <v>2</v>
      </c>
      <c r="I40" s="102" t="s">
        <v>565</v>
      </c>
      <c r="J40" s="103" t="s">
        <v>566</v>
      </c>
      <c r="K40" s="103" t="s">
        <v>567</v>
      </c>
      <c r="L40" s="103" t="s">
        <v>568</v>
      </c>
      <c r="M40" s="104" t="s">
        <v>569</v>
      </c>
    </row>
    <row r="41" spans="2:13" ht="27.75" customHeight="1">
      <c r="B41" s="1196" t="s">
        <v>31</v>
      </c>
      <c r="C41" s="1197"/>
      <c r="D41" s="105"/>
      <c r="E41" s="1198" t="s">
        <v>32</v>
      </c>
      <c r="F41" s="1198"/>
      <c r="G41" s="1198"/>
      <c r="H41" s="1199"/>
      <c r="I41" s="355">
        <v>19552</v>
      </c>
      <c r="J41" s="356">
        <v>21355</v>
      </c>
      <c r="K41" s="356">
        <v>23105</v>
      </c>
      <c r="L41" s="356">
        <v>22061</v>
      </c>
      <c r="M41" s="357">
        <v>20960</v>
      </c>
    </row>
    <row r="42" spans="2:13" ht="27.75" customHeight="1">
      <c r="B42" s="1186"/>
      <c r="C42" s="1187"/>
      <c r="D42" s="106"/>
      <c r="E42" s="1190" t="s">
        <v>33</v>
      </c>
      <c r="F42" s="1190"/>
      <c r="G42" s="1190"/>
      <c r="H42" s="1191"/>
      <c r="I42" s="358">
        <v>193</v>
      </c>
      <c r="J42" s="359">
        <v>129</v>
      </c>
      <c r="K42" s="359">
        <v>65</v>
      </c>
      <c r="L42" s="359">
        <v>0</v>
      </c>
      <c r="M42" s="360" t="s">
        <v>524</v>
      </c>
    </row>
    <row r="43" spans="2:13" ht="27.75" customHeight="1">
      <c r="B43" s="1186"/>
      <c r="C43" s="1187"/>
      <c r="D43" s="106"/>
      <c r="E43" s="1190" t="s">
        <v>34</v>
      </c>
      <c r="F43" s="1190"/>
      <c r="G43" s="1190"/>
      <c r="H43" s="1191"/>
      <c r="I43" s="358">
        <v>3434</v>
      </c>
      <c r="J43" s="359">
        <v>3627</v>
      </c>
      <c r="K43" s="359">
        <v>4968</v>
      </c>
      <c r="L43" s="359">
        <v>5095</v>
      </c>
      <c r="M43" s="360">
        <v>4935</v>
      </c>
    </row>
    <row r="44" spans="2:13" ht="27.75" customHeight="1">
      <c r="B44" s="1186"/>
      <c r="C44" s="1187"/>
      <c r="D44" s="106"/>
      <c r="E44" s="1190" t="s">
        <v>35</v>
      </c>
      <c r="F44" s="1190"/>
      <c r="G44" s="1190"/>
      <c r="H44" s="1191"/>
      <c r="I44" s="358">
        <v>443</v>
      </c>
      <c r="J44" s="359">
        <v>1021</v>
      </c>
      <c r="K44" s="359">
        <v>3706</v>
      </c>
      <c r="L44" s="359">
        <v>4409</v>
      </c>
      <c r="M44" s="360">
        <v>4378</v>
      </c>
    </row>
    <row r="45" spans="2:13" ht="27.75" customHeight="1">
      <c r="B45" s="1186"/>
      <c r="C45" s="1187"/>
      <c r="D45" s="106"/>
      <c r="E45" s="1190" t="s">
        <v>36</v>
      </c>
      <c r="F45" s="1190"/>
      <c r="G45" s="1190"/>
      <c r="H45" s="1191"/>
      <c r="I45" s="358" t="s">
        <v>524</v>
      </c>
      <c r="J45" s="359" t="s">
        <v>524</v>
      </c>
      <c r="K45" s="359" t="s">
        <v>524</v>
      </c>
      <c r="L45" s="359" t="s">
        <v>524</v>
      </c>
      <c r="M45" s="360" t="s">
        <v>524</v>
      </c>
    </row>
    <row r="46" spans="2:13" ht="27.75" customHeight="1">
      <c r="B46" s="1186"/>
      <c r="C46" s="1187"/>
      <c r="D46" s="107"/>
      <c r="E46" s="1190" t="s">
        <v>37</v>
      </c>
      <c r="F46" s="1190"/>
      <c r="G46" s="1190"/>
      <c r="H46" s="1191"/>
      <c r="I46" s="358" t="s">
        <v>524</v>
      </c>
      <c r="J46" s="359" t="s">
        <v>524</v>
      </c>
      <c r="K46" s="359" t="s">
        <v>524</v>
      </c>
      <c r="L46" s="359" t="s">
        <v>524</v>
      </c>
      <c r="M46" s="360" t="s">
        <v>524</v>
      </c>
    </row>
    <row r="47" spans="2:13" ht="27.75" customHeight="1">
      <c r="B47" s="1186"/>
      <c r="C47" s="1187"/>
      <c r="D47" s="108"/>
      <c r="E47" s="1200" t="s">
        <v>38</v>
      </c>
      <c r="F47" s="1201"/>
      <c r="G47" s="1201"/>
      <c r="H47" s="1202"/>
      <c r="I47" s="358" t="s">
        <v>524</v>
      </c>
      <c r="J47" s="359" t="s">
        <v>524</v>
      </c>
      <c r="K47" s="359" t="s">
        <v>524</v>
      </c>
      <c r="L47" s="359" t="s">
        <v>524</v>
      </c>
      <c r="M47" s="360" t="s">
        <v>524</v>
      </c>
    </row>
    <row r="48" spans="2:13" ht="27.75" customHeight="1">
      <c r="B48" s="1186"/>
      <c r="C48" s="1187"/>
      <c r="D48" s="106"/>
      <c r="E48" s="1190" t="s">
        <v>39</v>
      </c>
      <c r="F48" s="1190"/>
      <c r="G48" s="1190"/>
      <c r="H48" s="1191"/>
      <c r="I48" s="358" t="s">
        <v>524</v>
      </c>
      <c r="J48" s="359" t="s">
        <v>524</v>
      </c>
      <c r="K48" s="359" t="s">
        <v>524</v>
      </c>
      <c r="L48" s="359" t="s">
        <v>524</v>
      </c>
      <c r="M48" s="360" t="s">
        <v>524</v>
      </c>
    </row>
    <row r="49" spans="2:13" ht="27.75" customHeight="1">
      <c r="B49" s="1188"/>
      <c r="C49" s="1189"/>
      <c r="D49" s="106"/>
      <c r="E49" s="1190" t="s">
        <v>40</v>
      </c>
      <c r="F49" s="1190"/>
      <c r="G49" s="1190"/>
      <c r="H49" s="1191"/>
      <c r="I49" s="358" t="s">
        <v>524</v>
      </c>
      <c r="J49" s="359" t="s">
        <v>524</v>
      </c>
      <c r="K49" s="359" t="s">
        <v>524</v>
      </c>
      <c r="L49" s="359" t="s">
        <v>524</v>
      </c>
      <c r="M49" s="360" t="s">
        <v>524</v>
      </c>
    </row>
    <row r="50" spans="2:13" ht="27.75" customHeight="1">
      <c r="B50" s="1184" t="s">
        <v>41</v>
      </c>
      <c r="C50" s="1185"/>
      <c r="D50" s="109"/>
      <c r="E50" s="1190" t="s">
        <v>42</v>
      </c>
      <c r="F50" s="1190"/>
      <c r="G50" s="1190"/>
      <c r="H50" s="1191"/>
      <c r="I50" s="358">
        <v>8821</v>
      </c>
      <c r="J50" s="359">
        <v>9093</v>
      </c>
      <c r="K50" s="359">
        <v>7881</v>
      </c>
      <c r="L50" s="359">
        <v>8750</v>
      </c>
      <c r="M50" s="360">
        <v>9715</v>
      </c>
    </row>
    <row r="51" spans="2:13" ht="27.75" customHeight="1">
      <c r="B51" s="1186"/>
      <c r="C51" s="1187"/>
      <c r="D51" s="106"/>
      <c r="E51" s="1190" t="s">
        <v>43</v>
      </c>
      <c r="F51" s="1190"/>
      <c r="G51" s="1190"/>
      <c r="H51" s="1191"/>
      <c r="I51" s="358">
        <v>538</v>
      </c>
      <c r="J51" s="359">
        <v>477</v>
      </c>
      <c r="K51" s="359">
        <v>417</v>
      </c>
      <c r="L51" s="359">
        <v>328</v>
      </c>
      <c r="M51" s="360">
        <v>247</v>
      </c>
    </row>
    <row r="52" spans="2:13" ht="27.75" customHeight="1">
      <c r="B52" s="1188"/>
      <c r="C52" s="1189"/>
      <c r="D52" s="106"/>
      <c r="E52" s="1190" t="s">
        <v>44</v>
      </c>
      <c r="F52" s="1190"/>
      <c r="G52" s="1190"/>
      <c r="H52" s="1191"/>
      <c r="I52" s="358">
        <v>20776</v>
      </c>
      <c r="J52" s="359">
        <v>22253</v>
      </c>
      <c r="K52" s="359">
        <v>23861</v>
      </c>
      <c r="L52" s="359">
        <v>23262</v>
      </c>
      <c r="M52" s="360">
        <v>22379</v>
      </c>
    </row>
    <row r="53" spans="2:13" ht="27.75" customHeight="1" thickBot="1">
      <c r="B53" s="1192" t="s">
        <v>45</v>
      </c>
      <c r="C53" s="1193"/>
      <c r="D53" s="110"/>
      <c r="E53" s="1194" t="s">
        <v>46</v>
      </c>
      <c r="F53" s="1194"/>
      <c r="G53" s="1194"/>
      <c r="H53" s="1195"/>
      <c r="I53" s="361">
        <v>-6514</v>
      </c>
      <c r="J53" s="362">
        <v>-5691</v>
      </c>
      <c r="K53" s="362">
        <v>-315</v>
      </c>
      <c r="L53" s="362">
        <v>-775</v>
      </c>
      <c r="M53" s="363">
        <v>-2068</v>
      </c>
    </row>
    <row r="54" spans="2:13" ht="27.75" customHeight="1">
      <c r="B54" s="111" t="s">
        <v>47</v>
      </c>
      <c r="C54" s="112"/>
      <c r="D54" s="112"/>
      <c r="E54" s="113"/>
      <c r="F54" s="113"/>
      <c r="G54" s="113"/>
      <c r="H54" s="113"/>
      <c r="I54" s="114"/>
      <c r="J54" s="114"/>
      <c r="K54" s="114"/>
      <c r="L54" s="114"/>
      <c r="M54" s="114"/>
    </row>
    <row r="55" spans="2:13" ht="13"/>
  </sheetData>
  <sheetProtection algorithmName="SHA-512" hashValue="uVLCQcmO2hDLxcrPX74EX2pKusEq/vJM8OtLeLNpurhec1sNATrcv2euGocDsEngkTIEkcKEfgE9gZbau3sHMQ==" saltValue="bus1vY34/ZNXhH/k5g+u8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abSelected="1" zoomScale="70" zoomScaleNormal="70" zoomScaleSheetLayoutView="100" workbookViewId="0">
      <selection activeCell="C63" sqref="C63:E63"/>
    </sheetView>
  </sheetViews>
  <sheetFormatPr defaultColWidth="0" defaultRowHeight="13.5" customHeight="1" zeroHeight="1"/>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5" t="s">
        <v>48</v>
      </c>
    </row>
    <row r="54" spans="2:8" ht="29.25" customHeight="1" thickBot="1">
      <c r="B54" s="116" t="s">
        <v>1</v>
      </c>
      <c r="C54" s="117"/>
      <c r="D54" s="117"/>
      <c r="E54" s="118" t="s">
        <v>2</v>
      </c>
      <c r="F54" s="119" t="s">
        <v>567</v>
      </c>
      <c r="G54" s="119" t="s">
        <v>568</v>
      </c>
      <c r="H54" s="120" t="s">
        <v>569</v>
      </c>
    </row>
    <row r="55" spans="2:8" ht="52.5" customHeight="1">
      <c r="B55" s="121"/>
      <c r="C55" s="1211" t="s">
        <v>49</v>
      </c>
      <c r="D55" s="1211"/>
      <c r="E55" s="1212"/>
      <c r="F55" s="122">
        <v>3018</v>
      </c>
      <c r="G55" s="122">
        <v>3460</v>
      </c>
      <c r="H55" s="123">
        <v>4069</v>
      </c>
    </row>
    <row r="56" spans="2:8" ht="52.5" customHeight="1">
      <c r="B56" s="124"/>
      <c r="C56" s="1213" t="s">
        <v>50</v>
      </c>
      <c r="D56" s="1213"/>
      <c r="E56" s="1214"/>
      <c r="F56" s="125">
        <v>987</v>
      </c>
      <c r="G56" s="125">
        <v>988</v>
      </c>
      <c r="H56" s="126">
        <v>790</v>
      </c>
    </row>
    <row r="57" spans="2:8" ht="53.25" customHeight="1">
      <c r="B57" s="124"/>
      <c r="C57" s="1215" t="s">
        <v>51</v>
      </c>
      <c r="D57" s="1215"/>
      <c r="E57" s="1216"/>
      <c r="F57" s="127">
        <v>2764</v>
      </c>
      <c r="G57" s="127">
        <v>3112</v>
      </c>
      <c r="H57" s="128">
        <v>3428</v>
      </c>
    </row>
    <row r="58" spans="2:8" ht="45.75" customHeight="1">
      <c r="B58" s="129"/>
      <c r="C58" s="1203" t="s">
        <v>595</v>
      </c>
      <c r="D58" s="1204"/>
      <c r="E58" s="1205"/>
      <c r="F58" s="130">
        <v>2198</v>
      </c>
      <c r="G58" s="130">
        <v>2495</v>
      </c>
      <c r="H58" s="131">
        <v>2660</v>
      </c>
    </row>
    <row r="59" spans="2:8" ht="45.75" customHeight="1">
      <c r="B59" s="129"/>
      <c r="C59" s="1203" t="s">
        <v>596</v>
      </c>
      <c r="D59" s="1204"/>
      <c r="E59" s="1205"/>
      <c r="F59" s="130">
        <v>425</v>
      </c>
      <c r="G59" s="130">
        <v>425</v>
      </c>
      <c r="H59" s="131">
        <v>425</v>
      </c>
    </row>
    <row r="60" spans="2:8" ht="45.75" customHeight="1">
      <c r="B60" s="129"/>
      <c r="C60" s="1203" t="s">
        <v>597</v>
      </c>
      <c r="D60" s="1204"/>
      <c r="E60" s="1205"/>
      <c r="F60" s="130">
        <v>0</v>
      </c>
      <c r="G60" s="130">
        <v>120</v>
      </c>
      <c r="H60" s="131">
        <v>240</v>
      </c>
    </row>
    <row r="61" spans="2:8" ht="45.75" customHeight="1">
      <c r="B61" s="129"/>
      <c r="C61" s="1203" t="s">
        <v>598</v>
      </c>
      <c r="D61" s="1204"/>
      <c r="E61" s="1205"/>
      <c r="F61" s="130">
        <v>50</v>
      </c>
      <c r="G61" s="130">
        <v>48</v>
      </c>
      <c r="H61" s="131">
        <v>41</v>
      </c>
    </row>
    <row r="62" spans="2:8" ht="45.75" customHeight="1" thickBot="1">
      <c r="B62" s="132"/>
      <c r="C62" s="1206" t="s">
        <v>599</v>
      </c>
      <c r="D62" s="1207"/>
      <c r="E62" s="1208"/>
      <c r="F62" s="133">
        <v>60</v>
      </c>
      <c r="G62" s="133">
        <v>28</v>
      </c>
      <c r="H62" s="134">
        <v>28</v>
      </c>
    </row>
    <row r="63" spans="2:8" ht="52.5" customHeight="1" thickBot="1">
      <c r="B63" s="135"/>
      <c r="C63" s="1209" t="s">
        <v>52</v>
      </c>
      <c r="D63" s="1209"/>
      <c r="E63" s="1210"/>
      <c r="F63" s="136">
        <v>6769</v>
      </c>
      <c r="G63" s="136">
        <v>7560</v>
      </c>
      <c r="H63" s="137">
        <v>8287</v>
      </c>
    </row>
    <row r="64" spans="2:8" ht="13"/>
  </sheetData>
  <sheetProtection algorithmName="SHA-512" hashValue="gDrpTqUp5xfUAqvVb3u7xf588Ew10ScUX1N3EpommmX2151F3obPQ3iKiibHSFv/Gg17V0C4D3NqX0qQV7JI7w==" saltValue="sGXnmOpu4xCu9VtF2P05l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08984375" defaultRowHeight="13"/>
  <cols>
    <col min="1" max="1" width="45.90625" style="144" customWidth="1"/>
    <col min="2" max="8" width="13.36328125" style="144" customWidth="1"/>
    <col min="9" max="16384" width="11.08984375" style="144"/>
  </cols>
  <sheetData>
    <row r="1" spans="1:8">
      <c r="A1" s="138"/>
      <c r="B1" s="139"/>
      <c r="C1" s="140"/>
      <c r="D1" s="141"/>
      <c r="E1" s="142"/>
      <c r="F1" s="142"/>
      <c r="G1" s="142"/>
      <c r="H1" s="143"/>
    </row>
    <row r="2" spans="1:8">
      <c r="A2" s="145"/>
      <c r="B2" s="146"/>
      <c r="C2" s="147"/>
      <c r="D2" s="148" t="s">
        <v>53</v>
      </c>
      <c r="E2" s="149"/>
      <c r="F2" s="150" t="s">
        <v>562</v>
      </c>
      <c r="G2" s="151"/>
      <c r="H2" s="152"/>
    </row>
    <row r="3" spans="1:8">
      <c r="A3" s="148" t="s">
        <v>555</v>
      </c>
      <c r="B3" s="153"/>
      <c r="C3" s="154"/>
      <c r="D3" s="155">
        <v>34016</v>
      </c>
      <c r="E3" s="156"/>
      <c r="F3" s="157">
        <v>41934</v>
      </c>
      <c r="G3" s="158"/>
      <c r="H3" s="159"/>
    </row>
    <row r="4" spans="1:8">
      <c r="A4" s="160"/>
      <c r="B4" s="161"/>
      <c r="C4" s="162"/>
      <c r="D4" s="163">
        <v>23497</v>
      </c>
      <c r="E4" s="164"/>
      <c r="F4" s="165">
        <v>23352</v>
      </c>
      <c r="G4" s="166"/>
      <c r="H4" s="167"/>
    </row>
    <row r="5" spans="1:8">
      <c r="A5" s="148" t="s">
        <v>557</v>
      </c>
      <c r="B5" s="153"/>
      <c r="C5" s="154"/>
      <c r="D5" s="155">
        <v>77225</v>
      </c>
      <c r="E5" s="156"/>
      <c r="F5" s="157">
        <v>45588</v>
      </c>
      <c r="G5" s="158"/>
      <c r="H5" s="159"/>
    </row>
    <row r="6" spans="1:8">
      <c r="A6" s="160"/>
      <c r="B6" s="161"/>
      <c r="C6" s="162"/>
      <c r="D6" s="163">
        <v>15743</v>
      </c>
      <c r="E6" s="164"/>
      <c r="F6" s="165">
        <v>24150</v>
      </c>
      <c r="G6" s="166"/>
      <c r="H6" s="167"/>
    </row>
    <row r="7" spans="1:8">
      <c r="A7" s="148" t="s">
        <v>558</v>
      </c>
      <c r="B7" s="153"/>
      <c r="C7" s="154"/>
      <c r="D7" s="155">
        <v>98120</v>
      </c>
      <c r="E7" s="156"/>
      <c r="F7" s="157">
        <v>45483</v>
      </c>
      <c r="G7" s="158"/>
      <c r="H7" s="159"/>
    </row>
    <row r="8" spans="1:8">
      <c r="A8" s="160"/>
      <c r="B8" s="161"/>
      <c r="C8" s="162"/>
      <c r="D8" s="163">
        <v>9507</v>
      </c>
      <c r="E8" s="164"/>
      <c r="F8" s="165">
        <v>24241</v>
      </c>
      <c r="G8" s="166"/>
      <c r="H8" s="167"/>
    </row>
    <row r="9" spans="1:8">
      <c r="A9" s="148" t="s">
        <v>559</v>
      </c>
      <c r="B9" s="153"/>
      <c r="C9" s="154"/>
      <c r="D9" s="155">
        <v>29327</v>
      </c>
      <c r="E9" s="156"/>
      <c r="F9" s="157">
        <v>45945</v>
      </c>
      <c r="G9" s="158"/>
      <c r="H9" s="159"/>
    </row>
    <row r="10" spans="1:8">
      <c r="A10" s="160"/>
      <c r="B10" s="161"/>
      <c r="C10" s="162"/>
      <c r="D10" s="163">
        <v>4645</v>
      </c>
      <c r="E10" s="164"/>
      <c r="F10" s="165">
        <v>25180</v>
      </c>
      <c r="G10" s="166"/>
      <c r="H10" s="167"/>
    </row>
    <row r="11" spans="1:8">
      <c r="A11" s="148" t="s">
        <v>560</v>
      </c>
      <c r="B11" s="153"/>
      <c r="C11" s="154"/>
      <c r="D11" s="155">
        <v>46013</v>
      </c>
      <c r="E11" s="156"/>
      <c r="F11" s="157">
        <v>44475</v>
      </c>
      <c r="G11" s="158"/>
      <c r="H11" s="159"/>
    </row>
    <row r="12" spans="1:8">
      <c r="A12" s="160"/>
      <c r="B12" s="161"/>
      <c r="C12" s="168"/>
      <c r="D12" s="163">
        <v>18734</v>
      </c>
      <c r="E12" s="164"/>
      <c r="F12" s="165">
        <v>24780</v>
      </c>
      <c r="G12" s="166"/>
      <c r="H12" s="167"/>
    </row>
    <row r="13" spans="1:8">
      <c r="A13" s="148"/>
      <c r="B13" s="153"/>
      <c r="C13" s="169"/>
      <c r="D13" s="170">
        <v>56940</v>
      </c>
      <c r="E13" s="171"/>
      <c r="F13" s="172">
        <v>44685</v>
      </c>
      <c r="G13" s="173"/>
      <c r="H13" s="159"/>
    </row>
    <row r="14" spans="1:8">
      <c r="A14" s="160"/>
      <c r="B14" s="161"/>
      <c r="C14" s="162"/>
      <c r="D14" s="163">
        <v>14425</v>
      </c>
      <c r="E14" s="164"/>
      <c r="F14" s="165">
        <v>24341</v>
      </c>
      <c r="G14" s="166"/>
      <c r="H14" s="167"/>
    </row>
    <row r="17" spans="1:11">
      <c r="A17" s="144" t="s">
        <v>54</v>
      </c>
    </row>
    <row r="18" spans="1:11">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c r="A19" s="174" t="s">
        <v>55</v>
      </c>
      <c r="B19" s="174">
        <f>ROUND(VALUE(SUBSTITUTE(実質収支比率等に係る経年分析!F$48,"▲","-")),2)</f>
        <v>9.24</v>
      </c>
      <c r="C19" s="174">
        <f>ROUND(VALUE(SUBSTITUTE(実質収支比率等に係る経年分析!G$48,"▲","-")),2)</f>
        <v>5.84</v>
      </c>
      <c r="D19" s="174">
        <f>ROUND(VALUE(SUBSTITUTE(実質収支比率等に係る経年分析!H$48,"▲","-")),2)</f>
        <v>10.02</v>
      </c>
      <c r="E19" s="174">
        <f>ROUND(VALUE(SUBSTITUTE(実質収支比率等に係る経年分析!I$48,"▲","-")),2)</f>
        <v>8.83</v>
      </c>
      <c r="F19" s="174">
        <f>ROUND(VALUE(SUBSTITUTE(実質収支比率等に係る経年分析!J$48,"▲","-")),2)</f>
        <v>9.1199999999999992</v>
      </c>
    </row>
    <row r="20" spans="1:11">
      <c r="A20" s="174" t="s">
        <v>56</v>
      </c>
      <c r="B20" s="174">
        <f>ROUND(VALUE(SUBSTITUTE(実質収支比率等に係る経年分析!F$47,"▲","-")),2)</f>
        <v>27.91</v>
      </c>
      <c r="C20" s="174">
        <f>ROUND(VALUE(SUBSTITUTE(実質収支比率等に係る経年分析!G$47,"▲","-")),2)</f>
        <v>27.43</v>
      </c>
      <c r="D20" s="174">
        <f>ROUND(VALUE(SUBSTITUTE(実質収支比率等に係る経年分析!H$47,"▲","-")),2)</f>
        <v>22.29</v>
      </c>
      <c r="E20" s="174">
        <f>ROUND(VALUE(SUBSTITUTE(実質収支比率等に係る経年分析!I$47,"▲","-")),2)</f>
        <v>23.75</v>
      </c>
      <c r="F20" s="174">
        <f>ROUND(VALUE(SUBSTITUTE(実質収支比率等に係る経年分析!J$47,"▲","-")),2)</f>
        <v>28.65</v>
      </c>
    </row>
    <row r="21" spans="1:11">
      <c r="A21" s="174" t="s">
        <v>57</v>
      </c>
      <c r="B21" s="174">
        <f>IF(ISNUMBER(VALUE(SUBSTITUTE(実質収支比率等に係る経年分析!F$49,"▲","-"))),ROUND(VALUE(SUBSTITUTE(実質収支比率等に係る経年分析!F$49,"▲","-")),2),NA())</f>
        <v>2.44</v>
      </c>
      <c r="C21" s="174">
        <f>IF(ISNUMBER(VALUE(SUBSTITUTE(実質収支比率等に係る経年分析!G$49,"▲","-"))),ROUND(VALUE(SUBSTITUTE(実質収支比率等に係る経年分析!G$49,"▲","-")),2),NA())</f>
        <v>-1.88</v>
      </c>
      <c r="D21" s="174">
        <f>IF(ISNUMBER(VALUE(SUBSTITUTE(実質収支比率等に係る経年分析!H$49,"▲","-"))),ROUND(VALUE(SUBSTITUTE(実質収支比率等に係る経年分析!H$49,"▲","-")),2),NA())</f>
        <v>0.26</v>
      </c>
      <c r="E21" s="174">
        <f>IF(ISNUMBER(VALUE(SUBSTITUTE(実質収支比率等に係る経年分析!I$49,"▲","-"))),ROUND(VALUE(SUBSTITUTE(実質収支比率等に係る経年分析!I$49,"▲","-")),2),NA())</f>
        <v>2.5499999999999998</v>
      </c>
      <c r="F21" s="174">
        <f>IF(ISNUMBER(VALUE(SUBSTITUTE(実質収支比率等に係る経年分析!J$49,"▲","-"))),ROUND(VALUE(SUBSTITUTE(実質収支比率等に係る経年分析!J$49,"▲","-")),2),NA())</f>
        <v>4.3499999999999996</v>
      </c>
    </row>
    <row r="24" spans="1:11">
      <c r="A24" s="144" t="s">
        <v>58</v>
      </c>
    </row>
    <row r="25" spans="1:11">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c r="A26" s="175"/>
      <c r="B26" s="175" t="s">
        <v>59</v>
      </c>
      <c r="C26" s="175" t="s">
        <v>60</v>
      </c>
      <c r="D26" s="175" t="s">
        <v>59</v>
      </c>
      <c r="E26" s="175" t="s">
        <v>60</v>
      </c>
      <c r="F26" s="175" t="s">
        <v>59</v>
      </c>
      <c r="G26" s="175" t="s">
        <v>60</v>
      </c>
      <c r="H26" s="175" t="s">
        <v>59</v>
      </c>
      <c r="I26" s="175" t="s">
        <v>60</v>
      </c>
      <c r="J26" s="175" t="s">
        <v>59</v>
      </c>
      <c r="K26" s="175" t="s">
        <v>60</v>
      </c>
    </row>
    <row r="27" spans="1:11">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c r="A29" s="175" t="str">
        <f>IF(連結実質赤字比率に係る赤字・黒字の構成分析!C$41="",NA(),連結実質赤字比率に係る赤字・黒字の構成分析!C$41)</f>
        <v>後期高齢者医療特別会計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0.01</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0.01</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0.12</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0.09</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0.03</v>
      </c>
    </row>
    <row r="30" spans="1:11">
      <c r="A30" s="175" t="str">
        <f>IF(連結実質赤字比率に係る赤字・黒字の構成分析!C$40="",NA(),連結実質赤字比率に係る赤字・黒字の構成分析!C$40)</f>
        <v>工業団地整備事業特別会計</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1.56</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0.12</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0.1</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0.06</v>
      </c>
    </row>
    <row r="31" spans="1:11">
      <c r="A31" s="175" t="str">
        <f>IF(連結実質赤字比率に係る赤字・黒字の構成分析!C$39="",NA(),連結実質赤字比率に係る赤字・黒字の構成分析!C$39)</f>
        <v>国民健康保険特別会計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0.62</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0.04</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0.46</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0.32</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0.38</v>
      </c>
    </row>
    <row r="32" spans="1:11">
      <c r="A32" s="175" t="str">
        <f>IF(連結実質赤字比率に係る赤字・黒字の構成分析!C$38="",NA(),連結実質赤字比率に係る赤字・黒字の構成分析!C$38)</f>
        <v>介護保険特別会計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1.32</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1</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0.98</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1.78</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0.77</v>
      </c>
    </row>
    <row r="33" spans="1:16">
      <c r="A33" s="175" t="str">
        <f>IF(連結実質赤字比率に係る赤字・黒字の構成分析!C$37="",NA(),連結実質赤字比率に係る赤字・黒字の構成分析!C$37)</f>
        <v>工業用水道事業会計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3.95</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3.89</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3.89</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3.76</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3.98</v>
      </c>
    </row>
    <row r="34" spans="1:16">
      <c r="A34" s="175" t="str">
        <f>IF(連結実質赤字比率に係る赤字・黒字の構成分析!C$36="",NA(),連結実質赤字比率に係る赤字・黒字の構成分析!C$36)</f>
        <v>下水道事業会計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5.13</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5.35</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5.19</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4.3899999999999997</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6.27</v>
      </c>
    </row>
    <row r="35" spans="1:16">
      <c r="A35" s="175" t="str">
        <f>IF(連結実質赤字比率に係る赤字・黒字の構成分析!C$35="",NA(),連結実質赤字比率に係る赤字・黒字の構成分析!C$35)</f>
        <v>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11.11</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11.56</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12.36</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10.77</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8.1</v>
      </c>
    </row>
    <row r="36" spans="1:16">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9.23</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5.83</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10.01</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8.82</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9.11</v>
      </c>
    </row>
    <row r="39" spans="1:16">
      <c r="A39" s="144" t="s">
        <v>61</v>
      </c>
    </row>
    <row r="40" spans="1:16">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c r="A41" s="176"/>
      <c r="B41" s="176" t="s">
        <v>62</v>
      </c>
      <c r="C41" s="176"/>
      <c r="D41" s="176" t="s">
        <v>63</v>
      </c>
      <c r="E41" s="176" t="s">
        <v>62</v>
      </c>
      <c r="F41" s="176"/>
      <c r="G41" s="176" t="s">
        <v>63</v>
      </c>
      <c r="H41" s="176" t="s">
        <v>62</v>
      </c>
      <c r="I41" s="176"/>
      <c r="J41" s="176" t="s">
        <v>63</v>
      </c>
      <c r="K41" s="176" t="s">
        <v>62</v>
      </c>
      <c r="L41" s="176"/>
      <c r="M41" s="176" t="s">
        <v>63</v>
      </c>
      <c r="N41" s="176" t="s">
        <v>62</v>
      </c>
      <c r="O41" s="176"/>
      <c r="P41" s="176" t="s">
        <v>63</v>
      </c>
    </row>
    <row r="42" spans="1:16">
      <c r="A42" s="176" t="s">
        <v>64</v>
      </c>
      <c r="B42" s="176"/>
      <c r="C42" s="176"/>
      <c r="D42" s="176">
        <f>'実質公債費比率（分子）の構造'!K$52</f>
        <v>1606</v>
      </c>
      <c r="E42" s="176"/>
      <c r="F42" s="176"/>
      <c r="G42" s="176">
        <f>'実質公債費比率（分子）の構造'!L$52</f>
        <v>1795</v>
      </c>
      <c r="H42" s="176"/>
      <c r="I42" s="176"/>
      <c r="J42" s="176">
        <f>'実質公債費比率（分子）の構造'!M$52</f>
        <v>2024</v>
      </c>
      <c r="K42" s="176"/>
      <c r="L42" s="176"/>
      <c r="M42" s="176">
        <f>'実質公債費比率（分子）の構造'!N$52</f>
        <v>2061</v>
      </c>
      <c r="N42" s="176"/>
      <c r="O42" s="176"/>
      <c r="P42" s="176">
        <f>'実質公債費比率（分子）の構造'!O$52</f>
        <v>2075</v>
      </c>
    </row>
    <row r="43" spans="1:16">
      <c r="A43" s="176" t="s">
        <v>65</v>
      </c>
      <c r="B43" s="176">
        <f>'実質公債費比率（分子）の構造'!K$51</f>
        <v>0</v>
      </c>
      <c r="C43" s="176"/>
      <c r="D43" s="176"/>
      <c r="E43" s="176">
        <f>'実質公債費比率（分子）の構造'!L$51</f>
        <v>1</v>
      </c>
      <c r="F43" s="176"/>
      <c r="G43" s="176"/>
      <c r="H43" s="176">
        <f>'実質公債費比率（分子）の構造'!M$51</f>
        <v>1</v>
      </c>
      <c r="I43" s="176"/>
      <c r="J43" s="176"/>
      <c r="K43" s="176">
        <f>'実質公債費比率（分子）の構造'!N$51</f>
        <v>1</v>
      </c>
      <c r="L43" s="176"/>
      <c r="M43" s="176"/>
      <c r="N43" s="176">
        <f>'実質公債費比率（分子）の構造'!O$51</f>
        <v>0</v>
      </c>
      <c r="O43" s="176"/>
      <c r="P43" s="176"/>
    </row>
    <row r="44" spans="1:16">
      <c r="A44" s="176" t="s">
        <v>66</v>
      </c>
      <c r="B44" s="176">
        <f>'実質公債費比率（分子）の構造'!K$50</f>
        <v>65</v>
      </c>
      <c r="C44" s="176"/>
      <c r="D44" s="176"/>
      <c r="E44" s="176">
        <f>'実質公債費比率（分子）の構造'!L$50</f>
        <v>64</v>
      </c>
      <c r="F44" s="176"/>
      <c r="G44" s="176"/>
      <c r="H44" s="176">
        <f>'実質公債費比率（分子）の構造'!M$50</f>
        <v>64</v>
      </c>
      <c r="I44" s="176"/>
      <c r="J44" s="176"/>
      <c r="K44" s="176">
        <f>'実質公債費比率（分子）の構造'!N$50</f>
        <v>65</v>
      </c>
      <c r="L44" s="176"/>
      <c r="M44" s="176"/>
      <c r="N44" s="176">
        <f>'実質公債費比率（分子）の構造'!O$50</f>
        <v>0</v>
      </c>
      <c r="O44" s="176"/>
      <c r="P44" s="176"/>
    </row>
    <row r="45" spans="1:16">
      <c r="A45" s="176" t="s">
        <v>67</v>
      </c>
      <c r="B45" s="176">
        <f>'実質公債費比率（分子）の構造'!K$49</f>
        <v>184</v>
      </c>
      <c r="C45" s="176"/>
      <c r="D45" s="176"/>
      <c r="E45" s="176">
        <f>'実質公債費比率（分子）の構造'!L$49</f>
        <v>81</v>
      </c>
      <c r="F45" s="176"/>
      <c r="G45" s="176"/>
      <c r="H45" s="176">
        <f>'実質公債費比率（分子）の構造'!M$49</f>
        <v>61</v>
      </c>
      <c r="I45" s="176"/>
      <c r="J45" s="176"/>
      <c r="K45" s="176">
        <f>'実質公債費比率（分子）の構造'!N$49</f>
        <v>103</v>
      </c>
      <c r="L45" s="176"/>
      <c r="M45" s="176"/>
      <c r="N45" s="176">
        <f>'実質公債費比率（分子）の構造'!O$49</f>
        <v>99</v>
      </c>
      <c r="O45" s="176"/>
      <c r="P45" s="176"/>
    </row>
    <row r="46" spans="1:16">
      <c r="A46" s="176" t="s">
        <v>68</v>
      </c>
      <c r="B46" s="176">
        <f>'実質公債費比率（分子）の構造'!K$48</f>
        <v>449</v>
      </c>
      <c r="C46" s="176"/>
      <c r="D46" s="176"/>
      <c r="E46" s="176">
        <f>'実質公債費比率（分子）の構造'!L$48</f>
        <v>492</v>
      </c>
      <c r="F46" s="176"/>
      <c r="G46" s="176"/>
      <c r="H46" s="176">
        <f>'実質公債費比率（分子）の構造'!M$48</f>
        <v>477</v>
      </c>
      <c r="I46" s="176"/>
      <c r="J46" s="176"/>
      <c r="K46" s="176">
        <f>'実質公債費比率（分子）の構造'!N$48</f>
        <v>479</v>
      </c>
      <c r="L46" s="176"/>
      <c r="M46" s="176"/>
      <c r="N46" s="176">
        <f>'実質公債費比率（分子）の構造'!O$48</f>
        <v>400</v>
      </c>
      <c r="O46" s="176"/>
      <c r="P46" s="176"/>
    </row>
    <row r="47" spans="1:16">
      <c r="A47" s="176" t="s">
        <v>69</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c r="A49" s="176" t="s">
        <v>71</v>
      </c>
      <c r="B49" s="176">
        <f>'実質公債費比率（分子）の構造'!K$45</f>
        <v>1705</v>
      </c>
      <c r="C49" s="176"/>
      <c r="D49" s="176"/>
      <c r="E49" s="176">
        <f>'実質公債費比率（分子）の構造'!L$45</f>
        <v>1850</v>
      </c>
      <c r="F49" s="176"/>
      <c r="G49" s="176"/>
      <c r="H49" s="176">
        <f>'実質公債費比率（分子）の構造'!M$45</f>
        <v>2204</v>
      </c>
      <c r="I49" s="176"/>
      <c r="J49" s="176"/>
      <c r="K49" s="176">
        <f>'実質公債費比率（分子）の構造'!N$45</f>
        <v>2354</v>
      </c>
      <c r="L49" s="176"/>
      <c r="M49" s="176"/>
      <c r="N49" s="176">
        <f>'実質公債費比率（分子）の構造'!O$45</f>
        <v>2464</v>
      </c>
      <c r="O49" s="176"/>
      <c r="P49" s="176"/>
    </row>
    <row r="50" spans="1:16">
      <c r="A50" s="176" t="s">
        <v>72</v>
      </c>
      <c r="B50" s="176" t="e">
        <f>NA()</f>
        <v>#N/A</v>
      </c>
      <c r="C50" s="176">
        <f>IF(ISNUMBER('実質公債費比率（分子）の構造'!K$53),'実質公債費比率（分子）の構造'!K$53,NA())</f>
        <v>797</v>
      </c>
      <c r="D50" s="176" t="e">
        <f>NA()</f>
        <v>#N/A</v>
      </c>
      <c r="E50" s="176" t="e">
        <f>NA()</f>
        <v>#N/A</v>
      </c>
      <c r="F50" s="176">
        <f>IF(ISNUMBER('実質公債費比率（分子）の構造'!L$53),'実質公債費比率（分子）の構造'!L$53,NA())</f>
        <v>693</v>
      </c>
      <c r="G50" s="176" t="e">
        <f>NA()</f>
        <v>#N/A</v>
      </c>
      <c r="H50" s="176" t="e">
        <f>NA()</f>
        <v>#N/A</v>
      </c>
      <c r="I50" s="176">
        <f>IF(ISNUMBER('実質公債費比率（分子）の構造'!M$53),'実質公債費比率（分子）の構造'!M$53,NA())</f>
        <v>783</v>
      </c>
      <c r="J50" s="176" t="e">
        <f>NA()</f>
        <v>#N/A</v>
      </c>
      <c r="K50" s="176" t="e">
        <f>NA()</f>
        <v>#N/A</v>
      </c>
      <c r="L50" s="176">
        <f>IF(ISNUMBER('実質公債費比率（分子）の構造'!N$53),'実質公債費比率（分子）の構造'!N$53,NA())</f>
        <v>941</v>
      </c>
      <c r="M50" s="176" t="e">
        <f>NA()</f>
        <v>#N/A</v>
      </c>
      <c r="N50" s="176" t="e">
        <f>NA()</f>
        <v>#N/A</v>
      </c>
      <c r="O50" s="176">
        <f>IF(ISNUMBER('実質公債費比率（分子）の構造'!O$53),'実質公債費比率（分子）の構造'!O$53,NA())</f>
        <v>888</v>
      </c>
      <c r="P50" s="176" t="e">
        <f>NA()</f>
        <v>#N/A</v>
      </c>
    </row>
    <row r="53" spans="1:16">
      <c r="A53" s="144" t="s">
        <v>73</v>
      </c>
    </row>
    <row r="54" spans="1:16">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c r="A56" s="175" t="s">
        <v>44</v>
      </c>
      <c r="B56" s="175"/>
      <c r="C56" s="175"/>
      <c r="D56" s="175">
        <f>'将来負担比率（分子）の構造'!I$52</f>
        <v>20776</v>
      </c>
      <c r="E56" s="175"/>
      <c r="F56" s="175"/>
      <c r="G56" s="175">
        <f>'将来負担比率（分子）の構造'!J$52</f>
        <v>22253</v>
      </c>
      <c r="H56" s="175"/>
      <c r="I56" s="175"/>
      <c r="J56" s="175">
        <f>'将来負担比率（分子）の構造'!K$52</f>
        <v>23861</v>
      </c>
      <c r="K56" s="175"/>
      <c r="L56" s="175"/>
      <c r="M56" s="175">
        <f>'将来負担比率（分子）の構造'!L$52</f>
        <v>23262</v>
      </c>
      <c r="N56" s="175"/>
      <c r="O56" s="175"/>
      <c r="P56" s="175">
        <f>'将来負担比率（分子）の構造'!M$52</f>
        <v>22379</v>
      </c>
    </row>
    <row r="57" spans="1:16">
      <c r="A57" s="175" t="s">
        <v>43</v>
      </c>
      <c r="B57" s="175"/>
      <c r="C57" s="175"/>
      <c r="D57" s="175">
        <f>'将来負担比率（分子）の構造'!I$51</f>
        <v>538</v>
      </c>
      <c r="E57" s="175"/>
      <c r="F57" s="175"/>
      <c r="G57" s="175">
        <f>'将来負担比率（分子）の構造'!J$51</f>
        <v>477</v>
      </c>
      <c r="H57" s="175"/>
      <c r="I57" s="175"/>
      <c r="J57" s="175">
        <f>'将来負担比率（分子）の構造'!K$51</f>
        <v>417</v>
      </c>
      <c r="K57" s="175"/>
      <c r="L57" s="175"/>
      <c r="M57" s="175">
        <f>'将来負担比率（分子）の構造'!L$51</f>
        <v>328</v>
      </c>
      <c r="N57" s="175"/>
      <c r="O57" s="175"/>
      <c r="P57" s="175">
        <f>'将来負担比率（分子）の構造'!M$51</f>
        <v>247</v>
      </c>
    </row>
    <row r="58" spans="1:16">
      <c r="A58" s="175" t="s">
        <v>42</v>
      </c>
      <c r="B58" s="175"/>
      <c r="C58" s="175"/>
      <c r="D58" s="175">
        <f>'将来負担比率（分子）の構造'!I$50</f>
        <v>8821</v>
      </c>
      <c r="E58" s="175"/>
      <c r="F58" s="175"/>
      <c r="G58" s="175">
        <f>'将来負担比率（分子）の構造'!J$50</f>
        <v>9093</v>
      </c>
      <c r="H58" s="175"/>
      <c r="I58" s="175"/>
      <c r="J58" s="175">
        <f>'将来負担比率（分子）の構造'!K$50</f>
        <v>7881</v>
      </c>
      <c r="K58" s="175"/>
      <c r="L58" s="175"/>
      <c r="M58" s="175">
        <f>'将来負担比率（分子）の構造'!L$50</f>
        <v>8750</v>
      </c>
      <c r="N58" s="175"/>
      <c r="O58" s="175"/>
      <c r="P58" s="175">
        <f>'将来負担比率（分子）の構造'!M$50</f>
        <v>9715</v>
      </c>
    </row>
    <row r="59" spans="1:16">
      <c r="A59" s="175" t="s">
        <v>40</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c r="A60" s="175" t="s">
        <v>39</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c r="A61" s="175" t="s">
        <v>37</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c r="A62" s="175" t="s">
        <v>36</v>
      </c>
      <c r="B62" s="175" t="str">
        <f>'将来負担比率（分子）の構造'!I$45</f>
        <v>-</v>
      </c>
      <c r="C62" s="175"/>
      <c r="D62" s="175"/>
      <c r="E62" s="175" t="str">
        <f>'将来負担比率（分子）の構造'!J$45</f>
        <v>-</v>
      </c>
      <c r="F62" s="175"/>
      <c r="G62" s="175"/>
      <c r="H62" s="175" t="str">
        <f>'将来負担比率（分子）の構造'!K$45</f>
        <v>-</v>
      </c>
      <c r="I62" s="175"/>
      <c r="J62" s="175"/>
      <c r="K62" s="175" t="str">
        <f>'将来負担比率（分子）の構造'!L$45</f>
        <v>-</v>
      </c>
      <c r="L62" s="175"/>
      <c r="M62" s="175"/>
      <c r="N62" s="175" t="str">
        <f>'将来負担比率（分子）の構造'!M$45</f>
        <v>-</v>
      </c>
      <c r="O62" s="175"/>
      <c r="P62" s="175"/>
    </row>
    <row r="63" spans="1:16">
      <c r="A63" s="175" t="s">
        <v>35</v>
      </c>
      <c r="B63" s="175">
        <f>'将来負担比率（分子）の構造'!I$44</f>
        <v>443</v>
      </c>
      <c r="C63" s="175"/>
      <c r="D63" s="175"/>
      <c r="E63" s="175">
        <f>'将来負担比率（分子）の構造'!J$44</f>
        <v>1021</v>
      </c>
      <c r="F63" s="175"/>
      <c r="G63" s="175"/>
      <c r="H63" s="175">
        <f>'将来負担比率（分子）の構造'!K$44</f>
        <v>3706</v>
      </c>
      <c r="I63" s="175"/>
      <c r="J63" s="175"/>
      <c r="K63" s="175">
        <f>'将来負担比率（分子）の構造'!L$44</f>
        <v>4409</v>
      </c>
      <c r="L63" s="175"/>
      <c r="M63" s="175"/>
      <c r="N63" s="175">
        <f>'将来負担比率（分子）の構造'!M$44</f>
        <v>4378</v>
      </c>
      <c r="O63" s="175"/>
      <c r="P63" s="175"/>
    </row>
    <row r="64" spans="1:16">
      <c r="A64" s="175" t="s">
        <v>34</v>
      </c>
      <c r="B64" s="175">
        <f>'将来負担比率（分子）の構造'!I$43</f>
        <v>3434</v>
      </c>
      <c r="C64" s="175"/>
      <c r="D64" s="175"/>
      <c r="E64" s="175">
        <f>'将来負担比率（分子）の構造'!J$43</f>
        <v>3627</v>
      </c>
      <c r="F64" s="175"/>
      <c r="G64" s="175"/>
      <c r="H64" s="175">
        <f>'将来負担比率（分子）の構造'!K$43</f>
        <v>4968</v>
      </c>
      <c r="I64" s="175"/>
      <c r="J64" s="175"/>
      <c r="K64" s="175">
        <f>'将来負担比率（分子）の構造'!L$43</f>
        <v>5095</v>
      </c>
      <c r="L64" s="175"/>
      <c r="M64" s="175"/>
      <c r="N64" s="175">
        <f>'将来負担比率（分子）の構造'!M$43</f>
        <v>4935</v>
      </c>
      <c r="O64" s="175"/>
      <c r="P64" s="175"/>
    </row>
    <row r="65" spans="1:16">
      <c r="A65" s="175" t="s">
        <v>33</v>
      </c>
      <c r="B65" s="175">
        <f>'将来負担比率（分子）の構造'!I$42</f>
        <v>193</v>
      </c>
      <c r="C65" s="175"/>
      <c r="D65" s="175"/>
      <c r="E65" s="175">
        <f>'将来負担比率（分子）の構造'!J$42</f>
        <v>129</v>
      </c>
      <c r="F65" s="175"/>
      <c r="G65" s="175"/>
      <c r="H65" s="175">
        <f>'将来負担比率（分子）の構造'!K$42</f>
        <v>65</v>
      </c>
      <c r="I65" s="175"/>
      <c r="J65" s="175"/>
      <c r="K65" s="175">
        <f>'将来負担比率（分子）の構造'!L$42</f>
        <v>0</v>
      </c>
      <c r="L65" s="175"/>
      <c r="M65" s="175"/>
      <c r="N65" s="175" t="str">
        <f>'将来負担比率（分子）の構造'!M$42</f>
        <v>-</v>
      </c>
      <c r="O65" s="175"/>
      <c r="P65" s="175"/>
    </row>
    <row r="66" spans="1:16">
      <c r="A66" s="175" t="s">
        <v>32</v>
      </c>
      <c r="B66" s="175">
        <f>'将来負担比率（分子）の構造'!I$41</f>
        <v>19552</v>
      </c>
      <c r="C66" s="175"/>
      <c r="D66" s="175"/>
      <c r="E66" s="175">
        <f>'将来負担比率（分子）の構造'!J$41</f>
        <v>21355</v>
      </c>
      <c r="F66" s="175"/>
      <c r="G66" s="175"/>
      <c r="H66" s="175">
        <f>'将来負担比率（分子）の構造'!K$41</f>
        <v>23105</v>
      </c>
      <c r="I66" s="175"/>
      <c r="J66" s="175"/>
      <c r="K66" s="175">
        <f>'将来負担比率（分子）の構造'!L$41</f>
        <v>22061</v>
      </c>
      <c r="L66" s="175"/>
      <c r="M66" s="175"/>
      <c r="N66" s="175">
        <f>'将来負担比率（分子）の構造'!M$41</f>
        <v>20960</v>
      </c>
      <c r="O66" s="175"/>
      <c r="P66" s="175"/>
    </row>
    <row r="67" spans="1:16">
      <c r="A67" s="175" t="s">
        <v>76</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c r="A70" s="177" t="s">
        <v>77</v>
      </c>
      <c r="B70" s="177"/>
      <c r="C70" s="177"/>
      <c r="D70" s="177"/>
      <c r="E70" s="177"/>
      <c r="F70" s="177"/>
    </row>
    <row r="71" spans="1:16">
      <c r="A71" s="178"/>
      <c r="B71" s="178" t="str">
        <f>基金残高に係る経年分析!F54</f>
        <v>R02</v>
      </c>
      <c r="C71" s="178" t="str">
        <f>基金残高に係る経年分析!G54</f>
        <v>R03</v>
      </c>
      <c r="D71" s="178" t="str">
        <f>基金残高に係る経年分析!H54</f>
        <v>R04</v>
      </c>
    </row>
    <row r="72" spans="1:16">
      <c r="A72" s="178" t="s">
        <v>78</v>
      </c>
      <c r="B72" s="179">
        <f>基金残高に係る経年分析!F55</f>
        <v>3018</v>
      </c>
      <c r="C72" s="179">
        <f>基金残高に係る経年分析!G55</f>
        <v>3460</v>
      </c>
      <c r="D72" s="179">
        <f>基金残高に係る経年分析!H55</f>
        <v>4069</v>
      </c>
    </row>
    <row r="73" spans="1:16">
      <c r="A73" s="178" t="s">
        <v>79</v>
      </c>
      <c r="B73" s="179">
        <f>基金残高に係る経年分析!F56</f>
        <v>987</v>
      </c>
      <c r="C73" s="179">
        <f>基金残高に係る経年分析!G56</f>
        <v>988</v>
      </c>
      <c r="D73" s="179">
        <f>基金残高に係る経年分析!H56</f>
        <v>790</v>
      </c>
    </row>
    <row r="74" spans="1:16">
      <c r="A74" s="178" t="s">
        <v>80</v>
      </c>
      <c r="B74" s="179">
        <f>基金残高に係る経年分析!F57</f>
        <v>2764</v>
      </c>
      <c r="C74" s="179">
        <f>基金残高に係る経年分析!G57</f>
        <v>3112</v>
      </c>
      <c r="D74" s="179">
        <f>基金残高に係る経年分析!H57</f>
        <v>3428</v>
      </c>
    </row>
  </sheetData>
  <sheetProtection algorithmName="SHA-512" hashValue="AyBVdXwk0tNw04KIq+TdGi/YNQfwpDKIUzghDN3B8yx/QC0l6IsQQAmsiE/dhOWMmfTtdn3RQ3HqQtNc4UhxQg==" saltValue="siZcfc7kCmcqVNEnB0WwU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1" width="1.6328125" style="214" customWidth="1"/>
    <col min="2" max="2" width="2.36328125" style="214" customWidth="1"/>
    <col min="3" max="16" width="2.6328125" style="214" customWidth="1"/>
    <col min="17" max="17" width="2.36328125" style="214" customWidth="1"/>
    <col min="18" max="95" width="1.6328125" style="214" customWidth="1"/>
    <col min="96" max="133" width="1.6328125" style="226" customWidth="1"/>
    <col min="134" max="143" width="1.6328125" style="214" customWidth="1"/>
    <col min="144" max="16384" width="0" style="214" hidden="1"/>
  </cols>
  <sheetData>
    <row r="1" spans="2:143" ht="22.5" customHeight="1" thickBot="1">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212</v>
      </c>
      <c r="DI1" s="718"/>
      <c r="DJ1" s="718"/>
      <c r="DK1" s="718"/>
      <c r="DL1" s="718"/>
      <c r="DM1" s="718"/>
      <c r="DN1" s="719"/>
      <c r="DO1" s="214"/>
      <c r="DP1" s="717" t="s">
        <v>213</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c r="B2" s="215" t="s">
        <v>214</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c r="B3" s="679" t="s">
        <v>215</v>
      </c>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79" t="s">
        <v>216</v>
      </c>
      <c r="AQ3" s="680"/>
      <c r="AR3" s="680"/>
      <c r="AS3" s="680"/>
      <c r="AT3" s="680"/>
      <c r="AU3" s="680"/>
      <c r="AV3" s="680"/>
      <c r="AW3" s="680"/>
      <c r="AX3" s="680"/>
      <c r="AY3" s="680"/>
      <c r="AZ3" s="680"/>
      <c r="BA3" s="680"/>
      <c r="BB3" s="680"/>
      <c r="BC3" s="680"/>
      <c r="BD3" s="680"/>
      <c r="BE3" s="680"/>
      <c r="BF3" s="680"/>
      <c r="BG3" s="680"/>
      <c r="BH3" s="680"/>
      <c r="BI3" s="680"/>
      <c r="BJ3" s="680"/>
      <c r="BK3" s="680"/>
      <c r="BL3" s="680"/>
      <c r="BM3" s="680"/>
      <c r="BN3" s="680"/>
      <c r="BO3" s="680"/>
      <c r="BP3" s="680"/>
      <c r="BQ3" s="680"/>
      <c r="BR3" s="680"/>
      <c r="BS3" s="680"/>
      <c r="BT3" s="680"/>
      <c r="BU3" s="680"/>
      <c r="BV3" s="680"/>
      <c r="BW3" s="680"/>
      <c r="BX3" s="680"/>
      <c r="BY3" s="680"/>
      <c r="BZ3" s="680"/>
      <c r="CA3" s="680"/>
      <c r="CB3" s="681"/>
      <c r="CD3" s="679" t="s">
        <v>217</v>
      </c>
      <c r="CE3" s="680"/>
      <c r="CF3" s="680"/>
      <c r="CG3" s="680"/>
      <c r="CH3" s="680"/>
      <c r="CI3" s="680"/>
      <c r="CJ3" s="680"/>
      <c r="CK3" s="680"/>
      <c r="CL3" s="680"/>
      <c r="CM3" s="680"/>
      <c r="CN3" s="680"/>
      <c r="CO3" s="680"/>
      <c r="CP3" s="680"/>
      <c r="CQ3" s="680"/>
      <c r="CR3" s="680"/>
      <c r="CS3" s="680"/>
      <c r="CT3" s="680"/>
      <c r="CU3" s="680"/>
      <c r="CV3" s="680"/>
      <c r="CW3" s="680"/>
      <c r="CX3" s="680"/>
      <c r="CY3" s="680"/>
      <c r="CZ3" s="680"/>
      <c r="DA3" s="680"/>
      <c r="DB3" s="680"/>
      <c r="DC3" s="680"/>
      <c r="DD3" s="680"/>
      <c r="DE3" s="680"/>
      <c r="DF3" s="680"/>
      <c r="DG3" s="680"/>
      <c r="DH3" s="680"/>
      <c r="DI3" s="680"/>
      <c r="DJ3" s="680"/>
      <c r="DK3" s="680"/>
      <c r="DL3" s="680"/>
      <c r="DM3" s="680"/>
      <c r="DN3" s="680"/>
      <c r="DO3" s="680"/>
      <c r="DP3" s="680"/>
      <c r="DQ3" s="680"/>
      <c r="DR3" s="680"/>
      <c r="DS3" s="680"/>
      <c r="DT3" s="680"/>
      <c r="DU3" s="680"/>
      <c r="DV3" s="680"/>
      <c r="DW3" s="680"/>
      <c r="DX3" s="680"/>
      <c r="DY3" s="680"/>
      <c r="DZ3" s="680"/>
      <c r="EA3" s="680"/>
      <c r="EB3" s="680"/>
      <c r="EC3" s="681"/>
    </row>
    <row r="4" spans="2:143" ht="11.25" customHeight="1">
      <c r="B4" s="679" t="s">
        <v>1</v>
      </c>
      <c r="C4" s="680"/>
      <c r="D4" s="680"/>
      <c r="E4" s="680"/>
      <c r="F4" s="680"/>
      <c r="G4" s="680"/>
      <c r="H4" s="680"/>
      <c r="I4" s="680"/>
      <c r="J4" s="680"/>
      <c r="K4" s="680"/>
      <c r="L4" s="680"/>
      <c r="M4" s="680"/>
      <c r="N4" s="680"/>
      <c r="O4" s="680"/>
      <c r="P4" s="680"/>
      <c r="Q4" s="681"/>
      <c r="R4" s="679" t="s">
        <v>218</v>
      </c>
      <c r="S4" s="680"/>
      <c r="T4" s="680"/>
      <c r="U4" s="680"/>
      <c r="V4" s="680"/>
      <c r="W4" s="680"/>
      <c r="X4" s="680"/>
      <c r="Y4" s="681"/>
      <c r="Z4" s="679" t="s">
        <v>219</v>
      </c>
      <c r="AA4" s="680"/>
      <c r="AB4" s="680"/>
      <c r="AC4" s="681"/>
      <c r="AD4" s="679" t="s">
        <v>220</v>
      </c>
      <c r="AE4" s="680"/>
      <c r="AF4" s="680"/>
      <c r="AG4" s="680"/>
      <c r="AH4" s="680"/>
      <c r="AI4" s="680"/>
      <c r="AJ4" s="680"/>
      <c r="AK4" s="681"/>
      <c r="AL4" s="679" t="s">
        <v>219</v>
      </c>
      <c r="AM4" s="680"/>
      <c r="AN4" s="680"/>
      <c r="AO4" s="681"/>
      <c r="AP4" s="720" t="s">
        <v>221</v>
      </c>
      <c r="AQ4" s="720"/>
      <c r="AR4" s="720"/>
      <c r="AS4" s="720"/>
      <c r="AT4" s="720"/>
      <c r="AU4" s="720"/>
      <c r="AV4" s="720"/>
      <c r="AW4" s="720"/>
      <c r="AX4" s="720"/>
      <c r="AY4" s="720"/>
      <c r="AZ4" s="720"/>
      <c r="BA4" s="720"/>
      <c r="BB4" s="720"/>
      <c r="BC4" s="720"/>
      <c r="BD4" s="720"/>
      <c r="BE4" s="720"/>
      <c r="BF4" s="720"/>
      <c r="BG4" s="720" t="s">
        <v>222</v>
      </c>
      <c r="BH4" s="720"/>
      <c r="BI4" s="720"/>
      <c r="BJ4" s="720"/>
      <c r="BK4" s="720"/>
      <c r="BL4" s="720"/>
      <c r="BM4" s="720"/>
      <c r="BN4" s="720"/>
      <c r="BO4" s="720" t="s">
        <v>219</v>
      </c>
      <c r="BP4" s="720"/>
      <c r="BQ4" s="720"/>
      <c r="BR4" s="720"/>
      <c r="BS4" s="720" t="s">
        <v>223</v>
      </c>
      <c r="BT4" s="720"/>
      <c r="BU4" s="720"/>
      <c r="BV4" s="720"/>
      <c r="BW4" s="720"/>
      <c r="BX4" s="720"/>
      <c r="BY4" s="720"/>
      <c r="BZ4" s="720"/>
      <c r="CA4" s="720"/>
      <c r="CB4" s="720"/>
      <c r="CD4" s="679" t="s">
        <v>224</v>
      </c>
      <c r="CE4" s="680"/>
      <c r="CF4" s="680"/>
      <c r="CG4" s="680"/>
      <c r="CH4" s="680"/>
      <c r="CI4" s="680"/>
      <c r="CJ4" s="680"/>
      <c r="CK4" s="680"/>
      <c r="CL4" s="680"/>
      <c r="CM4" s="680"/>
      <c r="CN4" s="680"/>
      <c r="CO4" s="680"/>
      <c r="CP4" s="680"/>
      <c r="CQ4" s="680"/>
      <c r="CR4" s="680"/>
      <c r="CS4" s="680"/>
      <c r="CT4" s="680"/>
      <c r="CU4" s="680"/>
      <c r="CV4" s="680"/>
      <c r="CW4" s="680"/>
      <c r="CX4" s="680"/>
      <c r="CY4" s="680"/>
      <c r="CZ4" s="680"/>
      <c r="DA4" s="680"/>
      <c r="DB4" s="680"/>
      <c r="DC4" s="680"/>
      <c r="DD4" s="680"/>
      <c r="DE4" s="680"/>
      <c r="DF4" s="680"/>
      <c r="DG4" s="680"/>
      <c r="DH4" s="680"/>
      <c r="DI4" s="680"/>
      <c r="DJ4" s="680"/>
      <c r="DK4" s="680"/>
      <c r="DL4" s="680"/>
      <c r="DM4" s="680"/>
      <c r="DN4" s="680"/>
      <c r="DO4" s="680"/>
      <c r="DP4" s="680"/>
      <c r="DQ4" s="680"/>
      <c r="DR4" s="680"/>
      <c r="DS4" s="680"/>
      <c r="DT4" s="680"/>
      <c r="DU4" s="680"/>
      <c r="DV4" s="680"/>
      <c r="DW4" s="680"/>
      <c r="DX4" s="680"/>
      <c r="DY4" s="680"/>
      <c r="DZ4" s="680"/>
      <c r="EA4" s="680"/>
      <c r="EB4" s="680"/>
      <c r="EC4" s="681"/>
    </row>
    <row r="5" spans="2:143" ht="11.25" customHeight="1">
      <c r="B5" s="676" t="s">
        <v>225</v>
      </c>
      <c r="C5" s="677"/>
      <c r="D5" s="677"/>
      <c r="E5" s="677"/>
      <c r="F5" s="677"/>
      <c r="G5" s="677"/>
      <c r="H5" s="677"/>
      <c r="I5" s="677"/>
      <c r="J5" s="677"/>
      <c r="K5" s="677"/>
      <c r="L5" s="677"/>
      <c r="M5" s="677"/>
      <c r="N5" s="677"/>
      <c r="O5" s="677"/>
      <c r="P5" s="677"/>
      <c r="Q5" s="678"/>
      <c r="R5" s="673">
        <v>8149154</v>
      </c>
      <c r="S5" s="674"/>
      <c r="T5" s="674"/>
      <c r="U5" s="674"/>
      <c r="V5" s="674"/>
      <c r="W5" s="674"/>
      <c r="X5" s="674"/>
      <c r="Y5" s="702"/>
      <c r="Z5" s="715">
        <v>28.1</v>
      </c>
      <c r="AA5" s="715"/>
      <c r="AB5" s="715"/>
      <c r="AC5" s="715"/>
      <c r="AD5" s="716">
        <v>8149154</v>
      </c>
      <c r="AE5" s="716"/>
      <c r="AF5" s="716"/>
      <c r="AG5" s="716"/>
      <c r="AH5" s="716"/>
      <c r="AI5" s="716"/>
      <c r="AJ5" s="716"/>
      <c r="AK5" s="716"/>
      <c r="AL5" s="703">
        <v>55</v>
      </c>
      <c r="AM5" s="686"/>
      <c r="AN5" s="686"/>
      <c r="AO5" s="704"/>
      <c r="AP5" s="676" t="s">
        <v>226</v>
      </c>
      <c r="AQ5" s="677"/>
      <c r="AR5" s="677"/>
      <c r="AS5" s="677"/>
      <c r="AT5" s="677"/>
      <c r="AU5" s="677"/>
      <c r="AV5" s="677"/>
      <c r="AW5" s="677"/>
      <c r="AX5" s="677"/>
      <c r="AY5" s="677"/>
      <c r="AZ5" s="677"/>
      <c r="BA5" s="677"/>
      <c r="BB5" s="677"/>
      <c r="BC5" s="677"/>
      <c r="BD5" s="677"/>
      <c r="BE5" s="677"/>
      <c r="BF5" s="678"/>
      <c r="BG5" s="627">
        <v>8149154</v>
      </c>
      <c r="BH5" s="628"/>
      <c r="BI5" s="628"/>
      <c r="BJ5" s="628"/>
      <c r="BK5" s="628"/>
      <c r="BL5" s="628"/>
      <c r="BM5" s="628"/>
      <c r="BN5" s="629"/>
      <c r="BO5" s="663">
        <v>100</v>
      </c>
      <c r="BP5" s="663"/>
      <c r="BQ5" s="663"/>
      <c r="BR5" s="663"/>
      <c r="BS5" s="664" t="s">
        <v>129</v>
      </c>
      <c r="BT5" s="664"/>
      <c r="BU5" s="664"/>
      <c r="BV5" s="664"/>
      <c r="BW5" s="664"/>
      <c r="BX5" s="664"/>
      <c r="BY5" s="664"/>
      <c r="BZ5" s="664"/>
      <c r="CA5" s="664"/>
      <c r="CB5" s="695"/>
      <c r="CD5" s="679" t="s">
        <v>221</v>
      </c>
      <c r="CE5" s="680"/>
      <c r="CF5" s="680"/>
      <c r="CG5" s="680"/>
      <c r="CH5" s="680"/>
      <c r="CI5" s="680"/>
      <c r="CJ5" s="680"/>
      <c r="CK5" s="680"/>
      <c r="CL5" s="680"/>
      <c r="CM5" s="680"/>
      <c r="CN5" s="680"/>
      <c r="CO5" s="680"/>
      <c r="CP5" s="680"/>
      <c r="CQ5" s="681"/>
      <c r="CR5" s="679" t="s">
        <v>227</v>
      </c>
      <c r="CS5" s="680"/>
      <c r="CT5" s="680"/>
      <c r="CU5" s="680"/>
      <c r="CV5" s="680"/>
      <c r="CW5" s="680"/>
      <c r="CX5" s="680"/>
      <c r="CY5" s="681"/>
      <c r="CZ5" s="679" t="s">
        <v>219</v>
      </c>
      <c r="DA5" s="680"/>
      <c r="DB5" s="680"/>
      <c r="DC5" s="681"/>
      <c r="DD5" s="679" t="s">
        <v>228</v>
      </c>
      <c r="DE5" s="680"/>
      <c r="DF5" s="680"/>
      <c r="DG5" s="680"/>
      <c r="DH5" s="680"/>
      <c r="DI5" s="680"/>
      <c r="DJ5" s="680"/>
      <c r="DK5" s="680"/>
      <c r="DL5" s="680"/>
      <c r="DM5" s="680"/>
      <c r="DN5" s="680"/>
      <c r="DO5" s="680"/>
      <c r="DP5" s="681"/>
      <c r="DQ5" s="679" t="s">
        <v>229</v>
      </c>
      <c r="DR5" s="680"/>
      <c r="DS5" s="680"/>
      <c r="DT5" s="680"/>
      <c r="DU5" s="680"/>
      <c r="DV5" s="680"/>
      <c r="DW5" s="680"/>
      <c r="DX5" s="680"/>
      <c r="DY5" s="680"/>
      <c r="DZ5" s="680"/>
      <c r="EA5" s="680"/>
      <c r="EB5" s="680"/>
      <c r="EC5" s="681"/>
    </row>
    <row r="6" spans="2:143" ht="11.25" customHeight="1">
      <c r="B6" s="624" t="s">
        <v>230</v>
      </c>
      <c r="C6" s="625"/>
      <c r="D6" s="625"/>
      <c r="E6" s="625"/>
      <c r="F6" s="625"/>
      <c r="G6" s="625"/>
      <c r="H6" s="625"/>
      <c r="I6" s="625"/>
      <c r="J6" s="625"/>
      <c r="K6" s="625"/>
      <c r="L6" s="625"/>
      <c r="M6" s="625"/>
      <c r="N6" s="625"/>
      <c r="O6" s="625"/>
      <c r="P6" s="625"/>
      <c r="Q6" s="626"/>
      <c r="R6" s="627">
        <v>176922</v>
      </c>
      <c r="S6" s="628"/>
      <c r="T6" s="628"/>
      <c r="U6" s="628"/>
      <c r="V6" s="628"/>
      <c r="W6" s="628"/>
      <c r="X6" s="628"/>
      <c r="Y6" s="629"/>
      <c r="Z6" s="663">
        <v>0.6</v>
      </c>
      <c r="AA6" s="663"/>
      <c r="AB6" s="663"/>
      <c r="AC6" s="663"/>
      <c r="AD6" s="664">
        <v>176922</v>
      </c>
      <c r="AE6" s="664"/>
      <c r="AF6" s="664"/>
      <c r="AG6" s="664"/>
      <c r="AH6" s="664"/>
      <c r="AI6" s="664"/>
      <c r="AJ6" s="664"/>
      <c r="AK6" s="664"/>
      <c r="AL6" s="630">
        <v>1.2</v>
      </c>
      <c r="AM6" s="631"/>
      <c r="AN6" s="631"/>
      <c r="AO6" s="665"/>
      <c r="AP6" s="624" t="s">
        <v>231</v>
      </c>
      <c r="AQ6" s="625"/>
      <c r="AR6" s="625"/>
      <c r="AS6" s="625"/>
      <c r="AT6" s="625"/>
      <c r="AU6" s="625"/>
      <c r="AV6" s="625"/>
      <c r="AW6" s="625"/>
      <c r="AX6" s="625"/>
      <c r="AY6" s="625"/>
      <c r="AZ6" s="625"/>
      <c r="BA6" s="625"/>
      <c r="BB6" s="625"/>
      <c r="BC6" s="625"/>
      <c r="BD6" s="625"/>
      <c r="BE6" s="625"/>
      <c r="BF6" s="626"/>
      <c r="BG6" s="627">
        <v>8149154</v>
      </c>
      <c r="BH6" s="628"/>
      <c r="BI6" s="628"/>
      <c r="BJ6" s="628"/>
      <c r="BK6" s="628"/>
      <c r="BL6" s="628"/>
      <c r="BM6" s="628"/>
      <c r="BN6" s="629"/>
      <c r="BO6" s="663">
        <v>100</v>
      </c>
      <c r="BP6" s="663"/>
      <c r="BQ6" s="663"/>
      <c r="BR6" s="663"/>
      <c r="BS6" s="664" t="s">
        <v>129</v>
      </c>
      <c r="BT6" s="664"/>
      <c r="BU6" s="664"/>
      <c r="BV6" s="664"/>
      <c r="BW6" s="664"/>
      <c r="BX6" s="664"/>
      <c r="BY6" s="664"/>
      <c r="BZ6" s="664"/>
      <c r="CA6" s="664"/>
      <c r="CB6" s="695"/>
      <c r="CD6" s="676" t="s">
        <v>232</v>
      </c>
      <c r="CE6" s="677"/>
      <c r="CF6" s="677"/>
      <c r="CG6" s="677"/>
      <c r="CH6" s="677"/>
      <c r="CI6" s="677"/>
      <c r="CJ6" s="677"/>
      <c r="CK6" s="677"/>
      <c r="CL6" s="677"/>
      <c r="CM6" s="677"/>
      <c r="CN6" s="677"/>
      <c r="CO6" s="677"/>
      <c r="CP6" s="677"/>
      <c r="CQ6" s="678"/>
      <c r="CR6" s="627">
        <v>184401</v>
      </c>
      <c r="CS6" s="628"/>
      <c r="CT6" s="628"/>
      <c r="CU6" s="628"/>
      <c r="CV6" s="628"/>
      <c r="CW6" s="628"/>
      <c r="CX6" s="628"/>
      <c r="CY6" s="629"/>
      <c r="CZ6" s="703">
        <v>0.7</v>
      </c>
      <c r="DA6" s="686"/>
      <c r="DB6" s="686"/>
      <c r="DC6" s="705"/>
      <c r="DD6" s="633" t="s">
        <v>129</v>
      </c>
      <c r="DE6" s="628"/>
      <c r="DF6" s="628"/>
      <c r="DG6" s="628"/>
      <c r="DH6" s="628"/>
      <c r="DI6" s="628"/>
      <c r="DJ6" s="628"/>
      <c r="DK6" s="628"/>
      <c r="DL6" s="628"/>
      <c r="DM6" s="628"/>
      <c r="DN6" s="628"/>
      <c r="DO6" s="628"/>
      <c r="DP6" s="629"/>
      <c r="DQ6" s="633">
        <v>184401</v>
      </c>
      <c r="DR6" s="628"/>
      <c r="DS6" s="628"/>
      <c r="DT6" s="628"/>
      <c r="DU6" s="628"/>
      <c r="DV6" s="628"/>
      <c r="DW6" s="628"/>
      <c r="DX6" s="628"/>
      <c r="DY6" s="628"/>
      <c r="DZ6" s="628"/>
      <c r="EA6" s="628"/>
      <c r="EB6" s="628"/>
      <c r="EC6" s="662"/>
    </row>
    <row r="7" spans="2:143" ht="11.25" customHeight="1">
      <c r="B7" s="624" t="s">
        <v>233</v>
      </c>
      <c r="C7" s="625"/>
      <c r="D7" s="625"/>
      <c r="E7" s="625"/>
      <c r="F7" s="625"/>
      <c r="G7" s="625"/>
      <c r="H7" s="625"/>
      <c r="I7" s="625"/>
      <c r="J7" s="625"/>
      <c r="K7" s="625"/>
      <c r="L7" s="625"/>
      <c r="M7" s="625"/>
      <c r="N7" s="625"/>
      <c r="O7" s="625"/>
      <c r="P7" s="625"/>
      <c r="Q7" s="626"/>
      <c r="R7" s="627">
        <v>1748</v>
      </c>
      <c r="S7" s="628"/>
      <c r="T7" s="628"/>
      <c r="U7" s="628"/>
      <c r="V7" s="628"/>
      <c r="W7" s="628"/>
      <c r="X7" s="628"/>
      <c r="Y7" s="629"/>
      <c r="Z7" s="663">
        <v>0</v>
      </c>
      <c r="AA7" s="663"/>
      <c r="AB7" s="663"/>
      <c r="AC7" s="663"/>
      <c r="AD7" s="664">
        <v>1748</v>
      </c>
      <c r="AE7" s="664"/>
      <c r="AF7" s="664"/>
      <c r="AG7" s="664"/>
      <c r="AH7" s="664"/>
      <c r="AI7" s="664"/>
      <c r="AJ7" s="664"/>
      <c r="AK7" s="664"/>
      <c r="AL7" s="630">
        <v>0</v>
      </c>
      <c r="AM7" s="631"/>
      <c r="AN7" s="631"/>
      <c r="AO7" s="665"/>
      <c r="AP7" s="624" t="s">
        <v>234</v>
      </c>
      <c r="AQ7" s="625"/>
      <c r="AR7" s="625"/>
      <c r="AS7" s="625"/>
      <c r="AT7" s="625"/>
      <c r="AU7" s="625"/>
      <c r="AV7" s="625"/>
      <c r="AW7" s="625"/>
      <c r="AX7" s="625"/>
      <c r="AY7" s="625"/>
      <c r="AZ7" s="625"/>
      <c r="BA7" s="625"/>
      <c r="BB7" s="625"/>
      <c r="BC7" s="625"/>
      <c r="BD7" s="625"/>
      <c r="BE7" s="625"/>
      <c r="BF7" s="626"/>
      <c r="BG7" s="627">
        <v>4444745</v>
      </c>
      <c r="BH7" s="628"/>
      <c r="BI7" s="628"/>
      <c r="BJ7" s="628"/>
      <c r="BK7" s="628"/>
      <c r="BL7" s="628"/>
      <c r="BM7" s="628"/>
      <c r="BN7" s="629"/>
      <c r="BO7" s="663">
        <v>54.5</v>
      </c>
      <c r="BP7" s="663"/>
      <c r="BQ7" s="663"/>
      <c r="BR7" s="663"/>
      <c r="BS7" s="664" t="s">
        <v>235</v>
      </c>
      <c r="BT7" s="664"/>
      <c r="BU7" s="664"/>
      <c r="BV7" s="664"/>
      <c r="BW7" s="664"/>
      <c r="BX7" s="664"/>
      <c r="BY7" s="664"/>
      <c r="BZ7" s="664"/>
      <c r="CA7" s="664"/>
      <c r="CB7" s="695"/>
      <c r="CD7" s="624" t="s">
        <v>236</v>
      </c>
      <c r="CE7" s="625"/>
      <c r="CF7" s="625"/>
      <c r="CG7" s="625"/>
      <c r="CH7" s="625"/>
      <c r="CI7" s="625"/>
      <c r="CJ7" s="625"/>
      <c r="CK7" s="625"/>
      <c r="CL7" s="625"/>
      <c r="CM7" s="625"/>
      <c r="CN7" s="625"/>
      <c r="CO7" s="625"/>
      <c r="CP7" s="625"/>
      <c r="CQ7" s="626"/>
      <c r="CR7" s="627">
        <v>3296450</v>
      </c>
      <c r="CS7" s="628"/>
      <c r="CT7" s="628"/>
      <c r="CU7" s="628"/>
      <c r="CV7" s="628"/>
      <c r="CW7" s="628"/>
      <c r="CX7" s="628"/>
      <c r="CY7" s="629"/>
      <c r="CZ7" s="663">
        <v>12</v>
      </c>
      <c r="DA7" s="663"/>
      <c r="DB7" s="663"/>
      <c r="DC7" s="663"/>
      <c r="DD7" s="633">
        <v>44214</v>
      </c>
      <c r="DE7" s="628"/>
      <c r="DF7" s="628"/>
      <c r="DG7" s="628"/>
      <c r="DH7" s="628"/>
      <c r="DI7" s="628"/>
      <c r="DJ7" s="628"/>
      <c r="DK7" s="628"/>
      <c r="DL7" s="628"/>
      <c r="DM7" s="628"/>
      <c r="DN7" s="628"/>
      <c r="DO7" s="628"/>
      <c r="DP7" s="629"/>
      <c r="DQ7" s="633">
        <v>2923322</v>
      </c>
      <c r="DR7" s="628"/>
      <c r="DS7" s="628"/>
      <c r="DT7" s="628"/>
      <c r="DU7" s="628"/>
      <c r="DV7" s="628"/>
      <c r="DW7" s="628"/>
      <c r="DX7" s="628"/>
      <c r="DY7" s="628"/>
      <c r="DZ7" s="628"/>
      <c r="EA7" s="628"/>
      <c r="EB7" s="628"/>
      <c r="EC7" s="662"/>
    </row>
    <row r="8" spans="2:143" ht="11.25" customHeight="1">
      <c r="B8" s="624" t="s">
        <v>237</v>
      </c>
      <c r="C8" s="625"/>
      <c r="D8" s="625"/>
      <c r="E8" s="625"/>
      <c r="F8" s="625"/>
      <c r="G8" s="625"/>
      <c r="H8" s="625"/>
      <c r="I8" s="625"/>
      <c r="J8" s="625"/>
      <c r="K8" s="625"/>
      <c r="L8" s="625"/>
      <c r="M8" s="625"/>
      <c r="N8" s="625"/>
      <c r="O8" s="625"/>
      <c r="P8" s="625"/>
      <c r="Q8" s="626"/>
      <c r="R8" s="627">
        <v>33627</v>
      </c>
      <c r="S8" s="628"/>
      <c r="T8" s="628"/>
      <c r="U8" s="628"/>
      <c r="V8" s="628"/>
      <c r="W8" s="628"/>
      <c r="X8" s="628"/>
      <c r="Y8" s="629"/>
      <c r="Z8" s="663">
        <v>0.1</v>
      </c>
      <c r="AA8" s="663"/>
      <c r="AB8" s="663"/>
      <c r="AC8" s="663"/>
      <c r="AD8" s="664">
        <v>33627</v>
      </c>
      <c r="AE8" s="664"/>
      <c r="AF8" s="664"/>
      <c r="AG8" s="664"/>
      <c r="AH8" s="664"/>
      <c r="AI8" s="664"/>
      <c r="AJ8" s="664"/>
      <c r="AK8" s="664"/>
      <c r="AL8" s="630">
        <v>0.2</v>
      </c>
      <c r="AM8" s="631"/>
      <c r="AN8" s="631"/>
      <c r="AO8" s="665"/>
      <c r="AP8" s="624" t="s">
        <v>238</v>
      </c>
      <c r="AQ8" s="625"/>
      <c r="AR8" s="625"/>
      <c r="AS8" s="625"/>
      <c r="AT8" s="625"/>
      <c r="AU8" s="625"/>
      <c r="AV8" s="625"/>
      <c r="AW8" s="625"/>
      <c r="AX8" s="625"/>
      <c r="AY8" s="625"/>
      <c r="AZ8" s="625"/>
      <c r="BA8" s="625"/>
      <c r="BB8" s="625"/>
      <c r="BC8" s="625"/>
      <c r="BD8" s="625"/>
      <c r="BE8" s="625"/>
      <c r="BF8" s="626"/>
      <c r="BG8" s="627">
        <v>107940</v>
      </c>
      <c r="BH8" s="628"/>
      <c r="BI8" s="628"/>
      <c r="BJ8" s="628"/>
      <c r="BK8" s="628"/>
      <c r="BL8" s="628"/>
      <c r="BM8" s="628"/>
      <c r="BN8" s="629"/>
      <c r="BO8" s="663">
        <v>1.3</v>
      </c>
      <c r="BP8" s="663"/>
      <c r="BQ8" s="663"/>
      <c r="BR8" s="663"/>
      <c r="BS8" s="664" t="s">
        <v>129</v>
      </c>
      <c r="BT8" s="664"/>
      <c r="BU8" s="664"/>
      <c r="BV8" s="664"/>
      <c r="BW8" s="664"/>
      <c r="BX8" s="664"/>
      <c r="BY8" s="664"/>
      <c r="BZ8" s="664"/>
      <c r="CA8" s="664"/>
      <c r="CB8" s="695"/>
      <c r="CD8" s="624" t="s">
        <v>239</v>
      </c>
      <c r="CE8" s="625"/>
      <c r="CF8" s="625"/>
      <c r="CG8" s="625"/>
      <c r="CH8" s="625"/>
      <c r="CI8" s="625"/>
      <c r="CJ8" s="625"/>
      <c r="CK8" s="625"/>
      <c r="CL8" s="625"/>
      <c r="CM8" s="625"/>
      <c r="CN8" s="625"/>
      <c r="CO8" s="625"/>
      <c r="CP8" s="625"/>
      <c r="CQ8" s="626"/>
      <c r="CR8" s="627">
        <v>12544203</v>
      </c>
      <c r="CS8" s="628"/>
      <c r="CT8" s="628"/>
      <c r="CU8" s="628"/>
      <c r="CV8" s="628"/>
      <c r="CW8" s="628"/>
      <c r="CX8" s="628"/>
      <c r="CY8" s="629"/>
      <c r="CZ8" s="663">
        <v>45.8</v>
      </c>
      <c r="DA8" s="663"/>
      <c r="DB8" s="663"/>
      <c r="DC8" s="663"/>
      <c r="DD8" s="633">
        <v>8767</v>
      </c>
      <c r="DE8" s="628"/>
      <c r="DF8" s="628"/>
      <c r="DG8" s="628"/>
      <c r="DH8" s="628"/>
      <c r="DI8" s="628"/>
      <c r="DJ8" s="628"/>
      <c r="DK8" s="628"/>
      <c r="DL8" s="628"/>
      <c r="DM8" s="628"/>
      <c r="DN8" s="628"/>
      <c r="DO8" s="628"/>
      <c r="DP8" s="629"/>
      <c r="DQ8" s="633">
        <v>4791582</v>
      </c>
      <c r="DR8" s="628"/>
      <c r="DS8" s="628"/>
      <c r="DT8" s="628"/>
      <c r="DU8" s="628"/>
      <c r="DV8" s="628"/>
      <c r="DW8" s="628"/>
      <c r="DX8" s="628"/>
      <c r="DY8" s="628"/>
      <c r="DZ8" s="628"/>
      <c r="EA8" s="628"/>
      <c r="EB8" s="628"/>
      <c r="EC8" s="662"/>
    </row>
    <row r="9" spans="2:143" ht="11.25" customHeight="1">
      <c r="B9" s="624" t="s">
        <v>240</v>
      </c>
      <c r="C9" s="625"/>
      <c r="D9" s="625"/>
      <c r="E9" s="625"/>
      <c r="F9" s="625"/>
      <c r="G9" s="625"/>
      <c r="H9" s="625"/>
      <c r="I9" s="625"/>
      <c r="J9" s="625"/>
      <c r="K9" s="625"/>
      <c r="L9" s="625"/>
      <c r="M9" s="625"/>
      <c r="N9" s="625"/>
      <c r="O9" s="625"/>
      <c r="P9" s="625"/>
      <c r="Q9" s="626"/>
      <c r="R9" s="627">
        <v>23131</v>
      </c>
      <c r="S9" s="628"/>
      <c r="T9" s="628"/>
      <c r="U9" s="628"/>
      <c r="V9" s="628"/>
      <c r="W9" s="628"/>
      <c r="X9" s="628"/>
      <c r="Y9" s="629"/>
      <c r="Z9" s="663">
        <v>0.1</v>
      </c>
      <c r="AA9" s="663"/>
      <c r="AB9" s="663"/>
      <c r="AC9" s="663"/>
      <c r="AD9" s="664">
        <v>23131</v>
      </c>
      <c r="AE9" s="664"/>
      <c r="AF9" s="664"/>
      <c r="AG9" s="664"/>
      <c r="AH9" s="664"/>
      <c r="AI9" s="664"/>
      <c r="AJ9" s="664"/>
      <c r="AK9" s="664"/>
      <c r="AL9" s="630">
        <v>0.2</v>
      </c>
      <c r="AM9" s="631"/>
      <c r="AN9" s="631"/>
      <c r="AO9" s="665"/>
      <c r="AP9" s="624" t="s">
        <v>241</v>
      </c>
      <c r="AQ9" s="625"/>
      <c r="AR9" s="625"/>
      <c r="AS9" s="625"/>
      <c r="AT9" s="625"/>
      <c r="AU9" s="625"/>
      <c r="AV9" s="625"/>
      <c r="AW9" s="625"/>
      <c r="AX9" s="625"/>
      <c r="AY9" s="625"/>
      <c r="AZ9" s="625"/>
      <c r="BA9" s="625"/>
      <c r="BB9" s="625"/>
      <c r="BC9" s="625"/>
      <c r="BD9" s="625"/>
      <c r="BE9" s="625"/>
      <c r="BF9" s="626"/>
      <c r="BG9" s="627">
        <v>2904937</v>
      </c>
      <c r="BH9" s="628"/>
      <c r="BI9" s="628"/>
      <c r="BJ9" s="628"/>
      <c r="BK9" s="628"/>
      <c r="BL9" s="628"/>
      <c r="BM9" s="628"/>
      <c r="BN9" s="629"/>
      <c r="BO9" s="663">
        <v>35.6</v>
      </c>
      <c r="BP9" s="663"/>
      <c r="BQ9" s="663"/>
      <c r="BR9" s="663"/>
      <c r="BS9" s="664" t="s">
        <v>129</v>
      </c>
      <c r="BT9" s="664"/>
      <c r="BU9" s="664"/>
      <c r="BV9" s="664"/>
      <c r="BW9" s="664"/>
      <c r="BX9" s="664"/>
      <c r="BY9" s="664"/>
      <c r="BZ9" s="664"/>
      <c r="CA9" s="664"/>
      <c r="CB9" s="695"/>
      <c r="CD9" s="624" t="s">
        <v>242</v>
      </c>
      <c r="CE9" s="625"/>
      <c r="CF9" s="625"/>
      <c r="CG9" s="625"/>
      <c r="CH9" s="625"/>
      <c r="CI9" s="625"/>
      <c r="CJ9" s="625"/>
      <c r="CK9" s="625"/>
      <c r="CL9" s="625"/>
      <c r="CM9" s="625"/>
      <c r="CN9" s="625"/>
      <c r="CO9" s="625"/>
      <c r="CP9" s="625"/>
      <c r="CQ9" s="626"/>
      <c r="CR9" s="627">
        <v>1563534</v>
      </c>
      <c r="CS9" s="628"/>
      <c r="CT9" s="628"/>
      <c r="CU9" s="628"/>
      <c r="CV9" s="628"/>
      <c r="CW9" s="628"/>
      <c r="CX9" s="628"/>
      <c r="CY9" s="629"/>
      <c r="CZ9" s="663">
        <v>5.7</v>
      </c>
      <c r="DA9" s="663"/>
      <c r="DB9" s="663"/>
      <c r="DC9" s="663"/>
      <c r="DD9" s="633" t="s">
        <v>129</v>
      </c>
      <c r="DE9" s="628"/>
      <c r="DF9" s="628"/>
      <c r="DG9" s="628"/>
      <c r="DH9" s="628"/>
      <c r="DI9" s="628"/>
      <c r="DJ9" s="628"/>
      <c r="DK9" s="628"/>
      <c r="DL9" s="628"/>
      <c r="DM9" s="628"/>
      <c r="DN9" s="628"/>
      <c r="DO9" s="628"/>
      <c r="DP9" s="629"/>
      <c r="DQ9" s="633">
        <v>1169673</v>
      </c>
      <c r="DR9" s="628"/>
      <c r="DS9" s="628"/>
      <c r="DT9" s="628"/>
      <c r="DU9" s="628"/>
      <c r="DV9" s="628"/>
      <c r="DW9" s="628"/>
      <c r="DX9" s="628"/>
      <c r="DY9" s="628"/>
      <c r="DZ9" s="628"/>
      <c r="EA9" s="628"/>
      <c r="EB9" s="628"/>
      <c r="EC9" s="662"/>
    </row>
    <row r="10" spans="2:143" ht="11.25" customHeight="1">
      <c r="B10" s="624" t="s">
        <v>243</v>
      </c>
      <c r="C10" s="625"/>
      <c r="D10" s="625"/>
      <c r="E10" s="625"/>
      <c r="F10" s="625"/>
      <c r="G10" s="625"/>
      <c r="H10" s="625"/>
      <c r="I10" s="625"/>
      <c r="J10" s="625"/>
      <c r="K10" s="625"/>
      <c r="L10" s="625"/>
      <c r="M10" s="625"/>
      <c r="N10" s="625"/>
      <c r="O10" s="625"/>
      <c r="P10" s="625"/>
      <c r="Q10" s="626"/>
      <c r="R10" s="627" t="s">
        <v>235</v>
      </c>
      <c r="S10" s="628"/>
      <c r="T10" s="628"/>
      <c r="U10" s="628"/>
      <c r="V10" s="628"/>
      <c r="W10" s="628"/>
      <c r="X10" s="628"/>
      <c r="Y10" s="629"/>
      <c r="Z10" s="663" t="s">
        <v>129</v>
      </c>
      <c r="AA10" s="663"/>
      <c r="AB10" s="663"/>
      <c r="AC10" s="663"/>
      <c r="AD10" s="664" t="s">
        <v>129</v>
      </c>
      <c r="AE10" s="664"/>
      <c r="AF10" s="664"/>
      <c r="AG10" s="664"/>
      <c r="AH10" s="664"/>
      <c r="AI10" s="664"/>
      <c r="AJ10" s="664"/>
      <c r="AK10" s="664"/>
      <c r="AL10" s="630" t="s">
        <v>129</v>
      </c>
      <c r="AM10" s="631"/>
      <c r="AN10" s="631"/>
      <c r="AO10" s="665"/>
      <c r="AP10" s="624" t="s">
        <v>244</v>
      </c>
      <c r="AQ10" s="625"/>
      <c r="AR10" s="625"/>
      <c r="AS10" s="625"/>
      <c r="AT10" s="625"/>
      <c r="AU10" s="625"/>
      <c r="AV10" s="625"/>
      <c r="AW10" s="625"/>
      <c r="AX10" s="625"/>
      <c r="AY10" s="625"/>
      <c r="AZ10" s="625"/>
      <c r="BA10" s="625"/>
      <c r="BB10" s="625"/>
      <c r="BC10" s="625"/>
      <c r="BD10" s="625"/>
      <c r="BE10" s="625"/>
      <c r="BF10" s="626"/>
      <c r="BG10" s="627">
        <v>127042</v>
      </c>
      <c r="BH10" s="628"/>
      <c r="BI10" s="628"/>
      <c r="BJ10" s="628"/>
      <c r="BK10" s="628"/>
      <c r="BL10" s="628"/>
      <c r="BM10" s="628"/>
      <c r="BN10" s="629"/>
      <c r="BO10" s="663">
        <v>1.6</v>
      </c>
      <c r="BP10" s="663"/>
      <c r="BQ10" s="663"/>
      <c r="BR10" s="663"/>
      <c r="BS10" s="664" t="s">
        <v>129</v>
      </c>
      <c r="BT10" s="664"/>
      <c r="BU10" s="664"/>
      <c r="BV10" s="664"/>
      <c r="BW10" s="664"/>
      <c r="BX10" s="664"/>
      <c r="BY10" s="664"/>
      <c r="BZ10" s="664"/>
      <c r="CA10" s="664"/>
      <c r="CB10" s="695"/>
      <c r="CD10" s="624" t="s">
        <v>245</v>
      </c>
      <c r="CE10" s="625"/>
      <c r="CF10" s="625"/>
      <c r="CG10" s="625"/>
      <c r="CH10" s="625"/>
      <c r="CI10" s="625"/>
      <c r="CJ10" s="625"/>
      <c r="CK10" s="625"/>
      <c r="CL10" s="625"/>
      <c r="CM10" s="625"/>
      <c r="CN10" s="625"/>
      <c r="CO10" s="625"/>
      <c r="CP10" s="625"/>
      <c r="CQ10" s="626"/>
      <c r="CR10" s="627" t="s">
        <v>235</v>
      </c>
      <c r="CS10" s="628"/>
      <c r="CT10" s="628"/>
      <c r="CU10" s="628"/>
      <c r="CV10" s="628"/>
      <c r="CW10" s="628"/>
      <c r="CX10" s="628"/>
      <c r="CY10" s="629"/>
      <c r="CZ10" s="663" t="s">
        <v>129</v>
      </c>
      <c r="DA10" s="663"/>
      <c r="DB10" s="663"/>
      <c r="DC10" s="663"/>
      <c r="DD10" s="633" t="s">
        <v>246</v>
      </c>
      <c r="DE10" s="628"/>
      <c r="DF10" s="628"/>
      <c r="DG10" s="628"/>
      <c r="DH10" s="628"/>
      <c r="DI10" s="628"/>
      <c r="DJ10" s="628"/>
      <c r="DK10" s="628"/>
      <c r="DL10" s="628"/>
      <c r="DM10" s="628"/>
      <c r="DN10" s="628"/>
      <c r="DO10" s="628"/>
      <c r="DP10" s="629"/>
      <c r="DQ10" s="633" t="s">
        <v>129</v>
      </c>
      <c r="DR10" s="628"/>
      <c r="DS10" s="628"/>
      <c r="DT10" s="628"/>
      <c r="DU10" s="628"/>
      <c r="DV10" s="628"/>
      <c r="DW10" s="628"/>
      <c r="DX10" s="628"/>
      <c r="DY10" s="628"/>
      <c r="DZ10" s="628"/>
      <c r="EA10" s="628"/>
      <c r="EB10" s="628"/>
      <c r="EC10" s="662"/>
    </row>
    <row r="11" spans="2:143" ht="11.25" customHeight="1">
      <c r="B11" s="624" t="s">
        <v>247</v>
      </c>
      <c r="C11" s="625"/>
      <c r="D11" s="625"/>
      <c r="E11" s="625"/>
      <c r="F11" s="625"/>
      <c r="G11" s="625"/>
      <c r="H11" s="625"/>
      <c r="I11" s="625"/>
      <c r="J11" s="625"/>
      <c r="K11" s="625"/>
      <c r="L11" s="625"/>
      <c r="M11" s="625"/>
      <c r="N11" s="625"/>
      <c r="O11" s="625"/>
      <c r="P11" s="625"/>
      <c r="Q11" s="626"/>
      <c r="R11" s="627">
        <v>1446170</v>
      </c>
      <c r="S11" s="628"/>
      <c r="T11" s="628"/>
      <c r="U11" s="628"/>
      <c r="V11" s="628"/>
      <c r="W11" s="628"/>
      <c r="X11" s="628"/>
      <c r="Y11" s="629"/>
      <c r="Z11" s="630">
        <v>5</v>
      </c>
      <c r="AA11" s="631"/>
      <c r="AB11" s="631"/>
      <c r="AC11" s="632"/>
      <c r="AD11" s="633">
        <v>1446170</v>
      </c>
      <c r="AE11" s="628"/>
      <c r="AF11" s="628"/>
      <c r="AG11" s="628"/>
      <c r="AH11" s="628"/>
      <c r="AI11" s="628"/>
      <c r="AJ11" s="628"/>
      <c r="AK11" s="629"/>
      <c r="AL11" s="630">
        <v>9.8000000000000007</v>
      </c>
      <c r="AM11" s="631"/>
      <c r="AN11" s="631"/>
      <c r="AO11" s="665"/>
      <c r="AP11" s="624" t="s">
        <v>248</v>
      </c>
      <c r="AQ11" s="625"/>
      <c r="AR11" s="625"/>
      <c r="AS11" s="625"/>
      <c r="AT11" s="625"/>
      <c r="AU11" s="625"/>
      <c r="AV11" s="625"/>
      <c r="AW11" s="625"/>
      <c r="AX11" s="625"/>
      <c r="AY11" s="625"/>
      <c r="AZ11" s="625"/>
      <c r="BA11" s="625"/>
      <c r="BB11" s="625"/>
      <c r="BC11" s="625"/>
      <c r="BD11" s="625"/>
      <c r="BE11" s="625"/>
      <c r="BF11" s="626"/>
      <c r="BG11" s="627">
        <v>1304826</v>
      </c>
      <c r="BH11" s="628"/>
      <c r="BI11" s="628"/>
      <c r="BJ11" s="628"/>
      <c r="BK11" s="628"/>
      <c r="BL11" s="628"/>
      <c r="BM11" s="628"/>
      <c r="BN11" s="629"/>
      <c r="BO11" s="663">
        <v>16</v>
      </c>
      <c r="BP11" s="663"/>
      <c r="BQ11" s="663"/>
      <c r="BR11" s="663"/>
      <c r="BS11" s="664" t="s">
        <v>249</v>
      </c>
      <c r="BT11" s="664"/>
      <c r="BU11" s="664"/>
      <c r="BV11" s="664"/>
      <c r="BW11" s="664"/>
      <c r="BX11" s="664"/>
      <c r="BY11" s="664"/>
      <c r="BZ11" s="664"/>
      <c r="CA11" s="664"/>
      <c r="CB11" s="695"/>
      <c r="CD11" s="624" t="s">
        <v>250</v>
      </c>
      <c r="CE11" s="625"/>
      <c r="CF11" s="625"/>
      <c r="CG11" s="625"/>
      <c r="CH11" s="625"/>
      <c r="CI11" s="625"/>
      <c r="CJ11" s="625"/>
      <c r="CK11" s="625"/>
      <c r="CL11" s="625"/>
      <c r="CM11" s="625"/>
      <c r="CN11" s="625"/>
      <c r="CO11" s="625"/>
      <c r="CP11" s="625"/>
      <c r="CQ11" s="626"/>
      <c r="CR11" s="627">
        <v>394294</v>
      </c>
      <c r="CS11" s="628"/>
      <c r="CT11" s="628"/>
      <c r="CU11" s="628"/>
      <c r="CV11" s="628"/>
      <c r="CW11" s="628"/>
      <c r="CX11" s="628"/>
      <c r="CY11" s="629"/>
      <c r="CZ11" s="663">
        <v>1.4</v>
      </c>
      <c r="DA11" s="663"/>
      <c r="DB11" s="663"/>
      <c r="DC11" s="663"/>
      <c r="DD11" s="633">
        <v>13285</v>
      </c>
      <c r="DE11" s="628"/>
      <c r="DF11" s="628"/>
      <c r="DG11" s="628"/>
      <c r="DH11" s="628"/>
      <c r="DI11" s="628"/>
      <c r="DJ11" s="628"/>
      <c r="DK11" s="628"/>
      <c r="DL11" s="628"/>
      <c r="DM11" s="628"/>
      <c r="DN11" s="628"/>
      <c r="DO11" s="628"/>
      <c r="DP11" s="629"/>
      <c r="DQ11" s="633">
        <v>246254</v>
      </c>
      <c r="DR11" s="628"/>
      <c r="DS11" s="628"/>
      <c r="DT11" s="628"/>
      <c r="DU11" s="628"/>
      <c r="DV11" s="628"/>
      <c r="DW11" s="628"/>
      <c r="DX11" s="628"/>
      <c r="DY11" s="628"/>
      <c r="DZ11" s="628"/>
      <c r="EA11" s="628"/>
      <c r="EB11" s="628"/>
      <c r="EC11" s="662"/>
    </row>
    <row r="12" spans="2:143" ht="11.25" customHeight="1">
      <c r="B12" s="624" t="s">
        <v>251</v>
      </c>
      <c r="C12" s="625"/>
      <c r="D12" s="625"/>
      <c r="E12" s="625"/>
      <c r="F12" s="625"/>
      <c r="G12" s="625"/>
      <c r="H12" s="625"/>
      <c r="I12" s="625"/>
      <c r="J12" s="625"/>
      <c r="K12" s="625"/>
      <c r="L12" s="625"/>
      <c r="M12" s="625"/>
      <c r="N12" s="625"/>
      <c r="O12" s="625"/>
      <c r="P12" s="625"/>
      <c r="Q12" s="626"/>
      <c r="R12" s="627">
        <v>8672</v>
      </c>
      <c r="S12" s="628"/>
      <c r="T12" s="628"/>
      <c r="U12" s="628"/>
      <c r="V12" s="628"/>
      <c r="W12" s="628"/>
      <c r="X12" s="628"/>
      <c r="Y12" s="629"/>
      <c r="Z12" s="663">
        <v>0</v>
      </c>
      <c r="AA12" s="663"/>
      <c r="AB12" s="663"/>
      <c r="AC12" s="663"/>
      <c r="AD12" s="664">
        <v>8672</v>
      </c>
      <c r="AE12" s="664"/>
      <c r="AF12" s="664"/>
      <c r="AG12" s="664"/>
      <c r="AH12" s="664"/>
      <c r="AI12" s="664"/>
      <c r="AJ12" s="664"/>
      <c r="AK12" s="664"/>
      <c r="AL12" s="630">
        <v>0.1</v>
      </c>
      <c r="AM12" s="631"/>
      <c r="AN12" s="631"/>
      <c r="AO12" s="665"/>
      <c r="AP12" s="624" t="s">
        <v>252</v>
      </c>
      <c r="AQ12" s="625"/>
      <c r="AR12" s="625"/>
      <c r="AS12" s="625"/>
      <c r="AT12" s="625"/>
      <c r="AU12" s="625"/>
      <c r="AV12" s="625"/>
      <c r="AW12" s="625"/>
      <c r="AX12" s="625"/>
      <c r="AY12" s="625"/>
      <c r="AZ12" s="625"/>
      <c r="BA12" s="625"/>
      <c r="BB12" s="625"/>
      <c r="BC12" s="625"/>
      <c r="BD12" s="625"/>
      <c r="BE12" s="625"/>
      <c r="BF12" s="626"/>
      <c r="BG12" s="627">
        <v>3095843</v>
      </c>
      <c r="BH12" s="628"/>
      <c r="BI12" s="628"/>
      <c r="BJ12" s="628"/>
      <c r="BK12" s="628"/>
      <c r="BL12" s="628"/>
      <c r="BM12" s="628"/>
      <c r="BN12" s="629"/>
      <c r="BO12" s="663">
        <v>38</v>
      </c>
      <c r="BP12" s="663"/>
      <c r="BQ12" s="663"/>
      <c r="BR12" s="663"/>
      <c r="BS12" s="664" t="s">
        <v>246</v>
      </c>
      <c r="BT12" s="664"/>
      <c r="BU12" s="664"/>
      <c r="BV12" s="664"/>
      <c r="BW12" s="664"/>
      <c r="BX12" s="664"/>
      <c r="BY12" s="664"/>
      <c r="BZ12" s="664"/>
      <c r="CA12" s="664"/>
      <c r="CB12" s="695"/>
      <c r="CD12" s="624" t="s">
        <v>253</v>
      </c>
      <c r="CE12" s="625"/>
      <c r="CF12" s="625"/>
      <c r="CG12" s="625"/>
      <c r="CH12" s="625"/>
      <c r="CI12" s="625"/>
      <c r="CJ12" s="625"/>
      <c r="CK12" s="625"/>
      <c r="CL12" s="625"/>
      <c r="CM12" s="625"/>
      <c r="CN12" s="625"/>
      <c r="CO12" s="625"/>
      <c r="CP12" s="625"/>
      <c r="CQ12" s="626"/>
      <c r="CR12" s="627">
        <v>448246</v>
      </c>
      <c r="CS12" s="628"/>
      <c r="CT12" s="628"/>
      <c r="CU12" s="628"/>
      <c r="CV12" s="628"/>
      <c r="CW12" s="628"/>
      <c r="CX12" s="628"/>
      <c r="CY12" s="629"/>
      <c r="CZ12" s="663">
        <v>1.6</v>
      </c>
      <c r="DA12" s="663"/>
      <c r="DB12" s="663"/>
      <c r="DC12" s="663"/>
      <c r="DD12" s="633">
        <v>40128</v>
      </c>
      <c r="DE12" s="628"/>
      <c r="DF12" s="628"/>
      <c r="DG12" s="628"/>
      <c r="DH12" s="628"/>
      <c r="DI12" s="628"/>
      <c r="DJ12" s="628"/>
      <c r="DK12" s="628"/>
      <c r="DL12" s="628"/>
      <c r="DM12" s="628"/>
      <c r="DN12" s="628"/>
      <c r="DO12" s="628"/>
      <c r="DP12" s="629"/>
      <c r="DQ12" s="633">
        <v>277832</v>
      </c>
      <c r="DR12" s="628"/>
      <c r="DS12" s="628"/>
      <c r="DT12" s="628"/>
      <c r="DU12" s="628"/>
      <c r="DV12" s="628"/>
      <c r="DW12" s="628"/>
      <c r="DX12" s="628"/>
      <c r="DY12" s="628"/>
      <c r="DZ12" s="628"/>
      <c r="EA12" s="628"/>
      <c r="EB12" s="628"/>
      <c r="EC12" s="662"/>
    </row>
    <row r="13" spans="2:143" ht="11.25" customHeight="1">
      <c r="B13" s="624" t="s">
        <v>254</v>
      </c>
      <c r="C13" s="625"/>
      <c r="D13" s="625"/>
      <c r="E13" s="625"/>
      <c r="F13" s="625"/>
      <c r="G13" s="625"/>
      <c r="H13" s="625"/>
      <c r="I13" s="625"/>
      <c r="J13" s="625"/>
      <c r="K13" s="625"/>
      <c r="L13" s="625"/>
      <c r="M13" s="625"/>
      <c r="N13" s="625"/>
      <c r="O13" s="625"/>
      <c r="P13" s="625"/>
      <c r="Q13" s="626"/>
      <c r="R13" s="627" t="s">
        <v>129</v>
      </c>
      <c r="S13" s="628"/>
      <c r="T13" s="628"/>
      <c r="U13" s="628"/>
      <c r="V13" s="628"/>
      <c r="W13" s="628"/>
      <c r="X13" s="628"/>
      <c r="Y13" s="629"/>
      <c r="Z13" s="663" t="s">
        <v>129</v>
      </c>
      <c r="AA13" s="663"/>
      <c r="AB13" s="663"/>
      <c r="AC13" s="663"/>
      <c r="AD13" s="664" t="s">
        <v>246</v>
      </c>
      <c r="AE13" s="664"/>
      <c r="AF13" s="664"/>
      <c r="AG13" s="664"/>
      <c r="AH13" s="664"/>
      <c r="AI13" s="664"/>
      <c r="AJ13" s="664"/>
      <c r="AK13" s="664"/>
      <c r="AL13" s="630" t="s">
        <v>129</v>
      </c>
      <c r="AM13" s="631"/>
      <c r="AN13" s="631"/>
      <c r="AO13" s="665"/>
      <c r="AP13" s="624" t="s">
        <v>255</v>
      </c>
      <c r="AQ13" s="625"/>
      <c r="AR13" s="625"/>
      <c r="AS13" s="625"/>
      <c r="AT13" s="625"/>
      <c r="AU13" s="625"/>
      <c r="AV13" s="625"/>
      <c r="AW13" s="625"/>
      <c r="AX13" s="625"/>
      <c r="AY13" s="625"/>
      <c r="AZ13" s="625"/>
      <c r="BA13" s="625"/>
      <c r="BB13" s="625"/>
      <c r="BC13" s="625"/>
      <c r="BD13" s="625"/>
      <c r="BE13" s="625"/>
      <c r="BF13" s="626"/>
      <c r="BG13" s="627">
        <v>3092208</v>
      </c>
      <c r="BH13" s="628"/>
      <c r="BI13" s="628"/>
      <c r="BJ13" s="628"/>
      <c r="BK13" s="628"/>
      <c r="BL13" s="628"/>
      <c r="BM13" s="628"/>
      <c r="BN13" s="629"/>
      <c r="BO13" s="663">
        <v>37.9</v>
      </c>
      <c r="BP13" s="663"/>
      <c r="BQ13" s="663"/>
      <c r="BR13" s="663"/>
      <c r="BS13" s="664" t="s">
        <v>129</v>
      </c>
      <c r="BT13" s="664"/>
      <c r="BU13" s="664"/>
      <c r="BV13" s="664"/>
      <c r="BW13" s="664"/>
      <c r="BX13" s="664"/>
      <c r="BY13" s="664"/>
      <c r="BZ13" s="664"/>
      <c r="CA13" s="664"/>
      <c r="CB13" s="695"/>
      <c r="CD13" s="624" t="s">
        <v>256</v>
      </c>
      <c r="CE13" s="625"/>
      <c r="CF13" s="625"/>
      <c r="CG13" s="625"/>
      <c r="CH13" s="625"/>
      <c r="CI13" s="625"/>
      <c r="CJ13" s="625"/>
      <c r="CK13" s="625"/>
      <c r="CL13" s="625"/>
      <c r="CM13" s="625"/>
      <c r="CN13" s="625"/>
      <c r="CO13" s="625"/>
      <c r="CP13" s="625"/>
      <c r="CQ13" s="626"/>
      <c r="CR13" s="627">
        <v>2835660</v>
      </c>
      <c r="CS13" s="628"/>
      <c r="CT13" s="628"/>
      <c r="CU13" s="628"/>
      <c r="CV13" s="628"/>
      <c r="CW13" s="628"/>
      <c r="CX13" s="628"/>
      <c r="CY13" s="629"/>
      <c r="CZ13" s="663">
        <v>10.3</v>
      </c>
      <c r="DA13" s="663"/>
      <c r="DB13" s="663"/>
      <c r="DC13" s="663"/>
      <c r="DD13" s="633">
        <v>1993567</v>
      </c>
      <c r="DE13" s="628"/>
      <c r="DF13" s="628"/>
      <c r="DG13" s="628"/>
      <c r="DH13" s="628"/>
      <c r="DI13" s="628"/>
      <c r="DJ13" s="628"/>
      <c r="DK13" s="628"/>
      <c r="DL13" s="628"/>
      <c r="DM13" s="628"/>
      <c r="DN13" s="628"/>
      <c r="DO13" s="628"/>
      <c r="DP13" s="629"/>
      <c r="DQ13" s="633">
        <v>1928549</v>
      </c>
      <c r="DR13" s="628"/>
      <c r="DS13" s="628"/>
      <c r="DT13" s="628"/>
      <c r="DU13" s="628"/>
      <c r="DV13" s="628"/>
      <c r="DW13" s="628"/>
      <c r="DX13" s="628"/>
      <c r="DY13" s="628"/>
      <c r="DZ13" s="628"/>
      <c r="EA13" s="628"/>
      <c r="EB13" s="628"/>
      <c r="EC13" s="662"/>
    </row>
    <row r="14" spans="2:143" ht="11.25" customHeight="1">
      <c r="B14" s="624" t="s">
        <v>257</v>
      </c>
      <c r="C14" s="625"/>
      <c r="D14" s="625"/>
      <c r="E14" s="625"/>
      <c r="F14" s="625"/>
      <c r="G14" s="625"/>
      <c r="H14" s="625"/>
      <c r="I14" s="625"/>
      <c r="J14" s="625"/>
      <c r="K14" s="625"/>
      <c r="L14" s="625"/>
      <c r="M14" s="625"/>
      <c r="N14" s="625"/>
      <c r="O14" s="625"/>
      <c r="P14" s="625"/>
      <c r="Q14" s="626"/>
      <c r="R14" s="627" t="s">
        <v>235</v>
      </c>
      <c r="S14" s="628"/>
      <c r="T14" s="628"/>
      <c r="U14" s="628"/>
      <c r="V14" s="628"/>
      <c r="W14" s="628"/>
      <c r="X14" s="628"/>
      <c r="Y14" s="629"/>
      <c r="Z14" s="663" t="s">
        <v>129</v>
      </c>
      <c r="AA14" s="663"/>
      <c r="AB14" s="663"/>
      <c r="AC14" s="663"/>
      <c r="AD14" s="664" t="s">
        <v>129</v>
      </c>
      <c r="AE14" s="664"/>
      <c r="AF14" s="664"/>
      <c r="AG14" s="664"/>
      <c r="AH14" s="664"/>
      <c r="AI14" s="664"/>
      <c r="AJ14" s="664"/>
      <c r="AK14" s="664"/>
      <c r="AL14" s="630" t="s">
        <v>129</v>
      </c>
      <c r="AM14" s="631"/>
      <c r="AN14" s="631"/>
      <c r="AO14" s="665"/>
      <c r="AP14" s="624" t="s">
        <v>258</v>
      </c>
      <c r="AQ14" s="625"/>
      <c r="AR14" s="625"/>
      <c r="AS14" s="625"/>
      <c r="AT14" s="625"/>
      <c r="AU14" s="625"/>
      <c r="AV14" s="625"/>
      <c r="AW14" s="625"/>
      <c r="AX14" s="625"/>
      <c r="AY14" s="625"/>
      <c r="AZ14" s="625"/>
      <c r="BA14" s="625"/>
      <c r="BB14" s="625"/>
      <c r="BC14" s="625"/>
      <c r="BD14" s="625"/>
      <c r="BE14" s="625"/>
      <c r="BF14" s="626"/>
      <c r="BG14" s="627">
        <v>218172</v>
      </c>
      <c r="BH14" s="628"/>
      <c r="BI14" s="628"/>
      <c r="BJ14" s="628"/>
      <c r="BK14" s="628"/>
      <c r="BL14" s="628"/>
      <c r="BM14" s="628"/>
      <c r="BN14" s="629"/>
      <c r="BO14" s="663">
        <v>2.7</v>
      </c>
      <c r="BP14" s="663"/>
      <c r="BQ14" s="663"/>
      <c r="BR14" s="663"/>
      <c r="BS14" s="664" t="s">
        <v>235</v>
      </c>
      <c r="BT14" s="664"/>
      <c r="BU14" s="664"/>
      <c r="BV14" s="664"/>
      <c r="BW14" s="664"/>
      <c r="BX14" s="664"/>
      <c r="BY14" s="664"/>
      <c r="BZ14" s="664"/>
      <c r="CA14" s="664"/>
      <c r="CB14" s="695"/>
      <c r="CD14" s="624" t="s">
        <v>259</v>
      </c>
      <c r="CE14" s="625"/>
      <c r="CF14" s="625"/>
      <c r="CG14" s="625"/>
      <c r="CH14" s="625"/>
      <c r="CI14" s="625"/>
      <c r="CJ14" s="625"/>
      <c r="CK14" s="625"/>
      <c r="CL14" s="625"/>
      <c r="CM14" s="625"/>
      <c r="CN14" s="625"/>
      <c r="CO14" s="625"/>
      <c r="CP14" s="625"/>
      <c r="CQ14" s="626"/>
      <c r="CR14" s="627">
        <v>708595</v>
      </c>
      <c r="CS14" s="628"/>
      <c r="CT14" s="628"/>
      <c r="CU14" s="628"/>
      <c r="CV14" s="628"/>
      <c r="CW14" s="628"/>
      <c r="CX14" s="628"/>
      <c r="CY14" s="629"/>
      <c r="CZ14" s="663">
        <v>2.6</v>
      </c>
      <c r="DA14" s="663"/>
      <c r="DB14" s="663"/>
      <c r="DC14" s="663"/>
      <c r="DD14" s="633">
        <v>22670</v>
      </c>
      <c r="DE14" s="628"/>
      <c r="DF14" s="628"/>
      <c r="DG14" s="628"/>
      <c r="DH14" s="628"/>
      <c r="DI14" s="628"/>
      <c r="DJ14" s="628"/>
      <c r="DK14" s="628"/>
      <c r="DL14" s="628"/>
      <c r="DM14" s="628"/>
      <c r="DN14" s="628"/>
      <c r="DO14" s="628"/>
      <c r="DP14" s="629"/>
      <c r="DQ14" s="633">
        <v>699125</v>
      </c>
      <c r="DR14" s="628"/>
      <c r="DS14" s="628"/>
      <c r="DT14" s="628"/>
      <c r="DU14" s="628"/>
      <c r="DV14" s="628"/>
      <c r="DW14" s="628"/>
      <c r="DX14" s="628"/>
      <c r="DY14" s="628"/>
      <c r="DZ14" s="628"/>
      <c r="EA14" s="628"/>
      <c r="EB14" s="628"/>
      <c r="EC14" s="662"/>
    </row>
    <row r="15" spans="2:143" ht="11.25" customHeight="1">
      <c r="B15" s="624" t="s">
        <v>260</v>
      </c>
      <c r="C15" s="625"/>
      <c r="D15" s="625"/>
      <c r="E15" s="625"/>
      <c r="F15" s="625"/>
      <c r="G15" s="625"/>
      <c r="H15" s="625"/>
      <c r="I15" s="625"/>
      <c r="J15" s="625"/>
      <c r="K15" s="625"/>
      <c r="L15" s="625"/>
      <c r="M15" s="625"/>
      <c r="N15" s="625"/>
      <c r="O15" s="625"/>
      <c r="P15" s="625"/>
      <c r="Q15" s="626"/>
      <c r="R15" s="627" t="s">
        <v>235</v>
      </c>
      <c r="S15" s="628"/>
      <c r="T15" s="628"/>
      <c r="U15" s="628"/>
      <c r="V15" s="628"/>
      <c r="W15" s="628"/>
      <c r="X15" s="628"/>
      <c r="Y15" s="629"/>
      <c r="Z15" s="663" t="s">
        <v>129</v>
      </c>
      <c r="AA15" s="663"/>
      <c r="AB15" s="663"/>
      <c r="AC15" s="663"/>
      <c r="AD15" s="664" t="s">
        <v>246</v>
      </c>
      <c r="AE15" s="664"/>
      <c r="AF15" s="664"/>
      <c r="AG15" s="664"/>
      <c r="AH15" s="664"/>
      <c r="AI15" s="664"/>
      <c r="AJ15" s="664"/>
      <c r="AK15" s="664"/>
      <c r="AL15" s="630" t="s">
        <v>235</v>
      </c>
      <c r="AM15" s="631"/>
      <c r="AN15" s="631"/>
      <c r="AO15" s="665"/>
      <c r="AP15" s="624" t="s">
        <v>261</v>
      </c>
      <c r="AQ15" s="625"/>
      <c r="AR15" s="625"/>
      <c r="AS15" s="625"/>
      <c r="AT15" s="625"/>
      <c r="AU15" s="625"/>
      <c r="AV15" s="625"/>
      <c r="AW15" s="625"/>
      <c r="AX15" s="625"/>
      <c r="AY15" s="625"/>
      <c r="AZ15" s="625"/>
      <c r="BA15" s="625"/>
      <c r="BB15" s="625"/>
      <c r="BC15" s="625"/>
      <c r="BD15" s="625"/>
      <c r="BE15" s="625"/>
      <c r="BF15" s="626"/>
      <c r="BG15" s="627">
        <v>390394</v>
      </c>
      <c r="BH15" s="628"/>
      <c r="BI15" s="628"/>
      <c r="BJ15" s="628"/>
      <c r="BK15" s="628"/>
      <c r="BL15" s="628"/>
      <c r="BM15" s="628"/>
      <c r="BN15" s="629"/>
      <c r="BO15" s="663">
        <v>4.8</v>
      </c>
      <c r="BP15" s="663"/>
      <c r="BQ15" s="663"/>
      <c r="BR15" s="663"/>
      <c r="BS15" s="664" t="s">
        <v>249</v>
      </c>
      <c r="BT15" s="664"/>
      <c r="BU15" s="664"/>
      <c r="BV15" s="664"/>
      <c r="BW15" s="664"/>
      <c r="BX15" s="664"/>
      <c r="BY15" s="664"/>
      <c r="BZ15" s="664"/>
      <c r="CA15" s="664"/>
      <c r="CB15" s="695"/>
      <c r="CD15" s="624" t="s">
        <v>262</v>
      </c>
      <c r="CE15" s="625"/>
      <c r="CF15" s="625"/>
      <c r="CG15" s="625"/>
      <c r="CH15" s="625"/>
      <c r="CI15" s="625"/>
      <c r="CJ15" s="625"/>
      <c r="CK15" s="625"/>
      <c r="CL15" s="625"/>
      <c r="CM15" s="625"/>
      <c r="CN15" s="625"/>
      <c r="CO15" s="625"/>
      <c r="CP15" s="625"/>
      <c r="CQ15" s="626"/>
      <c r="CR15" s="627">
        <v>2971350</v>
      </c>
      <c r="CS15" s="628"/>
      <c r="CT15" s="628"/>
      <c r="CU15" s="628"/>
      <c r="CV15" s="628"/>
      <c r="CW15" s="628"/>
      <c r="CX15" s="628"/>
      <c r="CY15" s="629"/>
      <c r="CZ15" s="663">
        <v>10.8</v>
      </c>
      <c r="DA15" s="663"/>
      <c r="DB15" s="663"/>
      <c r="DC15" s="663"/>
      <c r="DD15" s="633">
        <v>843987</v>
      </c>
      <c r="DE15" s="628"/>
      <c r="DF15" s="628"/>
      <c r="DG15" s="628"/>
      <c r="DH15" s="628"/>
      <c r="DI15" s="628"/>
      <c r="DJ15" s="628"/>
      <c r="DK15" s="628"/>
      <c r="DL15" s="628"/>
      <c r="DM15" s="628"/>
      <c r="DN15" s="628"/>
      <c r="DO15" s="628"/>
      <c r="DP15" s="629"/>
      <c r="DQ15" s="633">
        <v>2174946</v>
      </c>
      <c r="DR15" s="628"/>
      <c r="DS15" s="628"/>
      <c r="DT15" s="628"/>
      <c r="DU15" s="628"/>
      <c r="DV15" s="628"/>
      <c r="DW15" s="628"/>
      <c r="DX15" s="628"/>
      <c r="DY15" s="628"/>
      <c r="DZ15" s="628"/>
      <c r="EA15" s="628"/>
      <c r="EB15" s="628"/>
      <c r="EC15" s="662"/>
    </row>
    <row r="16" spans="2:143" ht="11.25" customHeight="1">
      <c r="B16" s="624" t="s">
        <v>263</v>
      </c>
      <c r="C16" s="625"/>
      <c r="D16" s="625"/>
      <c r="E16" s="625"/>
      <c r="F16" s="625"/>
      <c r="G16" s="625"/>
      <c r="H16" s="625"/>
      <c r="I16" s="625"/>
      <c r="J16" s="625"/>
      <c r="K16" s="625"/>
      <c r="L16" s="625"/>
      <c r="M16" s="625"/>
      <c r="N16" s="625"/>
      <c r="O16" s="625"/>
      <c r="P16" s="625"/>
      <c r="Q16" s="626"/>
      <c r="R16" s="627">
        <v>14768</v>
      </c>
      <c r="S16" s="628"/>
      <c r="T16" s="628"/>
      <c r="U16" s="628"/>
      <c r="V16" s="628"/>
      <c r="W16" s="628"/>
      <c r="X16" s="628"/>
      <c r="Y16" s="629"/>
      <c r="Z16" s="663">
        <v>0.1</v>
      </c>
      <c r="AA16" s="663"/>
      <c r="AB16" s="663"/>
      <c r="AC16" s="663"/>
      <c r="AD16" s="664">
        <v>14768</v>
      </c>
      <c r="AE16" s="664"/>
      <c r="AF16" s="664"/>
      <c r="AG16" s="664"/>
      <c r="AH16" s="664"/>
      <c r="AI16" s="664"/>
      <c r="AJ16" s="664"/>
      <c r="AK16" s="664"/>
      <c r="AL16" s="630">
        <v>0.1</v>
      </c>
      <c r="AM16" s="631"/>
      <c r="AN16" s="631"/>
      <c r="AO16" s="665"/>
      <c r="AP16" s="624" t="s">
        <v>264</v>
      </c>
      <c r="AQ16" s="625"/>
      <c r="AR16" s="625"/>
      <c r="AS16" s="625"/>
      <c r="AT16" s="625"/>
      <c r="AU16" s="625"/>
      <c r="AV16" s="625"/>
      <c r="AW16" s="625"/>
      <c r="AX16" s="625"/>
      <c r="AY16" s="625"/>
      <c r="AZ16" s="625"/>
      <c r="BA16" s="625"/>
      <c r="BB16" s="625"/>
      <c r="BC16" s="625"/>
      <c r="BD16" s="625"/>
      <c r="BE16" s="625"/>
      <c r="BF16" s="626"/>
      <c r="BG16" s="627" t="s">
        <v>129</v>
      </c>
      <c r="BH16" s="628"/>
      <c r="BI16" s="628"/>
      <c r="BJ16" s="628"/>
      <c r="BK16" s="628"/>
      <c r="BL16" s="628"/>
      <c r="BM16" s="628"/>
      <c r="BN16" s="629"/>
      <c r="BO16" s="663" t="s">
        <v>235</v>
      </c>
      <c r="BP16" s="663"/>
      <c r="BQ16" s="663"/>
      <c r="BR16" s="663"/>
      <c r="BS16" s="664" t="s">
        <v>235</v>
      </c>
      <c r="BT16" s="664"/>
      <c r="BU16" s="664"/>
      <c r="BV16" s="664"/>
      <c r="BW16" s="664"/>
      <c r="BX16" s="664"/>
      <c r="BY16" s="664"/>
      <c r="BZ16" s="664"/>
      <c r="CA16" s="664"/>
      <c r="CB16" s="695"/>
      <c r="CD16" s="624" t="s">
        <v>265</v>
      </c>
      <c r="CE16" s="625"/>
      <c r="CF16" s="625"/>
      <c r="CG16" s="625"/>
      <c r="CH16" s="625"/>
      <c r="CI16" s="625"/>
      <c r="CJ16" s="625"/>
      <c r="CK16" s="625"/>
      <c r="CL16" s="625"/>
      <c r="CM16" s="625"/>
      <c r="CN16" s="625"/>
      <c r="CO16" s="625"/>
      <c r="CP16" s="625"/>
      <c r="CQ16" s="626"/>
      <c r="CR16" s="627" t="s">
        <v>235</v>
      </c>
      <c r="CS16" s="628"/>
      <c r="CT16" s="628"/>
      <c r="CU16" s="628"/>
      <c r="CV16" s="628"/>
      <c r="CW16" s="628"/>
      <c r="CX16" s="628"/>
      <c r="CY16" s="629"/>
      <c r="CZ16" s="663" t="s">
        <v>235</v>
      </c>
      <c r="DA16" s="663"/>
      <c r="DB16" s="663"/>
      <c r="DC16" s="663"/>
      <c r="DD16" s="633" t="s">
        <v>235</v>
      </c>
      <c r="DE16" s="628"/>
      <c r="DF16" s="628"/>
      <c r="DG16" s="628"/>
      <c r="DH16" s="628"/>
      <c r="DI16" s="628"/>
      <c r="DJ16" s="628"/>
      <c r="DK16" s="628"/>
      <c r="DL16" s="628"/>
      <c r="DM16" s="628"/>
      <c r="DN16" s="628"/>
      <c r="DO16" s="628"/>
      <c r="DP16" s="629"/>
      <c r="DQ16" s="633" t="s">
        <v>235</v>
      </c>
      <c r="DR16" s="628"/>
      <c r="DS16" s="628"/>
      <c r="DT16" s="628"/>
      <c r="DU16" s="628"/>
      <c r="DV16" s="628"/>
      <c r="DW16" s="628"/>
      <c r="DX16" s="628"/>
      <c r="DY16" s="628"/>
      <c r="DZ16" s="628"/>
      <c r="EA16" s="628"/>
      <c r="EB16" s="628"/>
      <c r="EC16" s="662"/>
    </row>
    <row r="17" spans="2:133" ht="11.25" customHeight="1">
      <c r="B17" s="624" t="s">
        <v>266</v>
      </c>
      <c r="C17" s="625"/>
      <c r="D17" s="625"/>
      <c r="E17" s="625"/>
      <c r="F17" s="625"/>
      <c r="G17" s="625"/>
      <c r="H17" s="625"/>
      <c r="I17" s="625"/>
      <c r="J17" s="625"/>
      <c r="K17" s="625"/>
      <c r="L17" s="625"/>
      <c r="M17" s="625"/>
      <c r="N17" s="625"/>
      <c r="O17" s="625"/>
      <c r="P17" s="625"/>
      <c r="Q17" s="626"/>
      <c r="R17" s="627">
        <v>146959</v>
      </c>
      <c r="S17" s="628"/>
      <c r="T17" s="628"/>
      <c r="U17" s="628"/>
      <c r="V17" s="628"/>
      <c r="W17" s="628"/>
      <c r="X17" s="628"/>
      <c r="Y17" s="629"/>
      <c r="Z17" s="663">
        <v>0.5</v>
      </c>
      <c r="AA17" s="663"/>
      <c r="AB17" s="663"/>
      <c r="AC17" s="663"/>
      <c r="AD17" s="664">
        <v>146959</v>
      </c>
      <c r="AE17" s="664"/>
      <c r="AF17" s="664"/>
      <c r="AG17" s="664"/>
      <c r="AH17" s="664"/>
      <c r="AI17" s="664"/>
      <c r="AJ17" s="664"/>
      <c r="AK17" s="664"/>
      <c r="AL17" s="630">
        <v>1</v>
      </c>
      <c r="AM17" s="631"/>
      <c r="AN17" s="631"/>
      <c r="AO17" s="665"/>
      <c r="AP17" s="624" t="s">
        <v>267</v>
      </c>
      <c r="AQ17" s="625"/>
      <c r="AR17" s="625"/>
      <c r="AS17" s="625"/>
      <c r="AT17" s="625"/>
      <c r="AU17" s="625"/>
      <c r="AV17" s="625"/>
      <c r="AW17" s="625"/>
      <c r="AX17" s="625"/>
      <c r="AY17" s="625"/>
      <c r="AZ17" s="625"/>
      <c r="BA17" s="625"/>
      <c r="BB17" s="625"/>
      <c r="BC17" s="625"/>
      <c r="BD17" s="625"/>
      <c r="BE17" s="625"/>
      <c r="BF17" s="626"/>
      <c r="BG17" s="627" t="s">
        <v>129</v>
      </c>
      <c r="BH17" s="628"/>
      <c r="BI17" s="628"/>
      <c r="BJ17" s="628"/>
      <c r="BK17" s="628"/>
      <c r="BL17" s="628"/>
      <c r="BM17" s="628"/>
      <c r="BN17" s="629"/>
      <c r="BO17" s="663" t="s">
        <v>249</v>
      </c>
      <c r="BP17" s="663"/>
      <c r="BQ17" s="663"/>
      <c r="BR17" s="663"/>
      <c r="BS17" s="664" t="s">
        <v>235</v>
      </c>
      <c r="BT17" s="664"/>
      <c r="BU17" s="664"/>
      <c r="BV17" s="664"/>
      <c r="BW17" s="664"/>
      <c r="BX17" s="664"/>
      <c r="BY17" s="664"/>
      <c r="BZ17" s="664"/>
      <c r="CA17" s="664"/>
      <c r="CB17" s="695"/>
      <c r="CD17" s="624" t="s">
        <v>268</v>
      </c>
      <c r="CE17" s="625"/>
      <c r="CF17" s="625"/>
      <c r="CG17" s="625"/>
      <c r="CH17" s="625"/>
      <c r="CI17" s="625"/>
      <c r="CJ17" s="625"/>
      <c r="CK17" s="625"/>
      <c r="CL17" s="625"/>
      <c r="CM17" s="625"/>
      <c r="CN17" s="625"/>
      <c r="CO17" s="625"/>
      <c r="CP17" s="625"/>
      <c r="CQ17" s="626"/>
      <c r="CR17" s="627">
        <v>2464384</v>
      </c>
      <c r="CS17" s="628"/>
      <c r="CT17" s="628"/>
      <c r="CU17" s="628"/>
      <c r="CV17" s="628"/>
      <c r="CW17" s="628"/>
      <c r="CX17" s="628"/>
      <c r="CY17" s="629"/>
      <c r="CZ17" s="663">
        <v>9</v>
      </c>
      <c r="DA17" s="663"/>
      <c r="DB17" s="663"/>
      <c r="DC17" s="663"/>
      <c r="DD17" s="633" t="s">
        <v>129</v>
      </c>
      <c r="DE17" s="628"/>
      <c r="DF17" s="628"/>
      <c r="DG17" s="628"/>
      <c r="DH17" s="628"/>
      <c r="DI17" s="628"/>
      <c r="DJ17" s="628"/>
      <c r="DK17" s="628"/>
      <c r="DL17" s="628"/>
      <c r="DM17" s="628"/>
      <c r="DN17" s="628"/>
      <c r="DO17" s="628"/>
      <c r="DP17" s="629"/>
      <c r="DQ17" s="633">
        <v>2410676</v>
      </c>
      <c r="DR17" s="628"/>
      <c r="DS17" s="628"/>
      <c r="DT17" s="628"/>
      <c r="DU17" s="628"/>
      <c r="DV17" s="628"/>
      <c r="DW17" s="628"/>
      <c r="DX17" s="628"/>
      <c r="DY17" s="628"/>
      <c r="DZ17" s="628"/>
      <c r="EA17" s="628"/>
      <c r="EB17" s="628"/>
      <c r="EC17" s="662"/>
    </row>
    <row r="18" spans="2:133" ht="11.25" customHeight="1">
      <c r="B18" s="624" t="s">
        <v>269</v>
      </c>
      <c r="C18" s="625"/>
      <c r="D18" s="625"/>
      <c r="E18" s="625"/>
      <c r="F18" s="625"/>
      <c r="G18" s="625"/>
      <c r="H18" s="625"/>
      <c r="I18" s="625"/>
      <c r="J18" s="625"/>
      <c r="K18" s="625"/>
      <c r="L18" s="625"/>
      <c r="M18" s="625"/>
      <c r="N18" s="625"/>
      <c r="O18" s="625"/>
      <c r="P18" s="625"/>
      <c r="Q18" s="626"/>
      <c r="R18" s="627">
        <v>129759</v>
      </c>
      <c r="S18" s="628"/>
      <c r="T18" s="628"/>
      <c r="U18" s="628"/>
      <c r="V18" s="628"/>
      <c r="W18" s="628"/>
      <c r="X18" s="628"/>
      <c r="Y18" s="629"/>
      <c r="Z18" s="663">
        <v>0.4</v>
      </c>
      <c r="AA18" s="663"/>
      <c r="AB18" s="663"/>
      <c r="AC18" s="663"/>
      <c r="AD18" s="664">
        <v>129759</v>
      </c>
      <c r="AE18" s="664"/>
      <c r="AF18" s="664"/>
      <c r="AG18" s="664"/>
      <c r="AH18" s="664"/>
      <c r="AI18" s="664"/>
      <c r="AJ18" s="664"/>
      <c r="AK18" s="664"/>
      <c r="AL18" s="630">
        <v>0.9</v>
      </c>
      <c r="AM18" s="631"/>
      <c r="AN18" s="631"/>
      <c r="AO18" s="665"/>
      <c r="AP18" s="624" t="s">
        <v>270</v>
      </c>
      <c r="AQ18" s="625"/>
      <c r="AR18" s="625"/>
      <c r="AS18" s="625"/>
      <c r="AT18" s="625"/>
      <c r="AU18" s="625"/>
      <c r="AV18" s="625"/>
      <c r="AW18" s="625"/>
      <c r="AX18" s="625"/>
      <c r="AY18" s="625"/>
      <c r="AZ18" s="625"/>
      <c r="BA18" s="625"/>
      <c r="BB18" s="625"/>
      <c r="BC18" s="625"/>
      <c r="BD18" s="625"/>
      <c r="BE18" s="625"/>
      <c r="BF18" s="626"/>
      <c r="BG18" s="627" t="s">
        <v>129</v>
      </c>
      <c r="BH18" s="628"/>
      <c r="BI18" s="628"/>
      <c r="BJ18" s="628"/>
      <c r="BK18" s="628"/>
      <c r="BL18" s="628"/>
      <c r="BM18" s="628"/>
      <c r="BN18" s="629"/>
      <c r="BO18" s="663" t="s">
        <v>235</v>
      </c>
      <c r="BP18" s="663"/>
      <c r="BQ18" s="663"/>
      <c r="BR18" s="663"/>
      <c r="BS18" s="664" t="s">
        <v>129</v>
      </c>
      <c r="BT18" s="664"/>
      <c r="BU18" s="664"/>
      <c r="BV18" s="664"/>
      <c r="BW18" s="664"/>
      <c r="BX18" s="664"/>
      <c r="BY18" s="664"/>
      <c r="BZ18" s="664"/>
      <c r="CA18" s="664"/>
      <c r="CB18" s="695"/>
      <c r="CD18" s="624" t="s">
        <v>271</v>
      </c>
      <c r="CE18" s="625"/>
      <c r="CF18" s="625"/>
      <c r="CG18" s="625"/>
      <c r="CH18" s="625"/>
      <c r="CI18" s="625"/>
      <c r="CJ18" s="625"/>
      <c r="CK18" s="625"/>
      <c r="CL18" s="625"/>
      <c r="CM18" s="625"/>
      <c r="CN18" s="625"/>
      <c r="CO18" s="625"/>
      <c r="CP18" s="625"/>
      <c r="CQ18" s="626"/>
      <c r="CR18" s="627" t="s">
        <v>129</v>
      </c>
      <c r="CS18" s="628"/>
      <c r="CT18" s="628"/>
      <c r="CU18" s="628"/>
      <c r="CV18" s="628"/>
      <c r="CW18" s="628"/>
      <c r="CX18" s="628"/>
      <c r="CY18" s="629"/>
      <c r="CZ18" s="663" t="s">
        <v>129</v>
      </c>
      <c r="DA18" s="663"/>
      <c r="DB18" s="663"/>
      <c r="DC18" s="663"/>
      <c r="DD18" s="633" t="s">
        <v>129</v>
      </c>
      <c r="DE18" s="628"/>
      <c r="DF18" s="628"/>
      <c r="DG18" s="628"/>
      <c r="DH18" s="628"/>
      <c r="DI18" s="628"/>
      <c r="DJ18" s="628"/>
      <c r="DK18" s="628"/>
      <c r="DL18" s="628"/>
      <c r="DM18" s="628"/>
      <c r="DN18" s="628"/>
      <c r="DO18" s="628"/>
      <c r="DP18" s="629"/>
      <c r="DQ18" s="633" t="s">
        <v>129</v>
      </c>
      <c r="DR18" s="628"/>
      <c r="DS18" s="628"/>
      <c r="DT18" s="628"/>
      <c r="DU18" s="628"/>
      <c r="DV18" s="628"/>
      <c r="DW18" s="628"/>
      <c r="DX18" s="628"/>
      <c r="DY18" s="628"/>
      <c r="DZ18" s="628"/>
      <c r="EA18" s="628"/>
      <c r="EB18" s="628"/>
      <c r="EC18" s="662"/>
    </row>
    <row r="19" spans="2:133" ht="11.25" customHeight="1">
      <c r="B19" s="624" t="s">
        <v>272</v>
      </c>
      <c r="C19" s="625"/>
      <c r="D19" s="625"/>
      <c r="E19" s="625"/>
      <c r="F19" s="625"/>
      <c r="G19" s="625"/>
      <c r="H19" s="625"/>
      <c r="I19" s="625"/>
      <c r="J19" s="625"/>
      <c r="K19" s="625"/>
      <c r="L19" s="625"/>
      <c r="M19" s="625"/>
      <c r="N19" s="625"/>
      <c r="O19" s="625"/>
      <c r="P19" s="625"/>
      <c r="Q19" s="626"/>
      <c r="R19" s="627">
        <v>127375</v>
      </c>
      <c r="S19" s="628"/>
      <c r="T19" s="628"/>
      <c r="U19" s="628"/>
      <c r="V19" s="628"/>
      <c r="W19" s="628"/>
      <c r="X19" s="628"/>
      <c r="Y19" s="629"/>
      <c r="Z19" s="663">
        <v>0.4</v>
      </c>
      <c r="AA19" s="663"/>
      <c r="AB19" s="663"/>
      <c r="AC19" s="663"/>
      <c r="AD19" s="664">
        <v>127375</v>
      </c>
      <c r="AE19" s="664"/>
      <c r="AF19" s="664"/>
      <c r="AG19" s="664"/>
      <c r="AH19" s="664"/>
      <c r="AI19" s="664"/>
      <c r="AJ19" s="664"/>
      <c r="AK19" s="664"/>
      <c r="AL19" s="630">
        <v>0.9</v>
      </c>
      <c r="AM19" s="631"/>
      <c r="AN19" s="631"/>
      <c r="AO19" s="665"/>
      <c r="AP19" s="624" t="s">
        <v>273</v>
      </c>
      <c r="AQ19" s="625"/>
      <c r="AR19" s="625"/>
      <c r="AS19" s="625"/>
      <c r="AT19" s="625"/>
      <c r="AU19" s="625"/>
      <c r="AV19" s="625"/>
      <c r="AW19" s="625"/>
      <c r="AX19" s="625"/>
      <c r="AY19" s="625"/>
      <c r="AZ19" s="625"/>
      <c r="BA19" s="625"/>
      <c r="BB19" s="625"/>
      <c r="BC19" s="625"/>
      <c r="BD19" s="625"/>
      <c r="BE19" s="625"/>
      <c r="BF19" s="626"/>
      <c r="BG19" s="627" t="s">
        <v>129</v>
      </c>
      <c r="BH19" s="628"/>
      <c r="BI19" s="628"/>
      <c r="BJ19" s="628"/>
      <c r="BK19" s="628"/>
      <c r="BL19" s="628"/>
      <c r="BM19" s="628"/>
      <c r="BN19" s="629"/>
      <c r="BO19" s="663" t="s">
        <v>129</v>
      </c>
      <c r="BP19" s="663"/>
      <c r="BQ19" s="663"/>
      <c r="BR19" s="663"/>
      <c r="BS19" s="664" t="s">
        <v>235</v>
      </c>
      <c r="BT19" s="664"/>
      <c r="BU19" s="664"/>
      <c r="BV19" s="664"/>
      <c r="BW19" s="664"/>
      <c r="BX19" s="664"/>
      <c r="BY19" s="664"/>
      <c r="BZ19" s="664"/>
      <c r="CA19" s="664"/>
      <c r="CB19" s="695"/>
      <c r="CD19" s="624" t="s">
        <v>274</v>
      </c>
      <c r="CE19" s="625"/>
      <c r="CF19" s="625"/>
      <c r="CG19" s="625"/>
      <c r="CH19" s="625"/>
      <c r="CI19" s="625"/>
      <c r="CJ19" s="625"/>
      <c r="CK19" s="625"/>
      <c r="CL19" s="625"/>
      <c r="CM19" s="625"/>
      <c r="CN19" s="625"/>
      <c r="CO19" s="625"/>
      <c r="CP19" s="625"/>
      <c r="CQ19" s="626"/>
      <c r="CR19" s="627" t="s">
        <v>129</v>
      </c>
      <c r="CS19" s="628"/>
      <c r="CT19" s="628"/>
      <c r="CU19" s="628"/>
      <c r="CV19" s="628"/>
      <c r="CW19" s="628"/>
      <c r="CX19" s="628"/>
      <c r="CY19" s="629"/>
      <c r="CZ19" s="663" t="s">
        <v>129</v>
      </c>
      <c r="DA19" s="663"/>
      <c r="DB19" s="663"/>
      <c r="DC19" s="663"/>
      <c r="DD19" s="633" t="s">
        <v>129</v>
      </c>
      <c r="DE19" s="628"/>
      <c r="DF19" s="628"/>
      <c r="DG19" s="628"/>
      <c r="DH19" s="628"/>
      <c r="DI19" s="628"/>
      <c r="DJ19" s="628"/>
      <c r="DK19" s="628"/>
      <c r="DL19" s="628"/>
      <c r="DM19" s="628"/>
      <c r="DN19" s="628"/>
      <c r="DO19" s="628"/>
      <c r="DP19" s="629"/>
      <c r="DQ19" s="633" t="s">
        <v>129</v>
      </c>
      <c r="DR19" s="628"/>
      <c r="DS19" s="628"/>
      <c r="DT19" s="628"/>
      <c r="DU19" s="628"/>
      <c r="DV19" s="628"/>
      <c r="DW19" s="628"/>
      <c r="DX19" s="628"/>
      <c r="DY19" s="628"/>
      <c r="DZ19" s="628"/>
      <c r="EA19" s="628"/>
      <c r="EB19" s="628"/>
      <c r="EC19" s="662"/>
    </row>
    <row r="20" spans="2:133" ht="11.25" customHeight="1">
      <c r="B20" s="696" t="s">
        <v>275</v>
      </c>
      <c r="C20" s="697"/>
      <c r="D20" s="697"/>
      <c r="E20" s="697"/>
      <c r="F20" s="697"/>
      <c r="G20" s="697"/>
      <c r="H20" s="697"/>
      <c r="I20" s="697"/>
      <c r="J20" s="697"/>
      <c r="K20" s="697"/>
      <c r="L20" s="697"/>
      <c r="M20" s="697"/>
      <c r="N20" s="697"/>
      <c r="O20" s="697"/>
      <c r="P20" s="697"/>
      <c r="Q20" s="698"/>
      <c r="R20" s="627">
        <v>2384</v>
      </c>
      <c r="S20" s="628"/>
      <c r="T20" s="628"/>
      <c r="U20" s="628"/>
      <c r="V20" s="628"/>
      <c r="W20" s="628"/>
      <c r="X20" s="628"/>
      <c r="Y20" s="629"/>
      <c r="Z20" s="663">
        <v>0</v>
      </c>
      <c r="AA20" s="663"/>
      <c r="AB20" s="663"/>
      <c r="AC20" s="663"/>
      <c r="AD20" s="664">
        <v>2384</v>
      </c>
      <c r="AE20" s="664"/>
      <c r="AF20" s="664"/>
      <c r="AG20" s="664"/>
      <c r="AH20" s="664"/>
      <c r="AI20" s="664"/>
      <c r="AJ20" s="664"/>
      <c r="AK20" s="664"/>
      <c r="AL20" s="630">
        <v>0</v>
      </c>
      <c r="AM20" s="631"/>
      <c r="AN20" s="631"/>
      <c r="AO20" s="665"/>
      <c r="AP20" s="624" t="s">
        <v>276</v>
      </c>
      <c r="AQ20" s="625"/>
      <c r="AR20" s="625"/>
      <c r="AS20" s="625"/>
      <c r="AT20" s="625"/>
      <c r="AU20" s="625"/>
      <c r="AV20" s="625"/>
      <c r="AW20" s="625"/>
      <c r="AX20" s="625"/>
      <c r="AY20" s="625"/>
      <c r="AZ20" s="625"/>
      <c r="BA20" s="625"/>
      <c r="BB20" s="625"/>
      <c r="BC20" s="625"/>
      <c r="BD20" s="625"/>
      <c r="BE20" s="625"/>
      <c r="BF20" s="626"/>
      <c r="BG20" s="627" t="s">
        <v>129</v>
      </c>
      <c r="BH20" s="628"/>
      <c r="BI20" s="628"/>
      <c r="BJ20" s="628"/>
      <c r="BK20" s="628"/>
      <c r="BL20" s="628"/>
      <c r="BM20" s="628"/>
      <c r="BN20" s="629"/>
      <c r="BO20" s="663" t="s">
        <v>249</v>
      </c>
      <c r="BP20" s="663"/>
      <c r="BQ20" s="663"/>
      <c r="BR20" s="663"/>
      <c r="BS20" s="664" t="s">
        <v>235</v>
      </c>
      <c r="BT20" s="664"/>
      <c r="BU20" s="664"/>
      <c r="BV20" s="664"/>
      <c r="BW20" s="664"/>
      <c r="BX20" s="664"/>
      <c r="BY20" s="664"/>
      <c r="BZ20" s="664"/>
      <c r="CA20" s="664"/>
      <c r="CB20" s="695"/>
      <c r="CD20" s="624" t="s">
        <v>277</v>
      </c>
      <c r="CE20" s="625"/>
      <c r="CF20" s="625"/>
      <c r="CG20" s="625"/>
      <c r="CH20" s="625"/>
      <c r="CI20" s="625"/>
      <c r="CJ20" s="625"/>
      <c r="CK20" s="625"/>
      <c r="CL20" s="625"/>
      <c r="CM20" s="625"/>
      <c r="CN20" s="625"/>
      <c r="CO20" s="625"/>
      <c r="CP20" s="625"/>
      <c r="CQ20" s="626"/>
      <c r="CR20" s="627">
        <v>27411117</v>
      </c>
      <c r="CS20" s="628"/>
      <c r="CT20" s="628"/>
      <c r="CU20" s="628"/>
      <c r="CV20" s="628"/>
      <c r="CW20" s="628"/>
      <c r="CX20" s="628"/>
      <c r="CY20" s="629"/>
      <c r="CZ20" s="663">
        <v>100</v>
      </c>
      <c r="DA20" s="663"/>
      <c r="DB20" s="663"/>
      <c r="DC20" s="663"/>
      <c r="DD20" s="633">
        <v>2966618</v>
      </c>
      <c r="DE20" s="628"/>
      <c r="DF20" s="628"/>
      <c r="DG20" s="628"/>
      <c r="DH20" s="628"/>
      <c r="DI20" s="628"/>
      <c r="DJ20" s="628"/>
      <c r="DK20" s="628"/>
      <c r="DL20" s="628"/>
      <c r="DM20" s="628"/>
      <c r="DN20" s="628"/>
      <c r="DO20" s="628"/>
      <c r="DP20" s="629"/>
      <c r="DQ20" s="633">
        <v>16806360</v>
      </c>
      <c r="DR20" s="628"/>
      <c r="DS20" s="628"/>
      <c r="DT20" s="628"/>
      <c r="DU20" s="628"/>
      <c r="DV20" s="628"/>
      <c r="DW20" s="628"/>
      <c r="DX20" s="628"/>
      <c r="DY20" s="628"/>
      <c r="DZ20" s="628"/>
      <c r="EA20" s="628"/>
      <c r="EB20" s="628"/>
      <c r="EC20" s="662"/>
    </row>
    <row r="21" spans="2:133" ht="11.25" customHeight="1">
      <c r="B21" s="624" t="s">
        <v>278</v>
      </c>
      <c r="C21" s="625"/>
      <c r="D21" s="625"/>
      <c r="E21" s="625"/>
      <c r="F21" s="625"/>
      <c r="G21" s="625"/>
      <c r="H21" s="625"/>
      <c r="I21" s="625"/>
      <c r="J21" s="625"/>
      <c r="K21" s="625"/>
      <c r="L21" s="625"/>
      <c r="M21" s="625"/>
      <c r="N21" s="625"/>
      <c r="O21" s="625"/>
      <c r="P21" s="625"/>
      <c r="Q21" s="626"/>
      <c r="R21" s="627">
        <v>5164180</v>
      </c>
      <c r="S21" s="628"/>
      <c r="T21" s="628"/>
      <c r="U21" s="628"/>
      <c r="V21" s="628"/>
      <c r="W21" s="628"/>
      <c r="X21" s="628"/>
      <c r="Y21" s="629"/>
      <c r="Z21" s="663">
        <v>17.8</v>
      </c>
      <c r="AA21" s="663"/>
      <c r="AB21" s="663"/>
      <c r="AC21" s="663"/>
      <c r="AD21" s="664">
        <v>4637182</v>
      </c>
      <c r="AE21" s="664"/>
      <c r="AF21" s="664"/>
      <c r="AG21" s="664"/>
      <c r="AH21" s="664"/>
      <c r="AI21" s="664"/>
      <c r="AJ21" s="664"/>
      <c r="AK21" s="664"/>
      <c r="AL21" s="630">
        <v>31.3</v>
      </c>
      <c r="AM21" s="631"/>
      <c r="AN21" s="631"/>
      <c r="AO21" s="665"/>
      <c r="AP21" s="624" t="s">
        <v>279</v>
      </c>
      <c r="AQ21" s="699"/>
      <c r="AR21" s="699"/>
      <c r="AS21" s="699"/>
      <c r="AT21" s="699"/>
      <c r="AU21" s="699"/>
      <c r="AV21" s="699"/>
      <c r="AW21" s="699"/>
      <c r="AX21" s="699"/>
      <c r="AY21" s="699"/>
      <c r="AZ21" s="699"/>
      <c r="BA21" s="699"/>
      <c r="BB21" s="699"/>
      <c r="BC21" s="699"/>
      <c r="BD21" s="699"/>
      <c r="BE21" s="699"/>
      <c r="BF21" s="700"/>
      <c r="BG21" s="627" t="s">
        <v>129</v>
      </c>
      <c r="BH21" s="628"/>
      <c r="BI21" s="628"/>
      <c r="BJ21" s="628"/>
      <c r="BK21" s="628"/>
      <c r="BL21" s="628"/>
      <c r="BM21" s="628"/>
      <c r="BN21" s="629"/>
      <c r="BO21" s="663" t="s">
        <v>129</v>
      </c>
      <c r="BP21" s="663"/>
      <c r="BQ21" s="663"/>
      <c r="BR21" s="663"/>
      <c r="BS21" s="664" t="s">
        <v>249</v>
      </c>
      <c r="BT21" s="664"/>
      <c r="BU21" s="664"/>
      <c r="BV21" s="664"/>
      <c r="BW21" s="664"/>
      <c r="BX21" s="664"/>
      <c r="BY21" s="664"/>
      <c r="BZ21" s="664"/>
      <c r="CA21" s="664"/>
      <c r="CB21" s="695"/>
      <c r="CD21" s="608"/>
      <c r="CE21" s="609"/>
      <c r="CF21" s="609"/>
      <c r="CG21" s="609"/>
      <c r="CH21" s="609"/>
      <c r="CI21" s="609"/>
      <c r="CJ21" s="609"/>
      <c r="CK21" s="609"/>
      <c r="CL21" s="609"/>
      <c r="CM21" s="609"/>
      <c r="CN21" s="609"/>
      <c r="CO21" s="609"/>
      <c r="CP21" s="609"/>
      <c r="CQ21" s="610"/>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c r="B22" s="624" t="s">
        <v>280</v>
      </c>
      <c r="C22" s="625"/>
      <c r="D22" s="625"/>
      <c r="E22" s="625"/>
      <c r="F22" s="625"/>
      <c r="G22" s="625"/>
      <c r="H22" s="625"/>
      <c r="I22" s="625"/>
      <c r="J22" s="625"/>
      <c r="K22" s="625"/>
      <c r="L22" s="625"/>
      <c r="M22" s="625"/>
      <c r="N22" s="625"/>
      <c r="O22" s="625"/>
      <c r="P22" s="625"/>
      <c r="Q22" s="626"/>
      <c r="R22" s="627">
        <v>4637182</v>
      </c>
      <c r="S22" s="628"/>
      <c r="T22" s="628"/>
      <c r="U22" s="628"/>
      <c r="V22" s="628"/>
      <c r="W22" s="628"/>
      <c r="X22" s="628"/>
      <c r="Y22" s="629"/>
      <c r="Z22" s="663">
        <v>16</v>
      </c>
      <c r="AA22" s="663"/>
      <c r="AB22" s="663"/>
      <c r="AC22" s="663"/>
      <c r="AD22" s="664">
        <v>4637182</v>
      </c>
      <c r="AE22" s="664"/>
      <c r="AF22" s="664"/>
      <c r="AG22" s="664"/>
      <c r="AH22" s="664"/>
      <c r="AI22" s="664"/>
      <c r="AJ22" s="664"/>
      <c r="AK22" s="664"/>
      <c r="AL22" s="630">
        <v>31.3</v>
      </c>
      <c r="AM22" s="631"/>
      <c r="AN22" s="631"/>
      <c r="AO22" s="665"/>
      <c r="AP22" s="624" t="s">
        <v>281</v>
      </c>
      <c r="AQ22" s="699"/>
      <c r="AR22" s="699"/>
      <c r="AS22" s="699"/>
      <c r="AT22" s="699"/>
      <c r="AU22" s="699"/>
      <c r="AV22" s="699"/>
      <c r="AW22" s="699"/>
      <c r="AX22" s="699"/>
      <c r="AY22" s="699"/>
      <c r="AZ22" s="699"/>
      <c r="BA22" s="699"/>
      <c r="BB22" s="699"/>
      <c r="BC22" s="699"/>
      <c r="BD22" s="699"/>
      <c r="BE22" s="699"/>
      <c r="BF22" s="700"/>
      <c r="BG22" s="627" t="s">
        <v>235</v>
      </c>
      <c r="BH22" s="628"/>
      <c r="BI22" s="628"/>
      <c r="BJ22" s="628"/>
      <c r="BK22" s="628"/>
      <c r="BL22" s="628"/>
      <c r="BM22" s="628"/>
      <c r="BN22" s="629"/>
      <c r="BO22" s="663" t="s">
        <v>129</v>
      </c>
      <c r="BP22" s="663"/>
      <c r="BQ22" s="663"/>
      <c r="BR22" s="663"/>
      <c r="BS22" s="664" t="s">
        <v>129</v>
      </c>
      <c r="BT22" s="664"/>
      <c r="BU22" s="664"/>
      <c r="BV22" s="664"/>
      <c r="BW22" s="664"/>
      <c r="BX22" s="664"/>
      <c r="BY22" s="664"/>
      <c r="BZ22" s="664"/>
      <c r="CA22" s="664"/>
      <c r="CB22" s="695"/>
      <c r="CD22" s="679" t="s">
        <v>282</v>
      </c>
      <c r="CE22" s="680"/>
      <c r="CF22" s="680"/>
      <c r="CG22" s="680"/>
      <c r="CH22" s="680"/>
      <c r="CI22" s="680"/>
      <c r="CJ22" s="680"/>
      <c r="CK22" s="680"/>
      <c r="CL22" s="680"/>
      <c r="CM22" s="680"/>
      <c r="CN22" s="680"/>
      <c r="CO22" s="680"/>
      <c r="CP22" s="680"/>
      <c r="CQ22" s="680"/>
      <c r="CR22" s="680"/>
      <c r="CS22" s="680"/>
      <c r="CT22" s="680"/>
      <c r="CU22" s="680"/>
      <c r="CV22" s="680"/>
      <c r="CW22" s="680"/>
      <c r="CX22" s="680"/>
      <c r="CY22" s="680"/>
      <c r="CZ22" s="680"/>
      <c r="DA22" s="680"/>
      <c r="DB22" s="680"/>
      <c r="DC22" s="680"/>
      <c r="DD22" s="680"/>
      <c r="DE22" s="680"/>
      <c r="DF22" s="680"/>
      <c r="DG22" s="680"/>
      <c r="DH22" s="680"/>
      <c r="DI22" s="680"/>
      <c r="DJ22" s="680"/>
      <c r="DK22" s="680"/>
      <c r="DL22" s="680"/>
      <c r="DM22" s="680"/>
      <c r="DN22" s="680"/>
      <c r="DO22" s="680"/>
      <c r="DP22" s="680"/>
      <c r="DQ22" s="680"/>
      <c r="DR22" s="680"/>
      <c r="DS22" s="680"/>
      <c r="DT22" s="680"/>
      <c r="DU22" s="680"/>
      <c r="DV22" s="680"/>
      <c r="DW22" s="680"/>
      <c r="DX22" s="680"/>
      <c r="DY22" s="680"/>
      <c r="DZ22" s="680"/>
      <c r="EA22" s="680"/>
      <c r="EB22" s="680"/>
      <c r="EC22" s="681"/>
    </row>
    <row r="23" spans="2:133" ht="11.25" customHeight="1">
      <c r="B23" s="624" t="s">
        <v>283</v>
      </c>
      <c r="C23" s="625"/>
      <c r="D23" s="625"/>
      <c r="E23" s="625"/>
      <c r="F23" s="625"/>
      <c r="G23" s="625"/>
      <c r="H23" s="625"/>
      <c r="I23" s="625"/>
      <c r="J23" s="625"/>
      <c r="K23" s="625"/>
      <c r="L23" s="625"/>
      <c r="M23" s="625"/>
      <c r="N23" s="625"/>
      <c r="O23" s="625"/>
      <c r="P23" s="625"/>
      <c r="Q23" s="626"/>
      <c r="R23" s="627">
        <v>526998</v>
      </c>
      <c r="S23" s="628"/>
      <c r="T23" s="628"/>
      <c r="U23" s="628"/>
      <c r="V23" s="628"/>
      <c r="W23" s="628"/>
      <c r="X23" s="628"/>
      <c r="Y23" s="629"/>
      <c r="Z23" s="663">
        <v>1.8</v>
      </c>
      <c r="AA23" s="663"/>
      <c r="AB23" s="663"/>
      <c r="AC23" s="663"/>
      <c r="AD23" s="664" t="s">
        <v>235</v>
      </c>
      <c r="AE23" s="664"/>
      <c r="AF23" s="664"/>
      <c r="AG23" s="664"/>
      <c r="AH23" s="664"/>
      <c r="AI23" s="664"/>
      <c r="AJ23" s="664"/>
      <c r="AK23" s="664"/>
      <c r="AL23" s="630" t="s">
        <v>129</v>
      </c>
      <c r="AM23" s="631"/>
      <c r="AN23" s="631"/>
      <c r="AO23" s="665"/>
      <c r="AP23" s="624" t="s">
        <v>284</v>
      </c>
      <c r="AQ23" s="699"/>
      <c r="AR23" s="699"/>
      <c r="AS23" s="699"/>
      <c r="AT23" s="699"/>
      <c r="AU23" s="699"/>
      <c r="AV23" s="699"/>
      <c r="AW23" s="699"/>
      <c r="AX23" s="699"/>
      <c r="AY23" s="699"/>
      <c r="AZ23" s="699"/>
      <c r="BA23" s="699"/>
      <c r="BB23" s="699"/>
      <c r="BC23" s="699"/>
      <c r="BD23" s="699"/>
      <c r="BE23" s="699"/>
      <c r="BF23" s="700"/>
      <c r="BG23" s="627" t="s">
        <v>129</v>
      </c>
      <c r="BH23" s="628"/>
      <c r="BI23" s="628"/>
      <c r="BJ23" s="628"/>
      <c r="BK23" s="628"/>
      <c r="BL23" s="628"/>
      <c r="BM23" s="628"/>
      <c r="BN23" s="629"/>
      <c r="BO23" s="663" t="s">
        <v>129</v>
      </c>
      <c r="BP23" s="663"/>
      <c r="BQ23" s="663"/>
      <c r="BR23" s="663"/>
      <c r="BS23" s="664" t="s">
        <v>129</v>
      </c>
      <c r="BT23" s="664"/>
      <c r="BU23" s="664"/>
      <c r="BV23" s="664"/>
      <c r="BW23" s="664"/>
      <c r="BX23" s="664"/>
      <c r="BY23" s="664"/>
      <c r="BZ23" s="664"/>
      <c r="CA23" s="664"/>
      <c r="CB23" s="695"/>
      <c r="CD23" s="679" t="s">
        <v>221</v>
      </c>
      <c r="CE23" s="680"/>
      <c r="CF23" s="680"/>
      <c r="CG23" s="680"/>
      <c r="CH23" s="680"/>
      <c r="CI23" s="680"/>
      <c r="CJ23" s="680"/>
      <c r="CK23" s="680"/>
      <c r="CL23" s="680"/>
      <c r="CM23" s="680"/>
      <c r="CN23" s="680"/>
      <c r="CO23" s="680"/>
      <c r="CP23" s="680"/>
      <c r="CQ23" s="681"/>
      <c r="CR23" s="679" t="s">
        <v>285</v>
      </c>
      <c r="CS23" s="680"/>
      <c r="CT23" s="680"/>
      <c r="CU23" s="680"/>
      <c r="CV23" s="680"/>
      <c r="CW23" s="680"/>
      <c r="CX23" s="680"/>
      <c r="CY23" s="681"/>
      <c r="CZ23" s="679" t="s">
        <v>286</v>
      </c>
      <c r="DA23" s="680"/>
      <c r="DB23" s="680"/>
      <c r="DC23" s="681"/>
      <c r="DD23" s="679" t="s">
        <v>287</v>
      </c>
      <c r="DE23" s="680"/>
      <c r="DF23" s="680"/>
      <c r="DG23" s="680"/>
      <c r="DH23" s="680"/>
      <c r="DI23" s="680"/>
      <c r="DJ23" s="680"/>
      <c r="DK23" s="681"/>
      <c r="DL23" s="711" t="s">
        <v>288</v>
      </c>
      <c r="DM23" s="712"/>
      <c r="DN23" s="712"/>
      <c r="DO23" s="712"/>
      <c r="DP23" s="712"/>
      <c r="DQ23" s="712"/>
      <c r="DR23" s="712"/>
      <c r="DS23" s="712"/>
      <c r="DT23" s="712"/>
      <c r="DU23" s="712"/>
      <c r="DV23" s="713"/>
      <c r="DW23" s="679" t="s">
        <v>289</v>
      </c>
      <c r="DX23" s="680"/>
      <c r="DY23" s="680"/>
      <c r="DZ23" s="680"/>
      <c r="EA23" s="680"/>
      <c r="EB23" s="680"/>
      <c r="EC23" s="681"/>
    </row>
    <row r="24" spans="2:133" ht="11.25" customHeight="1">
      <c r="B24" s="624" t="s">
        <v>290</v>
      </c>
      <c r="C24" s="625"/>
      <c r="D24" s="625"/>
      <c r="E24" s="625"/>
      <c r="F24" s="625"/>
      <c r="G24" s="625"/>
      <c r="H24" s="625"/>
      <c r="I24" s="625"/>
      <c r="J24" s="625"/>
      <c r="K24" s="625"/>
      <c r="L24" s="625"/>
      <c r="M24" s="625"/>
      <c r="N24" s="625"/>
      <c r="O24" s="625"/>
      <c r="P24" s="625"/>
      <c r="Q24" s="626"/>
      <c r="R24" s="627" t="s">
        <v>235</v>
      </c>
      <c r="S24" s="628"/>
      <c r="T24" s="628"/>
      <c r="U24" s="628"/>
      <c r="V24" s="628"/>
      <c r="W24" s="628"/>
      <c r="X24" s="628"/>
      <c r="Y24" s="629"/>
      <c r="Z24" s="663" t="s">
        <v>129</v>
      </c>
      <c r="AA24" s="663"/>
      <c r="AB24" s="663"/>
      <c r="AC24" s="663"/>
      <c r="AD24" s="664" t="s">
        <v>129</v>
      </c>
      <c r="AE24" s="664"/>
      <c r="AF24" s="664"/>
      <c r="AG24" s="664"/>
      <c r="AH24" s="664"/>
      <c r="AI24" s="664"/>
      <c r="AJ24" s="664"/>
      <c r="AK24" s="664"/>
      <c r="AL24" s="630" t="s">
        <v>129</v>
      </c>
      <c r="AM24" s="631"/>
      <c r="AN24" s="631"/>
      <c r="AO24" s="665"/>
      <c r="AP24" s="624" t="s">
        <v>291</v>
      </c>
      <c r="AQ24" s="699"/>
      <c r="AR24" s="699"/>
      <c r="AS24" s="699"/>
      <c r="AT24" s="699"/>
      <c r="AU24" s="699"/>
      <c r="AV24" s="699"/>
      <c r="AW24" s="699"/>
      <c r="AX24" s="699"/>
      <c r="AY24" s="699"/>
      <c r="AZ24" s="699"/>
      <c r="BA24" s="699"/>
      <c r="BB24" s="699"/>
      <c r="BC24" s="699"/>
      <c r="BD24" s="699"/>
      <c r="BE24" s="699"/>
      <c r="BF24" s="700"/>
      <c r="BG24" s="627" t="s">
        <v>129</v>
      </c>
      <c r="BH24" s="628"/>
      <c r="BI24" s="628"/>
      <c r="BJ24" s="628"/>
      <c r="BK24" s="628"/>
      <c r="BL24" s="628"/>
      <c r="BM24" s="628"/>
      <c r="BN24" s="629"/>
      <c r="BO24" s="663" t="s">
        <v>129</v>
      </c>
      <c r="BP24" s="663"/>
      <c r="BQ24" s="663"/>
      <c r="BR24" s="663"/>
      <c r="BS24" s="664" t="s">
        <v>235</v>
      </c>
      <c r="BT24" s="664"/>
      <c r="BU24" s="664"/>
      <c r="BV24" s="664"/>
      <c r="BW24" s="664"/>
      <c r="BX24" s="664"/>
      <c r="BY24" s="664"/>
      <c r="BZ24" s="664"/>
      <c r="CA24" s="664"/>
      <c r="CB24" s="695"/>
      <c r="CD24" s="676" t="s">
        <v>292</v>
      </c>
      <c r="CE24" s="677"/>
      <c r="CF24" s="677"/>
      <c r="CG24" s="677"/>
      <c r="CH24" s="677"/>
      <c r="CI24" s="677"/>
      <c r="CJ24" s="677"/>
      <c r="CK24" s="677"/>
      <c r="CL24" s="677"/>
      <c r="CM24" s="677"/>
      <c r="CN24" s="677"/>
      <c r="CO24" s="677"/>
      <c r="CP24" s="677"/>
      <c r="CQ24" s="678"/>
      <c r="CR24" s="673">
        <v>14503001</v>
      </c>
      <c r="CS24" s="674"/>
      <c r="CT24" s="674"/>
      <c r="CU24" s="674"/>
      <c r="CV24" s="674"/>
      <c r="CW24" s="674"/>
      <c r="CX24" s="674"/>
      <c r="CY24" s="702"/>
      <c r="CZ24" s="703">
        <v>52.9</v>
      </c>
      <c r="DA24" s="686"/>
      <c r="DB24" s="686"/>
      <c r="DC24" s="705"/>
      <c r="DD24" s="701">
        <v>7500930</v>
      </c>
      <c r="DE24" s="674"/>
      <c r="DF24" s="674"/>
      <c r="DG24" s="674"/>
      <c r="DH24" s="674"/>
      <c r="DI24" s="674"/>
      <c r="DJ24" s="674"/>
      <c r="DK24" s="702"/>
      <c r="DL24" s="701">
        <v>7497689</v>
      </c>
      <c r="DM24" s="674"/>
      <c r="DN24" s="674"/>
      <c r="DO24" s="674"/>
      <c r="DP24" s="674"/>
      <c r="DQ24" s="674"/>
      <c r="DR24" s="674"/>
      <c r="DS24" s="674"/>
      <c r="DT24" s="674"/>
      <c r="DU24" s="674"/>
      <c r="DV24" s="702"/>
      <c r="DW24" s="703">
        <v>49.5</v>
      </c>
      <c r="DX24" s="686"/>
      <c r="DY24" s="686"/>
      <c r="DZ24" s="686"/>
      <c r="EA24" s="686"/>
      <c r="EB24" s="686"/>
      <c r="EC24" s="704"/>
    </row>
    <row r="25" spans="2:133" ht="11.25" customHeight="1">
      <c r="B25" s="624" t="s">
        <v>293</v>
      </c>
      <c r="C25" s="625"/>
      <c r="D25" s="625"/>
      <c r="E25" s="625"/>
      <c r="F25" s="625"/>
      <c r="G25" s="625"/>
      <c r="H25" s="625"/>
      <c r="I25" s="625"/>
      <c r="J25" s="625"/>
      <c r="K25" s="625"/>
      <c r="L25" s="625"/>
      <c r="M25" s="625"/>
      <c r="N25" s="625"/>
      <c r="O25" s="625"/>
      <c r="P25" s="625"/>
      <c r="Q25" s="626"/>
      <c r="R25" s="627">
        <v>15295090</v>
      </c>
      <c r="S25" s="628"/>
      <c r="T25" s="628"/>
      <c r="U25" s="628"/>
      <c r="V25" s="628"/>
      <c r="W25" s="628"/>
      <c r="X25" s="628"/>
      <c r="Y25" s="629"/>
      <c r="Z25" s="663">
        <v>52.7</v>
      </c>
      <c r="AA25" s="663"/>
      <c r="AB25" s="663"/>
      <c r="AC25" s="663"/>
      <c r="AD25" s="664">
        <v>14768092</v>
      </c>
      <c r="AE25" s="664"/>
      <c r="AF25" s="664"/>
      <c r="AG25" s="664"/>
      <c r="AH25" s="664"/>
      <c r="AI25" s="664"/>
      <c r="AJ25" s="664"/>
      <c r="AK25" s="664"/>
      <c r="AL25" s="630">
        <v>99.7</v>
      </c>
      <c r="AM25" s="631"/>
      <c r="AN25" s="631"/>
      <c r="AO25" s="665"/>
      <c r="AP25" s="624" t="s">
        <v>294</v>
      </c>
      <c r="AQ25" s="699"/>
      <c r="AR25" s="699"/>
      <c r="AS25" s="699"/>
      <c r="AT25" s="699"/>
      <c r="AU25" s="699"/>
      <c r="AV25" s="699"/>
      <c r="AW25" s="699"/>
      <c r="AX25" s="699"/>
      <c r="AY25" s="699"/>
      <c r="AZ25" s="699"/>
      <c r="BA25" s="699"/>
      <c r="BB25" s="699"/>
      <c r="BC25" s="699"/>
      <c r="BD25" s="699"/>
      <c r="BE25" s="699"/>
      <c r="BF25" s="700"/>
      <c r="BG25" s="627" t="s">
        <v>129</v>
      </c>
      <c r="BH25" s="628"/>
      <c r="BI25" s="628"/>
      <c r="BJ25" s="628"/>
      <c r="BK25" s="628"/>
      <c r="BL25" s="628"/>
      <c r="BM25" s="628"/>
      <c r="BN25" s="629"/>
      <c r="BO25" s="663" t="s">
        <v>129</v>
      </c>
      <c r="BP25" s="663"/>
      <c r="BQ25" s="663"/>
      <c r="BR25" s="663"/>
      <c r="BS25" s="664" t="s">
        <v>235</v>
      </c>
      <c r="BT25" s="664"/>
      <c r="BU25" s="664"/>
      <c r="BV25" s="664"/>
      <c r="BW25" s="664"/>
      <c r="BX25" s="664"/>
      <c r="BY25" s="664"/>
      <c r="BZ25" s="664"/>
      <c r="CA25" s="664"/>
      <c r="CB25" s="695"/>
      <c r="CD25" s="624" t="s">
        <v>295</v>
      </c>
      <c r="CE25" s="625"/>
      <c r="CF25" s="625"/>
      <c r="CG25" s="625"/>
      <c r="CH25" s="625"/>
      <c r="CI25" s="625"/>
      <c r="CJ25" s="625"/>
      <c r="CK25" s="625"/>
      <c r="CL25" s="625"/>
      <c r="CM25" s="625"/>
      <c r="CN25" s="625"/>
      <c r="CO25" s="625"/>
      <c r="CP25" s="625"/>
      <c r="CQ25" s="626"/>
      <c r="CR25" s="627">
        <v>2967436</v>
      </c>
      <c r="CS25" s="636"/>
      <c r="CT25" s="636"/>
      <c r="CU25" s="636"/>
      <c r="CV25" s="636"/>
      <c r="CW25" s="636"/>
      <c r="CX25" s="636"/>
      <c r="CY25" s="637"/>
      <c r="CZ25" s="630">
        <v>10.8</v>
      </c>
      <c r="DA25" s="638"/>
      <c r="DB25" s="638"/>
      <c r="DC25" s="639"/>
      <c r="DD25" s="633">
        <v>2785758</v>
      </c>
      <c r="DE25" s="636"/>
      <c r="DF25" s="636"/>
      <c r="DG25" s="636"/>
      <c r="DH25" s="636"/>
      <c r="DI25" s="636"/>
      <c r="DJ25" s="636"/>
      <c r="DK25" s="637"/>
      <c r="DL25" s="633">
        <v>2782517</v>
      </c>
      <c r="DM25" s="636"/>
      <c r="DN25" s="636"/>
      <c r="DO25" s="636"/>
      <c r="DP25" s="636"/>
      <c r="DQ25" s="636"/>
      <c r="DR25" s="636"/>
      <c r="DS25" s="636"/>
      <c r="DT25" s="636"/>
      <c r="DU25" s="636"/>
      <c r="DV25" s="637"/>
      <c r="DW25" s="630">
        <v>18.399999999999999</v>
      </c>
      <c r="DX25" s="638"/>
      <c r="DY25" s="638"/>
      <c r="DZ25" s="638"/>
      <c r="EA25" s="638"/>
      <c r="EB25" s="638"/>
      <c r="EC25" s="652"/>
    </row>
    <row r="26" spans="2:133" ht="11.25" customHeight="1">
      <c r="B26" s="624" t="s">
        <v>296</v>
      </c>
      <c r="C26" s="625"/>
      <c r="D26" s="625"/>
      <c r="E26" s="625"/>
      <c r="F26" s="625"/>
      <c r="G26" s="625"/>
      <c r="H26" s="625"/>
      <c r="I26" s="625"/>
      <c r="J26" s="625"/>
      <c r="K26" s="625"/>
      <c r="L26" s="625"/>
      <c r="M26" s="625"/>
      <c r="N26" s="625"/>
      <c r="O26" s="625"/>
      <c r="P26" s="625"/>
      <c r="Q26" s="626"/>
      <c r="R26" s="627">
        <v>8183</v>
      </c>
      <c r="S26" s="628"/>
      <c r="T26" s="628"/>
      <c r="U26" s="628"/>
      <c r="V26" s="628"/>
      <c r="W26" s="628"/>
      <c r="X26" s="628"/>
      <c r="Y26" s="629"/>
      <c r="Z26" s="663">
        <v>0</v>
      </c>
      <c r="AA26" s="663"/>
      <c r="AB26" s="663"/>
      <c r="AC26" s="663"/>
      <c r="AD26" s="664">
        <v>8183</v>
      </c>
      <c r="AE26" s="664"/>
      <c r="AF26" s="664"/>
      <c r="AG26" s="664"/>
      <c r="AH26" s="664"/>
      <c r="AI26" s="664"/>
      <c r="AJ26" s="664"/>
      <c r="AK26" s="664"/>
      <c r="AL26" s="630">
        <v>0.1</v>
      </c>
      <c r="AM26" s="631"/>
      <c r="AN26" s="631"/>
      <c r="AO26" s="665"/>
      <c r="AP26" s="624" t="s">
        <v>297</v>
      </c>
      <c r="AQ26" s="699"/>
      <c r="AR26" s="699"/>
      <c r="AS26" s="699"/>
      <c r="AT26" s="699"/>
      <c r="AU26" s="699"/>
      <c r="AV26" s="699"/>
      <c r="AW26" s="699"/>
      <c r="AX26" s="699"/>
      <c r="AY26" s="699"/>
      <c r="AZ26" s="699"/>
      <c r="BA26" s="699"/>
      <c r="BB26" s="699"/>
      <c r="BC26" s="699"/>
      <c r="BD26" s="699"/>
      <c r="BE26" s="699"/>
      <c r="BF26" s="700"/>
      <c r="BG26" s="627" t="s">
        <v>235</v>
      </c>
      <c r="BH26" s="628"/>
      <c r="BI26" s="628"/>
      <c r="BJ26" s="628"/>
      <c r="BK26" s="628"/>
      <c r="BL26" s="628"/>
      <c r="BM26" s="628"/>
      <c r="BN26" s="629"/>
      <c r="BO26" s="663" t="s">
        <v>235</v>
      </c>
      <c r="BP26" s="663"/>
      <c r="BQ26" s="663"/>
      <c r="BR26" s="663"/>
      <c r="BS26" s="664" t="s">
        <v>235</v>
      </c>
      <c r="BT26" s="664"/>
      <c r="BU26" s="664"/>
      <c r="BV26" s="664"/>
      <c r="BW26" s="664"/>
      <c r="BX26" s="664"/>
      <c r="BY26" s="664"/>
      <c r="BZ26" s="664"/>
      <c r="CA26" s="664"/>
      <c r="CB26" s="695"/>
      <c r="CD26" s="624" t="s">
        <v>298</v>
      </c>
      <c r="CE26" s="625"/>
      <c r="CF26" s="625"/>
      <c r="CG26" s="625"/>
      <c r="CH26" s="625"/>
      <c r="CI26" s="625"/>
      <c r="CJ26" s="625"/>
      <c r="CK26" s="625"/>
      <c r="CL26" s="625"/>
      <c r="CM26" s="625"/>
      <c r="CN26" s="625"/>
      <c r="CO26" s="625"/>
      <c r="CP26" s="625"/>
      <c r="CQ26" s="626"/>
      <c r="CR26" s="627">
        <v>1748074</v>
      </c>
      <c r="CS26" s="628"/>
      <c r="CT26" s="628"/>
      <c r="CU26" s="628"/>
      <c r="CV26" s="628"/>
      <c r="CW26" s="628"/>
      <c r="CX26" s="628"/>
      <c r="CY26" s="629"/>
      <c r="CZ26" s="630">
        <v>6.4</v>
      </c>
      <c r="DA26" s="638"/>
      <c r="DB26" s="638"/>
      <c r="DC26" s="639"/>
      <c r="DD26" s="633">
        <v>1633772</v>
      </c>
      <c r="DE26" s="628"/>
      <c r="DF26" s="628"/>
      <c r="DG26" s="628"/>
      <c r="DH26" s="628"/>
      <c r="DI26" s="628"/>
      <c r="DJ26" s="628"/>
      <c r="DK26" s="629"/>
      <c r="DL26" s="633" t="s">
        <v>129</v>
      </c>
      <c r="DM26" s="628"/>
      <c r="DN26" s="628"/>
      <c r="DO26" s="628"/>
      <c r="DP26" s="628"/>
      <c r="DQ26" s="628"/>
      <c r="DR26" s="628"/>
      <c r="DS26" s="628"/>
      <c r="DT26" s="628"/>
      <c r="DU26" s="628"/>
      <c r="DV26" s="629"/>
      <c r="DW26" s="630" t="s">
        <v>235</v>
      </c>
      <c r="DX26" s="638"/>
      <c r="DY26" s="638"/>
      <c r="DZ26" s="638"/>
      <c r="EA26" s="638"/>
      <c r="EB26" s="638"/>
      <c r="EC26" s="652"/>
    </row>
    <row r="27" spans="2:133" ht="11.25" customHeight="1">
      <c r="B27" s="624" t="s">
        <v>299</v>
      </c>
      <c r="C27" s="625"/>
      <c r="D27" s="625"/>
      <c r="E27" s="625"/>
      <c r="F27" s="625"/>
      <c r="G27" s="625"/>
      <c r="H27" s="625"/>
      <c r="I27" s="625"/>
      <c r="J27" s="625"/>
      <c r="K27" s="625"/>
      <c r="L27" s="625"/>
      <c r="M27" s="625"/>
      <c r="N27" s="625"/>
      <c r="O27" s="625"/>
      <c r="P27" s="625"/>
      <c r="Q27" s="626"/>
      <c r="R27" s="627">
        <v>265130</v>
      </c>
      <c r="S27" s="628"/>
      <c r="T27" s="628"/>
      <c r="U27" s="628"/>
      <c r="V27" s="628"/>
      <c r="W27" s="628"/>
      <c r="X27" s="628"/>
      <c r="Y27" s="629"/>
      <c r="Z27" s="663">
        <v>0.9</v>
      </c>
      <c r="AA27" s="663"/>
      <c r="AB27" s="663"/>
      <c r="AC27" s="663"/>
      <c r="AD27" s="664" t="s">
        <v>246</v>
      </c>
      <c r="AE27" s="664"/>
      <c r="AF27" s="664"/>
      <c r="AG27" s="664"/>
      <c r="AH27" s="664"/>
      <c r="AI27" s="664"/>
      <c r="AJ27" s="664"/>
      <c r="AK27" s="664"/>
      <c r="AL27" s="630" t="s">
        <v>129</v>
      </c>
      <c r="AM27" s="631"/>
      <c r="AN27" s="631"/>
      <c r="AO27" s="665"/>
      <c r="AP27" s="624" t="s">
        <v>300</v>
      </c>
      <c r="AQ27" s="625"/>
      <c r="AR27" s="625"/>
      <c r="AS27" s="625"/>
      <c r="AT27" s="625"/>
      <c r="AU27" s="625"/>
      <c r="AV27" s="625"/>
      <c r="AW27" s="625"/>
      <c r="AX27" s="625"/>
      <c r="AY27" s="625"/>
      <c r="AZ27" s="625"/>
      <c r="BA27" s="625"/>
      <c r="BB27" s="625"/>
      <c r="BC27" s="625"/>
      <c r="BD27" s="625"/>
      <c r="BE27" s="625"/>
      <c r="BF27" s="626"/>
      <c r="BG27" s="627">
        <v>8149154</v>
      </c>
      <c r="BH27" s="628"/>
      <c r="BI27" s="628"/>
      <c r="BJ27" s="628"/>
      <c r="BK27" s="628"/>
      <c r="BL27" s="628"/>
      <c r="BM27" s="628"/>
      <c r="BN27" s="629"/>
      <c r="BO27" s="663">
        <v>100</v>
      </c>
      <c r="BP27" s="663"/>
      <c r="BQ27" s="663"/>
      <c r="BR27" s="663"/>
      <c r="BS27" s="664" t="s">
        <v>129</v>
      </c>
      <c r="BT27" s="664"/>
      <c r="BU27" s="664"/>
      <c r="BV27" s="664"/>
      <c r="BW27" s="664"/>
      <c r="BX27" s="664"/>
      <c r="BY27" s="664"/>
      <c r="BZ27" s="664"/>
      <c r="CA27" s="664"/>
      <c r="CB27" s="695"/>
      <c r="CD27" s="624" t="s">
        <v>301</v>
      </c>
      <c r="CE27" s="625"/>
      <c r="CF27" s="625"/>
      <c r="CG27" s="625"/>
      <c r="CH27" s="625"/>
      <c r="CI27" s="625"/>
      <c r="CJ27" s="625"/>
      <c r="CK27" s="625"/>
      <c r="CL27" s="625"/>
      <c r="CM27" s="625"/>
      <c r="CN27" s="625"/>
      <c r="CO27" s="625"/>
      <c r="CP27" s="625"/>
      <c r="CQ27" s="626"/>
      <c r="CR27" s="627">
        <v>9071181</v>
      </c>
      <c r="CS27" s="636"/>
      <c r="CT27" s="636"/>
      <c r="CU27" s="636"/>
      <c r="CV27" s="636"/>
      <c r="CW27" s="636"/>
      <c r="CX27" s="636"/>
      <c r="CY27" s="637"/>
      <c r="CZ27" s="630">
        <v>33.1</v>
      </c>
      <c r="DA27" s="638"/>
      <c r="DB27" s="638"/>
      <c r="DC27" s="639"/>
      <c r="DD27" s="633">
        <v>2304496</v>
      </c>
      <c r="DE27" s="636"/>
      <c r="DF27" s="636"/>
      <c r="DG27" s="636"/>
      <c r="DH27" s="636"/>
      <c r="DI27" s="636"/>
      <c r="DJ27" s="636"/>
      <c r="DK27" s="637"/>
      <c r="DL27" s="633">
        <v>2304496</v>
      </c>
      <c r="DM27" s="636"/>
      <c r="DN27" s="636"/>
      <c r="DO27" s="636"/>
      <c r="DP27" s="636"/>
      <c r="DQ27" s="636"/>
      <c r="DR27" s="636"/>
      <c r="DS27" s="636"/>
      <c r="DT27" s="636"/>
      <c r="DU27" s="636"/>
      <c r="DV27" s="637"/>
      <c r="DW27" s="630">
        <v>15.2</v>
      </c>
      <c r="DX27" s="638"/>
      <c r="DY27" s="638"/>
      <c r="DZ27" s="638"/>
      <c r="EA27" s="638"/>
      <c r="EB27" s="638"/>
      <c r="EC27" s="652"/>
    </row>
    <row r="28" spans="2:133" ht="11.25" customHeight="1">
      <c r="B28" s="624" t="s">
        <v>302</v>
      </c>
      <c r="C28" s="625"/>
      <c r="D28" s="625"/>
      <c r="E28" s="625"/>
      <c r="F28" s="625"/>
      <c r="G28" s="625"/>
      <c r="H28" s="625"/>
      <c r="I28" s="625"/>
      <c r="J28" s="625"/>
      <c r="K28" s="625"/>
      <c r="L28" s="625"/>
      <c r="M28" s="625"/>
      <c r="N28" s="625"/>
      <c r="O28" s="625"/>
      <c r="P28" s="625"/>
      <c r="Q28" s="626"/>
      <c r="R28" s="627">
        <v>216466</v>
      </c>
      <c r="S28" s="628"/>
      <c r="T28" s="628"/>
      <c r="U28" s="628"/>
      <c r="V28" s="628"/>
      <c r="W28" s="628"/>
      <c r="X28" s="628"/>
      <c r="Y28" s="629"/>
      <c r="Z28" s="663">
        <v>0.7</v>
      </c>
      <c r="AA28" s="663"/>
      <c r="AB28" s="663"/>
      <c r="AC28" s="663"/>
      <c r="AD28" s="664">
        <v>14022</v>
      </c>
      <c r="AE28" s="664"/>
      <c r="AF28" s="664"/>
      <c r="AG28" s="664"/>
      <c r="AH28" s="664"/>
      <c r="AI28" s="664"/>
      <c r="AJ28" s="664"/>
      <c r="AK28" s="664"/>
      <c r="AL28" s="630">
        <v>0.1</v>
      </c>
      <c r="AM28" s="631"/>
      <c r="AN28" s="631"/>
      <c r="AO28" s="665"/>
      <c r="AP28" s="624"/>
      <c r="AQ28" s="625"/>
      <c r="AR28" s="625"/>
      <c r="AS28" s="625"/>
      <c r="AT28" s="625"/>
      <c r="AU28" s="625"/>
      <c r="AV28" s="625"/>
      <c r="AW28" s="625"/>
      <c r="AX28" s="625"/>
      <c r="AY28" s="625"/>
      <c r="AZ28" s="625"/>
      <c r="BA28" s="625"/>
      <c r="BB28" s="625"/>
      <c r="BC28" s="625"/>
      <c r="BD28" s="625"/>
      <c r="BE28" s="625"/>
      <c r="BF28" s="626"/>
      <c r="BG28" s="627"/>
      <c r="BH28" s="628"/>
      <c r="BI28" s="628"/>
      <c r="BJ28" s="628"/>
      <c r="BK28" s="628"/>
      <c r="BL28" s="628"/>
      <c r="BM28" s="628"/>
      <c r="BN28" s="629"/>
      <c r="BO28" s="663"/>
      <c r="BP28" s="663"/>
      <c r="BQ28" s="663"/>
      <c r="BR28" s="663"/>
      <c r="BS28" s="633"/>
      <c r="BT28" s="628"/>
      <c r="BU28" s="628"/>
      <c r="BV28" s="628"/>
      <c r="BW28" s="628"/>
      <c r="BX28" s="628"/>
      <c r="BY28" s="628"/>
      <c r="BZ28" s="628"/>
      <c r="CA28" s="628"/>
      <c r="CB28" s="662"/>
      <c r="CD28" s="624" t="s">
        <v>303</v>
      </c>
      <c r="CE28" s="625"/>
      <c r="CF28" s="625"/>
      <c r="CG28" s="625"/>
      <c r="CH28" s="625"/>
      <c r="CI28" s="625"/>
      <c r="CJ28" s="625"/>
      <c r="CK28" s="625"/>
      <c r="CL28" s="625"/>
      <c r="CM28" s="625"/>
      <c r="CN28" s="625"/>
      <c r="CO28" s="625"/>
      <c r="CP28" s="625"/>
      <c r="CQ28" s="626"/>
      <c r="CR28" s="627">
        <v>2464384</v>
      </c>
      <c r="CS28" s="628"/>
      <c r="CT28" s="628"/>
      <c r="CU28" s="628"/>
      <c r="CV28" s="628"/>
      <c r="CW28" s="628"/>
      <c r="CX28" s="628"/>
      <c r="CY28" s="629"/>
      <c r="CZ28" s="630">
        <v>9</v>
      </c>
      <c r="DA28" s="638"/>
      <c r="DB28" s="638"/>
      <c r="DC28" s="639"/>
      <c r="DD28" s="633">
        <v>2410676</v>
      </c>
      <c r="DE28" s="628"/>
      <c r="DF28" s="628"/>
      <c r="DG28" s="628"/>
      <c r="DH28" s="628"/>
      <c r="DI28" s="628"/>
      <c r="DJ28" s="628"/>
      <c r="DK28" s="629"/>
      <c r="DL28" s="633">
        <v>2410676</v>
      </c>
      <c r="DM28" s="628"/>
      <c r="DN28" s="628"/>
      <c r="DO28" s="628"/>
      <c r="DP28" s="628"/>
      <c r="DQ28" s="628"/>
      <c r="DR28" s="628"/>
      <c r="DS28" s="628"/>
      <c r="DT28" s="628"/>
      <c r="DU28" s="628"/>
      <c r="DV28" s="629"/>
      <c r="DW28" s="630">
        <v>15.9</v>
      </c>
      <c r="DX28" s="638"/>
      <c r="DY28" s="638"/>
      <c r="DZ28" s="638"/>
      <c r="EA28" s="638"/>
      <c r="EB28" s="638"/>
      <c r="EC28" s="652"/>
    </row>
    <row r="29" spans="2:133" ht="11.25" customHeight="1">
      <c r="B29" s="624" t="s">
        <v>304</v>
      </c>
      <c r="C29" s="625"/>
      <c r="D29" s="625"/>
      <c r="E29" s="625"/>
      <c r="F29" s="625"/>
      <c r="G29" s="625"/>
      <c r="H29" s="625"/>
      <c r="I29" s="625"/>
      <c r="J29" s="625"/>
      <c r="K29" s="625"/>
      <c r="L29" s="625"/>
      <c r="M29" s="625"/>
      <c r="N29" s="625"/>
      <c r="O29" s="625"/>
      <c r="P29" s="625"/>
      <c r="Q29" s="626"/>
      <c r="R29" s="627">
        <v>95386</v>
      </c>
      <c r="S29" s="628"/>
      <c r="T29" s="628"/>
      <c r="U29" s="628"/>
      <c r="V29" s="628"/>
      <c r="W29" s="628"/>
      <c r="X29" s="628"/>
      <c r="Y29" s="629"/>
      <c r="Z29" s="663">
        <v>0.3</v>
      </c>
      <c r="AA29" s="663"/>
      <c r="AB29" s="663"/>
      <c r="AC29" s="663"/>
      <c r="AD29" s="664" t="s">
        <v>246</v>
      </c>
      <c r="AE29" s="664"/>
      <c r="AF29" s="664"/>
      <c r="AG29" s="664"/>
      <c r="AH29" s="664"/>
      <c r="AI29" s="664"/>
      <c r="AJ29" s="664"/>
      <c r="AK29" s="664"/>
      <c r="AL29" s="630" t="s">
        <v>235</v>
      </c>
      <c r="AM29" s="631"/>
      <c r="AN29" s="631"/>
      <c r="AO29" s="665"/>
      <c r="AP29" s="608"/>
      <c r="AQ29" s="609"/>
      <c r="AR29" s="609"/>
      <c r="AS29" s="609"/>
      <c r="AT29" s="609"/>
      <c r="AU29" s="609"/>
      <c r="AV29" s="609"/>
      <c r="AW29" s="609"/>
      <c r="AX29" s="609"/>
      <c r="AY29" s="609"/>
      <c r="AZ29" s="609"/>
      <c r="BA29" s="609"/>
      <c r="BB29" s="609"/>
      <c r="BC29" s="609"/>
      <c r="BD29" s="609"/>
      <c r="BE29" s="609"/>
      <c r="BF29" s="610"/>
      <c r="BG29" s="627"/>
      <c r="BH29" s="628"/>
      <c r="BI29" s="628"/>
      <c r="BJ29" s="628"/>
      <c r="BK29" s="628"/>
      <c r="BL29" s="628"/>
      <c r="BM29" s="628"/>
      <c r="BN29" s="629"/>
      <c r="BO29" s="663"/>
      <c r="BP29" s="663"/>
      <c r="BQ29" s="663"/>
      <c r="BR29" s="663"/>
      <c r="BS29" s="664"/>
      <c r="BT29" s="664"/>
      <c r="BU29" s="664"/>
      <c r="BV29" s="664"/>
      <c r="BW29" s="664"/>
      <c r="BX29" s="664"/>
      <c r="BY29" s="664"/>
      <c r="BZ29" s="664"/>
      <c r="CA29" s="664"/>
      <c r="CB29" s="695"/>
      <c r="CD29" s="640" t="s">
        <v>305</v>
      </c>
      <c r="CE29" s="641"/>
      <c r="CF29" s="624" t="s">
        <v>306</v>
      </c>
      <c r="CG29" s="625"/>
      <c r="CH29" s="625"/>
      <c r="CI29" s="625"/>
      <c r="CJ29" s="625"/>
      <c r="CK29" s="625"/>
      <c r="CL29" s="625"/>
      <c r="CM29" s="625"/>
      <c r="CN29" s="625"/>
      <c r="CO29" s="625"/>
      <c r="CP29" s="625"/>
      <c r="CQ29" s="626"/>
      <c r="CR29" s="627">
        <v>2463891</v>
      </c>
      <c r="CS29" s="636"/>
      <c r="CT29" s="636"/>
      <c r="CU29" s="636"/>
      <c r="CV29" s="636"/>
      <c r="CW29" s="636"/>
      <c r="CX29" s="636"/>
      <c r="CY29" s="637"/>
      <c r="CZ29" s="630">
        <v>9</v>
      </c>
      <c r="DA29" s="638"/>
      <c r="DB29" s="638"/>
      <c r="DC29" s="639"/>
      <c r="DD29" s="633">
        <v>2410183</v>
      </c>
      <c r="DE29" s="636"/>
      <c r="DF29" s="636"/>
      <c r="DG29" s="636"/>
      <c r="DH29" s="636"/>
      <c r="DI29" s="636"/>
      <c r="DJ29" s="636"/>
      <c r="DK29" s="637"/>
      <c r="DL29" s="633">
        <v>2410183</v>
      </c>
      <c r="DM29" s="636"/>
      <c r="DN29" s="636"/>
      <c r="DO29" s="636"/>
      <c r="DP29" s="636"/>
      <c r="DQ29" s="636"/>
      <c r="DR29" s="636"/>
      <c r="DS29" s="636"/>
      <c r="DT29" s="636"/>
      <c r="DU29" s="636"/>
      <c r="DV29" s="637"/>
      <c r="DW29" s="630">
        <v>15.9</v>
      </c>
      <c r="DX29" s="638"/>
      <c r="DY29" s="638"/>
      <c r="DZ29" s="638"/>
      <c r="EA29" s="638"/>
      <c r="EB29" s="638"/>
      <c r="EC29" s="652"/>
    </row>
    <row r="30" spans="2:133" ht="11.25" customHeight="1">
      <c r="B30" s="624" t="s">
        <v>307</v>
      </c>
      <c r="C30" s="625"/>
      <c r="D30" s="625"/>
      <c r="E30" s="625"/>
      <c r="F30" s="625"/>
      <c r="G30" s="625"/>
      <c r="H30" s="625"/>
      <c r="I30" s="625"/>
      <c r="J30" s="625"/>
      <c r="K30" s="625"/>
      <c r="L30" s="625"/>
      <c r="M30" s="625"/>
      <c r="N30" s="625"/>
      <c r="O30" s="625"/>
      <c r="P30" s="625"/>
      <c r="Q30" s="626"/>
      <c r="R30" s="627">
        <v>6708453</v>
      </c>
      <c r="S30" s="628"/>
      <c r="T30" s="628"/>
      <c r="U30" s="628"/>
      <c r="V30" s="628"/>
      <c r="W30" s="628"/>
      <c r="X30" s="628"/>
      <c r="Y30" s="629"/>
      <c r="Z30" s="663">
        <v>23.1</v>
      </c>
      <c r="AA30" s="663"/>
      <c r="AB30" s="663"/>
      <c r="AC30" s="663"/>
      <c r="AD30" s="664" t="s">
        <v>235</v>
      </c>
      <c r="AE30" s="664"/>
      <c r="AF30" s="664"/>
      <c r="AG30" s="664"/>
      <c r="AH30" s="664"/>
      <c r="AI30" s="664"/>
      <c r="AJ30" s="664"/>
      <c r="AK30" s="664"/>
      <c r="AL30" s="630" t="s">
        <v>129</v>
      </c>
      <c r="AM30" s="631"/>
      <c r="AN30" s="631"/>
      <c r="AO30" s="665"/>
      <c r="AP30" s="679" t="s">
        <v>221</v>
      </c>
      <c r="AQ30" s="680"/>
      <c r="AR30" s="680"/>
      <c r="AS30" s="680"/>
      <c r="AT30" s="680"/>
      <c r="AU30" s="680"/>
      <c r="AV30" s="680"/>
      <c r="AW30" s="680"/>
      <c r="AX30" s="680"/>
      <c r="AY30" s="680"/>
      <c r="AZ30" s="680"/>
      <c r="BA30" s="680"/>
      <c r="BB30" s="680"/>
      <c r="BC30" s="680"/>
      <c r="BD30" s="680"/>
      <c r="BE30" s="680"/>
      <c r="BF30" s="681"/>
      <c r="BG30" s="679" t="s">
        <v>308</v>
      </c>
      <c r="BH30" s="693"/>
      <c r="BI30" s="693"/>
      <c r="BJ30" s="693"/>
      <c r="BK30" s="693"/>
      <c r="BL30" s="693"/>
      <c r="BM30" s="693"/>
      <c r="BN30" s="693"/>
      <c r="BO30" s="693"/>
      <c r="BP30" s="693"/>
      <c r="BQ30" s="694"/>
      <c r="BR30" s="679" t="s">
        <v>309</v>
      </c>
      <c r="BS30" s="693"/>
      <c r="BT30" s="693"/>
      <c r="BU30" s="693"/>
      <c r="BV30" s="693"/>
      <c r="BW30" s="693"/>
      <c r="BX30" s="693"/>
      <c r="BY30" s="693"/>
      <c r="BZ30" s="693"/>
      <c r="CA30" s="693"/>
      <c r="CB30" s="694"/>
      <c r="CD30" s="642"/>
      <c r="CE30" s="643"/>
      <c r="CF30" s="624" t="s">
        <v>310</v>
      </c>
      <c r="CG30" s="625"/>
      <c r="CH30" s="625"/>
      <c r="CI30" s="625"/>
      <c r="CJ30" s="625"/>
      <c r="CK30" s="625"/>
      <c r="CL30" s="625"/>
      <c r="CM30" s="625"/>
      <c r="CN30" s="625"/>
      <c r="CO30" s="625"/>
      <c r="CP30" s="625"/>
      <c r="CQ30" s="626"/>
      <c r="CR30" s="627">
        <v>2368488</v>
      </c>
      <c r="CS30" s="628"/>
      <c r="CT30" s="628"/>
      <c r="CU30" s="628"/>
      <c r="CV30" s="628"/>
      <c r="CW30" s="628"/>
      <c r="CX30" s="628"/>
      <c r="CY30" s="629"/>
      <c r="CZ30" s="630">
        <v>8.6</v>
      </c>
      <c r="DA30" s="638"/>
      <c r="DB30" s="638"/>
      <c r="DC30" s="639"/>
      <c r="DD30" s="633">
        <v>2314780</v>
      </c>
      <c r="DE30" s="628"/>
      <c r="DF30" s="628"/>
      <c r="DG30" s="628"/>
      <c r="DH30" s="628"/>
      <c r="DI30" s="628"/>
      <c r="DJ30" s="628"/>
      <c r="DK30" s="629"/>
      <c r="DL30" s="633">
        <v>2314780</v>
      </c>
      <c r="DM30" s="628"/>
      <c r="DN30" s="628"/>
      <c r="DO30" s="628"/>
      <c r="DP30" s="628"/>
      <c r="DQ30" s="628"/>
      <c r="DR30" s="628"/>
      <c r="DS30" s="628"/>
      <c r="DT30" s="628"/>
      <c r="DU30" s="628"/>
      <c r="DV30" s="629"/>
      <c r="DW30" s="630">
        <v>15.3</v>
      </c>
      <c r="DX30" s="638"/>
      <c r="DY30" s="638"/>
      <c r="DZ30" s="638"/>
      <c r="EA30" s="638"/>
      <c r="EB30" s="638"/>
      <c r="EC30" s="652"/>
    </row>
    <row r="31" spans="2:133" ht="11.25" customHeight="1">
      <c r="B31" s="696" t="s">
        <v>311</v>
      </c>
      <c r="C31" s="697"/>
      <c r="D31" s="697"/>
      <c r="E31" s="697"/>
      <c r="F31" s="697"/>
      <c r="G31" s="697"/>
      <c r="H31" s="697"/>
      <c r="I31" s="697"/>
      <c r="J31" s="697"/>
      <c r="K31" s="697"/>
      <c r="L31" s="697"/>
      <c r="M31" s="697"/>
      <c r="N31" s="697"/>
      <c r="O31" s="697"/>
      <c r="P31" s="697"/>
      <c r="Q31" s="698"/>
      <c r="R31" s="627">
        <v>15079</v>
      </c>
      <c r="S31" s="628"/>
      <c r="T31" s="628"/>
      <c r="U31" s="628"/>
      <c r="V31" s="628"/>
      <c r="W31" s="628"/>
      <c r="X31" s="628"/>
      <c r="Y31" s="629"/>
      <c r="Z31" s="663">
        <v>0.1</v>
      </c>
      <c r="AA31" s="663"/>
      <c r="AB31" s="663"/>
      <c r="AC31" s="663"/>
      <c r="AD31" s="664">
        <v>15079</v>
      </c>
      <c r="AE31" s="664"/>
      <c r="AF31" s="664"/>
      <c r="AG31" s="664"/>
      <c r="AH31" s="664"/>
      <c r="AI31" s="664"/>
      <c r="AJ31" s="664"/>
      <c r="AK31" s="664"/>
      <c r="AL31" s="630">
        <v>0.1</v>
      </c>
      <c r="AM31" s="631"/>
      <c r="AN31" s="631"/>
      <c r="AO31" s="665"/>
      <c r="AP31" s="688" t="s">
        <v>312</v>
      </c>
      <c r="AQ31" s="689"/>
      <c r="AR31" s="689"/>
      <c r="AS31" s="689"/>
      <c r="AT31" s="690" t="s">
        <v>313</v>
      </c>
      <c r="AU31" s="218"/>
      <c r="AV31" s="218"/>
      <c r="AW31" s="218"/>
      <c r="AX31" s="676" t="s">
        <v>187</v>
      </c>
      <c r="AY31" s="677"/>
      <c r="AZ31" s="677"/>
      <c r="BA31" s="677"/>
      <c r="BB31" s="677"/>
      <c r="BC31" s="677"/>
      <c r="BD31" s="677"/>
      <c r="BE31" s="677"/>
      <c r="BF31" s="678"/>
      <c r="BG31" s="684">
        <v>99.6</v>
      </c>
      <c r="BH31" s="685"/>
      <c r="BI31" s="685"/>
      <c r="BJ31" s="685"/>
      <c r="BK31" s="685"/>
      <c r="BL31" s="685"/>
      <c r="BM31" s="686">
        <v>98.5</v>
      </c>
      <c r="BN31" s="685"/>
      <c r="BO31" s="685"/>
      <c r="BP31" s="685"/>
      <c r="BQ31" s="687"/>
      <c r="BR31" s="684">
        <v>99.5</v>
      </c>
      <c r="BS31" s="685"/>
      <c r="BT31" s="685"/>
      <c r="BU31" s="685"/>
      <c r="BV31" s="685"/>
      <c r="BW31" s="685"/>
      <c r="BX31" s="686">
        <v>98.1</v>
      </c>
      <c r="BY31" s="685"/>
      <c r="BZ31" s="685"/>
      <c r="CA31" s="685"/>
      <c r="CB31" s="687"/>
      <c r="CD31" s="642"/>
      <c r="CE31" s="643"/>
      <c r="CF31" s="624" t="s">
        <v>314</v>
      </c>
      <c r="CG31" s="625"/>
      <c r="CH31" s="625"/>
      <c r="CI31" s="625"/>
      <c r="CJ31" s="625"/>
      <c r="CK31" s="625"/>
      <c r="CL31" s="625"/>
      <c r="CM31" s="625"/>
      <c r="CN31" s="625"/>
      <c r="CO31" s="625"/>
      <c r="CP31" s="625"/>
      <c r="CQ31" s="626"/>
      <c r="CR31" s="627">
        <v>95403</v>
      </c>
      <c r="CS31" s="636"/>
      <c r="CT31" s="636"/>
      <c r="CU31" s="636"/>
      <c r="CV31" s="636"/>
      <c r="CW31" s="636"/>
      <c r="CX31" s="636"/>
      <c r="CY31" s="637"/>
      <c r="CZ31" s="630">
        <v>0.3</v>
      </c>
      <c r="DA31" s="638"/>
      <c r="DB31" s="638"/>
      <c r="DC31" s="639"/>
      <c r="DD31" s="633">
        <v>95403</v>
      </c>
      <c r="DE31" s="636"/>
      <c r="DF31" s="636"/>
      <c r="DG31" s="636"/>
      <c r="DH31" s="636"/>
      <c r="DI31" s="636"/>
      <c r="DJ31" s="636"/>
      <c r="DK31" s="637"/>
      <c r="DL31" s="633">
        <v>95403</v>
      </c>
      <c r="DM31" s="636"/>
      <c r="DN31" s="636"/>
      <c r="DO31" s="636"/>
      <c r="DP31" s="636"/>
      <c r="DQ31" s="636"/>
      <c r="DR31" s="636"/>
      <c r="DS31" s="636"/>
      <c r="DT31" s="636"/>
      <c r="DU31" s="636"/>
      <c r="DV31" s="637"/>
      <c r="DW31" s="630">
        <v>0.6</v>
      </c>
      <c r="DX31" s="638"/>
      <c r="DY31" s="638"/>
      <c r="DZ31" s="638"/>
      <c r="EA31" s="638"/>
      <c r="EB31" s="638"/>
      <c r="EC31" s="652"/>
    </row>
    <row r="32" spans="2:133" ht="11.25" customHeight="1">
      <c r="B32" s="624" t="s">
        <v>315</v>
      </c>
      <c r="C32" s="625"/>
      <c r="D32" s="625"/>
      <c r="E32" s="625"/>
      <c r="F32" s="625"/>
      <c r="G32" s="625"/>
      <c r="H32" s="625"/>
      <c r="I32" s="625"/>
      <c r="J32" s="625"/>
      <c r="K32" s="625"/>
      <c r="L32" s="625"/>
      <c r="M32" s="625"/>
      <c r="N32" s="625"/>
      <c r="O32" s="625"/>
      <c r="P32" s="625"/>
      <c r="Q32" s="626"/>
      <c r="R32" s="627">
        <v>2746864</v>
      </c>
      <c r="S32" s="628"/>
      <c r="T32" s="628"/>
      <c r="U32" s="628"/>
      <c r="V32" s="628"/>
      <c r="W32" s="628"/>
      <c r="X32" s="628"/>
      <c r="Y32" s="629"/>
      <c r="Z32" s="663">
        <v>9.5</v>
      </c>
      <c r="AA32" s="663"/>
      <c r="AB32" s="663"/>
      <c r="AC32" s="663"/>
      <c r="AD32" s="664" t="s">
        <v>129</v>
      </c>
      <c r="AE32" s="664"/>
      <c r="AF32" s="664"/>
      <c r="AG32" s="664"/>
      <c r="AH32" s="664"/>
      <c r="AI32" s="664"/>
      <c r="AJ32" s="664"/>
      <c r="AK32" s="664"/>
      <c r="AL32" s="630" t="s">
        <v>129</v>
      </c>
      <c r="AM32" s="631"/>
      <c r="AN32" s="631"/>
      <c r="AO32" s="665"/>
      <c r="AP32" s="666"/>
      <c r="AQ32" s="667"/>
      <c r="AR32" s="667"/>
      <c r="AS32" s="667"/>
      <c r="AT32" s="691"/>
      <c r="AU32" s="214" t="s">
        <v>316</v>
      </c>
      <c r="AX32" s="624" t="s">
        <v>317</v>
      </c>
      <c r="AY32" s="625"/>
      <c r="AZ32" s="625"/>
      <c r="BA32" s="625"/>
      <c r="BB32" s="625"/>
      <c r="BC32" s="625"/>
      <c r="BD32" s="625"/>
      <c r="BE32" s="625"/>
      <c r="BF32" s="626"/>
      <c r="BG32" s="683">
        <v>99.5</v>
      </c>
      <c r="BH32" s="636"/>
      <c r="BI32" s="636"/>
      <c r="BJ32" s="636"/>
      <c r="BK32" s="636"/>
      <c r="BL32" s="636"/>
      <c r="BM32" s="631">
        <v>98.2</v>
      </c>
      <c r="BN32" s="636"/>
      <c r="BO32" s="636"/>
      <c r="BP32" s="636"/>
      <c r="BQ32" s="661"/>
      <c r="BR32" s="683">
        <v>99.5</v>
      </c>
      <c r="BS32" s="636"/>
      <c r="BT32" s="636"/>
      <c r="BU32" s="636"/>
      <c r="BV32" s="636"/>
      <c r="BW32" s="636"/>
      <c r="BX32" s="631">
        <v>97.9</v>
      </c>
      <c r="BY32" s="636"/>
      <c r="BZ32" s="636"/>
      <c r="CA32" s="636"/>
      <c r="CB32" s="661"/>
      <c r="CD32" s="644"/>
      <c r="CE32" s="645"/>
      <c r="CF32" s="624" t="s">
        <v>318</v>
      </c>
      <c r="CG32" s="625"/>
      <c r="CH32" s="625"/>
      <c r="CI32" s="625"/>
      <c r="CJ32" s="625"/>
      <c r="CK32" s="625"/>
      <c r="CL32" s="625"/>
      <c r="CM32" s="625"/>
      <c r="CN32" s="625"/>
      <c r="CO32" s="625"/>
      <c r="CP32" s="625"/>
      <c r="CQ32" s="626"/>
      <c r="CR32" s="627">
        <v>493</v>
      </c>
      <c r="CS32" s="628"/>
      <c r="CT32" s="628"/>
      <c r="CU32" s="628"/>
      <c r="CV32" s="628"/>
      <c r="CW32" s="628"/>
      <c r="CX32" s="628"/>
      <c r="CY32" s="629"/>
      <c r="CZ32" s="630">
        <v>0</v>
      </c>
      <c r="DA32" s="638"/>
      <c r="DB32" s="638"/>
      <c r="DC32" s="639"/>
      <c r="DD32" s="633">
        <v>493</v>
      </c>
      <c r="DE32" s="628"/>
      <c r="DF32" s="628"/>
      <c r="DG32" s="628"/>
      <c r="DH32" s="628"/>
      <c r="DI32" s="628"/>
      <c r="DJ32" s="628"/>
      <c r="DK32" s="629"/>
      <c r="DL32" s="633">
        <v>493</v>
      </c>
      <c r="DM32" s="628"/>
      <c r="DN32" s="628"/>
      <c r="DO32" s="628"/>
      <c r="DP32" s="628"/>
      <c r="DQ32" s="628"/>
      <c r="DR32" s="628"/>
      <c r="DS32" s="628"/>
      <c r="DT32" s="628"/>
      <c r="DU32" s="628"/>
      <c r="DV32" s="629"/>
      <c r="DW32" s="630">
        <v>0</v>
      </c>
      <c r="DX32" s="638"/>
      <c r="DY32" s="638"/>
      <c r="DZ32" s="638"/>
      <c r="EA32" s="638"/>
      <c r="EB32" s="638"/>
      <c r="EC32" s="652"/>
    </row>
    <row r="33" spans="2:133" ht="11.25" customHeight="1">
      <c r="B33" s="624" t="s">
        <v>319</v>
      </c>
      <c r="C33" s="625"/>
      <c r="D33" s="625"/>
      <c r="E33" s="625"/>
      <c r="F33" s="625"/>
      <c r="G33" s="625"/>
      <c r="H33" s="625"/>
      <c r="I33" s="625"/>
      <c r="J33" s="625"/>
      <c r="K33" s="625"/>
      <c r="L33" s="625"/>
      <c r="M33" s="625"/>
      <c r="N33" s="625"/>
      <c r="O33" s="625"/>
      <c r="P33" s="625"/>
      <c r="Q33" s="626"/>
      <c r="R33" s="627">
        <v>52098</v>
      </c>
      <c r="S33" s="628"/>
      <c r="T33" s="628"/>
      <c r="U33" s="628"/>
      <c r="V33" s="628"/>
      <c r="W33" s="628"/>
      <c r="X33" s="628"/>
      <c r="Y33" s="629"/>
      <c r="Z33" s="663">
        <v>0.2</v>
      </c>
      <c r="AA33" s="663"/>
      <c r="AB33" s="663"/>
      <c r="AC33" s="663"/>
      <c r="AD33" s="664">
        <v>2270</v>
      </c>
      <c r="AE33" s="664"/>
      <c r="AF33" s="664"/>
      <c r="AG33" s="664"/>
      <c r="AH33" s="664"/>
      <c r="AI33" s="664"/>
      <c r="AJ33" s="664"/>
      <c r="AK33" s="664"/>
      <c r="AL33" s="630">
        <v>0</v>
      </c>
      <c r="AM33" s="631"/>
      <c r="AN33" s="631"/>
      <c r="AO33" s="665"/>
      <c r="AP33" s="668"/>
      <c r="AQ33" s="669"/>
      <c r="AR33" s="669"/>
      <c r="AS33" s="669"/>
      <c r="AT33" s="692"/>
      <c r="AU33" s="219"/>
      <c r="AV33" s="219"/>
      <c r="AW33" s="219"/>
      <c r="AX33" s="608" t="s">
        <v>320</v>
      </c>
      <c r="AY33" s="609"/>
      <c r="AZ33" s="609"/>
      <c r="BA33" s="609"/>
      <c r="BB33" s="609"/>
      <c r="BC33" s="609"/>
      <c r="BD33" s="609"/>
      <c r="BE33" s="609"/>
      <c r="BF33" s="610"/>
      <c r="BG33" s="682">
        <v>99.7</v>
      </c>
      <c r="BH33" s="612"/>
      <c r="BI33" s="612"/>
      <c r="BJ33" s="612"/>
      <c r="BK33" s="612"/>
      <c r="BL33" s="612"/>
      <c r="BM33" s="656">
        <v>98.7</v>
      </c>
      <c r="BN33" s="612"/>
      <c r="BO33" s="612"/>
      <c r="BP33" s="612"/>
      <c r="BQ33" s="650"/>
      <c r="BR33" s="682">
        <v>99.5</v>
      </c>
      <c r="BS33" s="612"/>
      <c r="BT33" s="612"/>
      <c r="BU33" s="612"/>
      <c r="BV33" s="612"/>
      <c r="BW33" s="612"/>
      <c r="BX33" s="656">
        <v>98.1</v>
      </c>
      <c r="BY33" s="612"/>
      <c r="BZ33" s="612"/>
      <c r="CA33" s="612"/>
      <c r="CB33" s="650"/>
      <c r="CD33" s="624" t="s">
        <v>321</v>
      </c>
      <c r="CE33" s="625"/>
      <c r="CF33" s="625"/>
      <c r="CG33" s="625"/>
      <c r="CH33" s="625"/>
      <c r="CI33" s="625"/>
      <c r="CJ33" s="625"/>
      <c r="CK33" s="625"/>
      <c r="CL33" s="625"/>
      <c r="CM33" s="625"/>
      <c r="CN33" s="625"/>
      <c r="CO33" s="625"/>
      <c r="CP33" s="625"/>
      <c r="CQ33" s="626"/>
      <c r="CR33" s="627">
        <v>9941498</v>
      </c>
      <c r="CS33" s="636"/>
      <c r="CT33" s="636"/>
      <c r="CU33" s="636"/>
      <c r="CV33" s="636"/>
      <c r="CW33" s="636"/>
      <c r="CX33" s="636"/>
      <c r="CY33" s="637"/>
      <c r="CZ33" s="630">
        <v>36.299999999999997</v>
      </c>
      <c r="DA33" s="638"/>
      <c r="DB33" s="638"/>
      <c r="DC33" s="639"/>
      <c r="DD33" s="633">
        <v>7900713</v>
      </c>
      <c r="DE33" s="636"/>
      <c r="DF33" s="636"/>
      <c r="DG33" s="636"/>
      <c r="DH33" s="636"/>
      <c r="DI33" s="636"/>
      <c r="DJ33" s="636"/>
      <c r="DK33" s="637"/>
      <c r="DL33" s="633">
        <v>5134396</v>
      </c>
      <c r="DM33" s="636"/>
      <c r="DN33" s="636"/>
      <c r="DO33" s="636"/>
      <c r="DP33" s="636"/>
      <c r="DQ33" s="636"/>
      <c r="DR33" s="636"/>
      <c r="DS33" s="636"/>
      <c r="DT33" s="636"/>
      <c r="DU33" s="636"/>
      <c r="DV33" s="637"/>
      <c r="DW33" s="630">
        <v>33.9</v>
      </c>
      <c r="DX33" s="638"/>
      <c r="DY33" s="638"/>
      <c r="DZ33" s="638"/>
      <c r="EA33" s="638"/>
      <c r="EB33" s="638"/>
      <c r="EC33" s="652"/>
    </row>
    <row r="34" spans="2:133" ht="11.25" customHeight="1">
      <c r="B34" s="624" t="s">
        <v>322</v>
      </c>
      <c r="C34" s="625"/>
      <c r="D34" s="625"/>
      <c r="E34" s="625"/>
      <c r="F34" s="625"/>
      <c r="G34" s="625"/>
      <c r="H34" s="625"/>
      <c r="I34" s="625"/>
      <c r="J34" s="625"/>
      <c r="K34" s="625"/>
      <c r="L34" s="625"/>
      <c r="M34" s="625"/>
      <c r="N34" s="625"/>
      <c r="O34" s="625"/>
      <c r="P34" s="625"/>
      <c r="Q34" s="626"/>
      <c r="R34" s="627">
        <v>242936</v>
      </c>
      <c r="S34" s="628"/>
      <c r="T34" s="628"/>
      <c r="U34" s="628"/>
      <c r="V34" s="628"/>
      <c r="W34" s="628"/>
      <c r="X34" s="628"/>
      <c r="Y34" s="629"/>
      <c r="Z34" s="663">
        <v>0.8</v>
      </c>
      <c r="AA34" s="663"/>
      <c r="AB34" s="663"/>
      <c r="AC34" s="663"/>
      <c r="AD34" s="664" t="s">
        <v>129</v>
      </c>
      <c r="AE34" s="664"/>
      <c r="AF34" s="664"/>
      <c r="AG34" s="664"/>
      <c r="AH34" s="664"/>
      <c r="AI34" s="664"/>
      <c r="AJ34" s="664"/>
      <c r="AK34" s="664"/>
      <c r="AL34" s="630" t="s">
        <v>246</v>
      </c>
      <c r="AM34" s="631"/>
      <c r="AN34" s="631"/>
      <c r="AO34" s="665"/>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4" t="s">
        <v>323</v>
      </c>
      <c r="CE34" s="625"/>
      <c r="CF34" s="625"/>
      <c r="CG34" s="625"/>
      <c r="CH34" s="625"/>
      <c r="CI34" s="625"/>
      <c r="CJ34" s="625"/>
      <c r="CK34" s="625"/>
      <c r="CL34" s="625"/>
      <c r="CM34" s="625"/>
      <c r="CN34" s="625"/>
      <c r="CO34" s="625"/>
      <c r="CP34" s="625"/>
      <c r="CQ34" s="626"/>
      <c r="CR34" s="627">
        <v>3935984</v>
      </c>
      <c r="CS34" s="628"/>
      <c r="CT34" s="628"/>
      <c r="CU34" s="628"/>
      <c r="CV34" s="628"/>
      <c r="CW34" s="628"/>
      <c r="CX34" s="628"/>
      <c r="CY34" s="629"/>
      <c r="CZ34" s="630">
        <v>14.4</v>
      </c>
      <c r="DA34" s="638"/>
      <c r="DB34" s="638"/>
      <c r="DC34" s="639"/>
      <c r="DD34" s="633">
        <v>2869169</v>
      </c>
      <c r="DE34" s="628"/>
      <c r="DF34" s="628"/>
      <c r="DG34" s="628"/>
      <c r="DH34" s="628"/>
      <c r="DI34" s="628"/>
      <c r="DJ34" s="628"/>
      <c r="DK34" s="629"/>
      <c r="DL34" s="633">
        <v>2405234</v>
      </c>
      <c r="DM34" s="628"/>
      <c r="DN34" s="628"/>
      <c r="DO34" s="628"/>
      <c r="DP34" s="628"/>
      <c r="DQ34" s="628"/>
      <c r="DR34" s="628"/>
      <c r="DS34" s="628"/>
      <c r="DT34" s="628"/>
      <c r="DU34" s="628"/>
      <c r="DV34" s="629"/>
      <c r="DW34" s="630">
        <v>15.9</v>
      </c>
      <c r="DX34" s="638"/>
      <c r="DY34" s="638"/>
      <c r="DZ34" s="638"/>
      <c r="EA34" s="638"/>
      <c r="EB34" s="638"/>
      <c r="EC34" s="652"/>
    </row>
    <row r="35" spans="2:133" ht="11.25" customHeight="1">
      <c r="B35" s="624" t="s">
        <v>324</v>
      </c>
      <c r="C35" s="625"/>
      <c r="D35" s="625"/>
      <c r="E35" s="625"/>
      <c r="F35" s="625"/>
      <c r="G35" s="625"/>
      <c r="H35" s="625"/>
      <c r="I35" s="625"/>
      <c r="J35" s="625"/>
      <c r="K35" s="625"/>
      <c r="L35" s="625"/>
      <c r="M35" s="625"/>
      <c r="N35" s="625"/>
      <c r="O35" s="625"/>
      <c r="P35" s="625"/>
      <c r="Q35" s="626"/>
      <c r="R35" s="627">
        <v>273968</v>
      </c>
      <c r="S35" s="628"/>
      <c r="T35" s="628"/>
      <c r="U35" s="628"/>
      <c r="V35" s="628"/>
      <c r="W35" s="628"/>
      <c r="X35" s="628"/>
      <c r="Y35" s="629"/>
      <c r="Z35" s="663">
        <v>0.9</v>
      </c>
      <c r="AA35" s="663"/>
      <c r="AB35" s="663"/>
      <c r="AC35" s="663"/>
      <c r="AD35" s="664" t="s">
        <v>129</v>
      </c>
      <c r="AE35" s="664"/>
      <c r="AF35" s="664"/>
      <c r="AG35" s="664"/>
      <c r="AH35" s="664"/>
      <c r="AI35" s="664"/>
      <c r="AJ35" s="664"/>
      <c r="AK35" s="664"/>
      <c r="AL35" s="630" t="s">
        <v>129</v>
      </c>
      <c r="AM35" s="631"/>
      <c r="AN35" s="631"/>
      <c r="AO35" s="665"/>
      <c r="AP35" s="222"/>
      <c r="AQ35" s="679" t="s">
        <v>325</v>
      </c>
      <c r="AR35" s="680"/>
      <c r="AS35" s="680"/>
      <c r="AT35" s="680"/>
      <c r="AU35" s="680"/>
      <c r="AV35" s="680"/>
      <c r="AW35" s="680"/>
      <c r="AX35" s="680"/>
      <c r="AY35" s="680"/>
      <c r="AZ35" s="680"/>
      <c r="BA35" s="680"/>
      <c r="BB35" s="680"/>
      <c r="BC35" s="680"/>
      <c r="BD35" s="680"/>
      <c r="BE35" s="680"/>
      <c r="BF35" s="681"/>
      <c r="BG35" s="679" t="s">
        <v>326</v>
      </c>
      <c r="BH35" s="680"/>
      <c r="BI35" s="680"/>
      <c r="BJ35" s="680"/>
      <c r="BK35" s="680"/>
      <c r="BL35" s="680"/>
      <c r="BM35" s="680"/>
      <c r="BN35" s="680"/>
      <c r="BO35" s="680"/>
      <c r="BP35" s="680"/>
      <c r="BQ35" s="680"/>
      <c r="BR35" s="680"/>
      <c r="BS35" s="680"/>
      <c r="BT35" s="680"/>
      <c r="BU35" s="680"/>
      <c r="BV35" s="680"/>
      <c r="BW35" s="680"/>
      <c r="BX35" s="680"/>
      <c r="BY35" s="680"/>
      <c r="BZ35" s="680"/>
      <c r="CA35" s="680"/>
      <c r="CB35" s="681"/>
      <c r="CD35" s="624" t="s">
        <v>327</v>
      </c>
      <c r="CE35" s="625"/>
      <c r="CF35" s="625"/>
      <c r="CG35" s="625"/>
      <c r="CH35" s="625"/>
      <c r="CI35" s="625"/>
      <c r="CJ35" s="625"/>
      <c r="CK35" s="625"/>
      <c r="CL35" s="625"/>
      <c r="CM35" s="625"/>
      <c r="CN35" s="625"/>
      <c r="CO35" s="625"/>
      <c r="CP35" s="625"/>
      <c r="CQ35" s="626"/>
      <c r="CR35" s="627">
        <v>90337</v>
      </c>
      <c r="CS35" s="636"/>
      <c r="CT35" s="636"/>
      <c r="CU35" s="636"/>
      <c r="CV35" s="636"/>
      <c r="CW35" s="636"/>
      <c r="CX35" s="636"/>
      <c r="CY35" s="637"/>
      <c r="CZ35" s="630">
        <v>0.3</v>
      </c>
      <c r="DA35" s="638"/>
      <c r="DB35" s="638"/>
      <c r="DC35" s="639"/>
      <c r="DD35" s="633">
        <v>69350</v>
      </c>
      <c r="DE35" s="636"/>
      <c r="DF35" s="636"/>
      <c r="DG35" s="636"/>
      <c r="DH35" s="636"/>
      <c r="DI35" s="636"/>
      <c r="DJ35" s="636"/>
      <c r="DK35" s="637"/>
      <c r="DL35" s="633">
        <v>69350</v>
      </c>
      <c r="DM35" s="636"/>
      <c r="DN35" s="636"/>
      <c r="DO35" s="636"/>
      <c r="DP35" s="636"/>
      <c r="DQ35" s="636"/>
      <c r="DR35" s="636"/>
      <c r="DS35" s="636"/>
      <c r="DT35" s="636"/>
      <c r="DU35" s="636"/>
      <c r="DV35" s="637"/>
      <c r="DW35" s="630">
        <v>0.5</v>
      </c>
      <c r="DX35" s="638"/>
      <c r="DY35" s="638"/>
      <c r="DZ35" s="638"/>
      <c r="EA35" s="638"/>
      <c r="EB35" s="638"/>
      <c r="EC35" s="652"/>
    </row>
    <row r="36" spans="2:133" ht="11.25" customHeight="1">
      <c r="B36" s="624" t="s">
        <v>328</v>
      </c>
      <c r="C36" s="625"/>
      <c r="D36" s="625"/>
      <c r="E36" s="625"/>
      <c r="F36" s="625"/>
      <c r="G36" s="625"/>
      <c r="H36" s="625"/>
      <c r="I36" s="625"/>
      <c r="J36" s="625"/>
      <c r="K36" s="625"/>
      <c r="L36" s="625"/>
      <c r="M36" s="625"/>
      <c r="N36" s="625"/>
      <c r="O36" s="625"/>
      <c r="P36" s="625"/>
      <c r="Q36" s="626"/>
      <c r="R36" s="627">
        <v>1708239</v>
      </c>
      <c r="S36" s="628"/>
      <c r="T36" s="628"/>
      <c r="U36" s="628"/>
      <c r="V36" s="628"/>
      <c r="W36" s="628"/>
      <c r="X36" s="628"/>
      <c r="Y36" s="629"/>
      <c r="Z36" s="663">
        <v>5.9</v>
      </c>
      <c r="AA36" s="663"/>
      <c r="AB36" s="663"/>
      <c r="AC36" s="663"/>
      <c r="AD36" s="664" t="s">
        <v>129</v>
      </c>
      <c r="AE36" s="664"/>
      <c r="AF36" s="664"/>
      <c r="AG36" s="664"/>
      <c r="AH36" s="664"/>
      <c r="AI36" s="664"/>
      <c r="AJ36" s="664"/>
      <c r="AK36" s="664"/>
      <c r="AL36" s="630" t="s">
        <v>129</v>
      </c>
      <c r="AM36" s="631"/>
      <c r="AN36" s="631"/>
      <c r="AO36" s="665"/>
      <c r="AP36" s="222"/>
      <c r="AQ36" s="670" t="s">
        <v>329</v>
      </c>
      <c r="AR36" s="671"/>
      <c r="AS36" s="671"/>
      <c r="AT36" s="671"/>
      <c r="AU36" s="671"/>
      <c r="AV36" s="671"/>
      <c r="AW36" s="671"/>
      <c r="AX36" s="671"/>
      <c r="AY36" s="672"/>
      <c r="AZ36" s="673">
        <v>2481343</v>
      </c>
      <c r="BA36" s="674"/>
      <c r="BB36" s="674"/>
      <c r="BC36" s="674"/>
      <c r="BD36" s="674"/>
      <c r="BE36" s="674"/>
      <c r="BF36" s="675"/>
      <c r="BG36" s="676" t="s">
        <v>330</v>
      </c>
      <c r="BH36" s="677"/>
      <c r="BI36" s="677"/>
      <c r="BJ36" s="677"/>
      <c r="BK36" s="677"/>
      <c r="BL36" s="677"/>
      <c r="BM36" s="677"/>
      <c r="BN36" s="677"/>
      <c r="BO36" s="677"/>
      <c r="BP36" s="677"/>
      <c r="BQ36" s="677"/>
      <c r="BR36" s="677"/>
      <c r="BS36" s="677"/>
      <c r="BT36" s="677"/>
      <c r="BU36" s="678"/>
      <c r="BV36" s="673">
        <v>55020</v>
      </c>
      <c r="BW36" s="674"/>
      <c r="BX36" s="674"/>
      <c r="BY36" s="674"/>
      <c r="BZ36" s="674"/>
      <c r="CA36" s="674"/>
      <c r="CB36" s="675"/>
      <c r="CD36" s="624" t="s">
        <v>331</v>
      </c>
      <c r="CE36" s="625"/>
      <c r="CF36" s="625"/>
      <c r="CG36" s="625"/>
      <c r="CH36" s="625"/>
      <c r="CI36" s="625"/>
      <c r="CJ36" s="625"/>
      <c r="CK36" s="625"/>
      <c r="CL36" s="625"/>
      <c r="CM36" s="625"/>
      <c r="CN36" s="625"/>
      <c r="CO36" s="625"/>
      <c r="CP36" s="625"/>
      <c r="CQ36" s="626"/>
      <c r="CR36" s="627">
        <v>2628705</v>
      </c>
      <c r="CS36" s="628"/>
      <c r="CT36" s="628"/>
      <c r="CU36" s="628"/>
      <c r="CV36" s="628"/>
      <c r="CW36" s="628"/>
      <c r="CX36" s="628"/>
      <c r="CY36" s="629"/>
      <c r="CZ36" s="630">
        <v>9.6</v>
      </c>
      <c r="DA36" s="638"/>
      <c r="DB36" s="638"/>
      <c r="DC36" s="639"/>
      <c r="DD36" s="633">
        <v>2080547</v>
      </c>
      <c r="DE36" s="628"/>
      <c r="DF36" s="628"/>
      <c r="DG36" s="628"/>
      <c r="DH36" s="628"/>
      <c r="DI36" s="628"/>
      <c r="DJ36" s="628"/>
      <c r="DK36" s="629"/>
      <c r="DL36" s="633">
        <v>1330226</v>
      </c>
      <c r="DM36" s="628"/>
      <c r="DN36" s="628"/>
      <c r="DO36" s="628"/>
      <c r="DP36" s="628"/>
      <c r="DQ36" s="628"/>
      <c r="DR36" s="628"/>
      <c r="DS36" s="628"/>
      <c r="DT36" s="628"/>
      <c r="DU36" s="628"/>
      <c r="DV36" s="629"/>
      <c r="DW36" s="630">
        <v>8.8000000000000007</v>
      </c>
      <c r="DX36" s="638"/>
      <c r="DY36" s="638"/>
      <c r="DZ36" s="638"/>
      <c r="EA36" s="638"/>
      <c r="EB36" s="638"/>
      <c r="EC36" s="652"/>
    </row>
    <row r="37" spans="2:133" ht="11.25" customHeight="1">
      <c r="B37" s="624" t="s">
        <v>332</v>
      </c>
      <c r="C37" s="625"/>
      <c r="D37" s="625"/>
      <c r="E37" s="625"/>
      <c r="F37" s="625"/>
      <c r="G37" s="625"/>
      <c r="H37" s="625"/>
      <c r="I37" s="625"/>
      <c r="J37" s="625"/>
      <c r="K37" s="625"/>
      <c r="L37" s="625"/>
      <c r="M37" s="625"/>
      <c r="N37" s="625"/>
      <c r="O37" s="625"/>
      <c r="P37" s="625"/>
      <c r="Q37" s="626"/>
      <c r="R37" s="627">
        <v>135057</v>
      </c>
      <c r="S37" s="628"/>
      <c r="T37" s="628"/>
      <c r="U37" s="628"/>
      <c r="V37" s="628"/>
      <c r="W37" s="628"/>
      <c r="X37" s="628"/>
      <c r="Y37" s="629"/>
      <c r="Z37" s="663">
        <v>0.5</v>
      </c>
      <c r="AA37" s="663"/>
      <c r="AB37" s="663"/>
      <c r="AC37" s="663"/>
      <c r="AD37" s="664">
        <v>6529</v>
      </c>
      <c r="AE37" s="664"/>
      <c r="AF37" s="664"/>
      <c r="AG37" s="664"/>
      <c r="AH37" s="664"/>
      <c r="AI37" s="664"/>
      <c r="AJ37" s="664"/>
      <c r="AK37" s="664"/>
      <c r="AL37" s="630">
        <v>0</v>
      </c>
      <c r="AM37" s="631"/>
      <c r="AN37" s="631"/>
      <c r="AO37" s="665"/>
      <c r="AQ37" s="658" t="s">
        <v>333</v>
      </c>
      <c r="AR37" s="659"/>
      <c r="AS37" s="659"/>
      <c r="AT37" s="659"/>
      <c r="AU37" s="659"/>
      <c r="AV37" s="659"/>
      <c r="AW37" s="659"/>
      <c r="AX37" s="659"/>
      <c r="AY37" s="660"/>
      <c r="AZ37" s="627">
        <v>581000</v>
      </c>
      <c r="BA37" s="628"/>
      <c r="BB37" s="628"/>
      <c r="BC37" s="628"/>
      <c r="BD37" s="636"/>
      <c r="BE37" s="636"/>
      <c r="BF37" s="661"/>
      <c r="BG37" s="624" t="s">
        <v>334</v>
      </c>
      <c r="BH37" s="625"/>
      <c r="BI37" s="625"/>
      <c r="BJ37" s="625"/>
      <c r="BK37" s="625"/>
      <c r="BL37" s="625"/>
      <c r="BM37" s="625"/>
      <c r="BN37" s="625"/>
      <c r="BO37" s="625"/>
      <c r="BP37" s="625"/>
      <c r="BQ37" s="625"/>
      <c r="BR37" s="625"/>
      <c r="BS37" s="625"/>
      <c r="BT37" s="625"/>
      <c r="BU37" s="626"/>
      <c r="BV37" s="627">
        <v>2598</v>
      </c>
      <c r="BW37" s="628"/>
      <c r="BX37" s="628"/>
      <c r="BY37" s="628"/>
      <c r="BZ37" s="628"/>
      <c r="CA37" s="628"/>
      <c r="CB37" s="662"/>
      <c r="CD37" s="624" t="s">
        <v>335</v>
      </c>
      <c r="CE37" s="625"/>
      <c r="CF37" s="625"/>
      <c r="CG37" s="625"/>
      <c r="CH37" s="625"/>
      <c r="CI37" s="625"/>
      <c r="CJ37" s="625"/>
      <c r="CK37" s="625"/>
      <c r="CL37" s="625"/>
      <c r="CM37" s="625"/>
      <c r="CN37" s="625"/>
      <c r="CO37" s="625"/>
      <c r="CP37" s="625"/>
      <c r="CQ37" s="626"/>
      <c r="CR37" s="627">
        <v>968789</v>
      </c>
      <c r="CS37" s="636"/>
      <c r="CT37" s="636"/>
      <c r="CU37" s="636"/>
      <c r="CV37" s="636"/>
      <c r="CW37" s="636"/>
      <c r="CX37" s="636"/>
      <c r="CY37" s="637"/>
      <c r="CZ37" s="630">
        <v>3.5</v>
      </c>
      <c r="DA37" s="638"/>
      <c r="DB37" s="638"/>
      <c r="DC37" s="639"/>
      <c r="DD37" s="633">
        <v>968789</v>
      </c>
      <c r="DE37" s="636"/>
      <c r="DF37" s="636"/>
      <c r="DG37" s="636"/>
      <c r="DH37" s="636"/>
      <c r="DI37" s="636"/>
      <c r="DJ37" s="636"/>
      <c r="DK37" s="637"/>
      <c r="DL37" s="633">
        <v>753104</v>
      </c>
      <c r="DM37" s="636"/>
      <c r="DN37" s="636"/>
      <c r="DO37" s="636"/>
      <c r="DP37" s="636"/>
      <c r="DQ37" s="636"/>
      <c r="DR37" s="636"/>
      <c r="DS37" s="636"/>
      <c r="DT37" s="636"/>
      <c r="DU37" s="636"/>
      <c r="DV37" s="637"/>
      <c r="DW37" s="630">
        <v>5</v>
      </c>
      <c r="DX37" s="638"/>
      <c r="DY37" s="638"/>
      <c r="DZ37" s="638"/>
      <c r="EA37" s="638"/>
      <c r="EB37" s="638"/>
      <c r="EC37" s="652"/>
    </row>
    <row r="38" spans="2:133" ht="11.25" customHeight="1">
      <c r="B38" s="624" t="s">
        <v>336</v>
      </c>
      <c r="C38" s="625"/>
      <c r="D38" s="625"/>
      <c r="E38" s="625"/>
      <c r="F38" s="625"/>
      <c r="G38" s="625"/>
      <c r="H38" s="625"/>
      <c r="I38" s="625"/>
      <c r="J38" s="625"/>
      <c r="K38" s="625"/>
      <c r="L38" s="625"/>
      <c r="M38" s="625"/>
      <c r="N38" s="625"/>
      <c r="O38" s="625"/>
      <c r="P38" s="625"/>
      <c r="Q38" s="626"/>
      <c r="R38" s="627">
        <v>1267941</v>
      </c>
      <c r="S38" s="628"/>
      <c r="T38" s="628"/>
      <c r="U38" s="628"/>
      <c r="V38" s="628"/>
      <c r="W38" s="628"/>
      <c r="X38" s="628"/>
      <c r="Y38" s="629"/>
      <c r="Z38" s="663">
        <v>4.4000000000000004</v>
      </c>
      <c r="AA38" s="663"/>
      <c r="AB38" s="663"/>
      <c r="AC38" s="663"/>
      <c r="AD38" s="664" t="s">
        <v>129</v>
      </c>
      <c r="AE38" s="664"/>
      <c r="AF38" s="664"/>
      <c r="AG38" s="664"/>
      <c r="AH38" s="664"/>
      <c r="AI38" s="664"/>
      <c r="AJ38" s="664"/>
      <c r="AK38" s="664"/>
      <c r="AL38" s="630" t="s">
        <v>235</v>
      </c>
      <c r="AM38" s="631"/>
      <c r="AN38" s="631"/>
      <c r="AO38" s="665"/>
      <c r="AQ38" s="658" t="s">
        <v>337</v>
      </c>
      <c r="AR38" s="659"/>
      <c r="AS38" s="659"/>
      <c r="AT38" s="659"/>
      <c r="AU38" s="659"/>
      <c r="AV38" s="659"/>
      <c r="AW38" s="659"/>
      <c r="AX38" s="659"/>
      <c r="AY38" s="660"/>
      <c r="AZ38" s="627">
        <v>4089</v>
      </c>
      <c r="BA38" s="628"/>
      <c r="BB38" s="628"/>
      <c r="BC38" s="628"/>
      <c r="BD38" s="636"/>
      <c r="BE38" s="636"/>
      <c r="BF38" s="661"/>
      <c r="BG38" s="624" t="s">
        <v>338</v>
      </c>
      <c r="BH38" s="625"/>
      <c r="BI38" s="625"/>
      <c r="BJ38" s="625"/>
      <c r="BK38" s="625"/>
      <c r="BL38" s="625"/>
      <c r="BM38" s="625"/>
      <c r="BN38" s="625"/>
      <c r="BO38" s="625"/>
      <c r="BP38" s="625"/>
      <c r="BQ38" s="625"/>
      <c r="BR38" s="625"/>
      <c r="BS38" s="625"/>
      <c r="BT38" s="625"/>
      <c r="BU38" s="626"/>
      <c r="BV38" s="627">
        <v>6783</v>
      </c>
      <c r="BW38" s="628"/>
      <c r="BX38" s="628"/>
      <c r="BY38" s="628"/>
      <c r="BZ38" s="628"/>
      <c r="CA38" s="628"/>
      <c r="CB38" s="662"/>
      <c r="CD38" s="624" t="s">
        <v>339</v>
      </c>
      <c r="CE38" s="625"/>
      <c r="CF38" s="625"/>
      <c r="CG38" s="625"/>
      <c r="CH38" s="625"/>
      <c r="CI38" s="625"/>
      <c r="CJ38" s="625"/>
      <c r="CK38" s="625"/>
      <c r="CL38" s="625"/>
      <c r="CM38" s="625"/>
      <c r="CN38" s="625"/>
      <c r="CO38" s="625"/>
      <c r="CP38" s="625"/>
      <c r="CQ38" s="626"/>
      <c r="CR38" s="627">
        <v>1896254</v>
      </c>
      <c r="CS38" s="628"/>
      <c r="CT38" s="628"/>
      <c r="CU38" s="628"/>
      <c r="CV38" s="628"/>
      <c r="CW38" s="628"/>
      <c r="CX38" s="628"/>
      <c r="CY38" s="629"/>
      <c r="CZ38" s="630">
        <v>6.9</v>
      </c>
      <c r="DA38" s="638"/>
      <c r="DB38" s="638"/>
      <c r="DC38" s="639"/>
      <c r="DD38" s="633">
        <v>1500927</v>
      </c>
      <c r="DE38" s="628"/>
      <c r="DF38" s="628"/>
      <c r="DG38" s="628"/>
      <c r="DH38" s="628"/>
      <c r="DI38" s="628"/>
      <c r="DJ38" s="628"/>
      <c r="DK38" s="629"/>
      <c r="DL38" s="633">
        <v>1318525</v>
      </c>
      <c r="DM38" s="628"/>
      <c r="DN38" s="628"/>
      <c r="DO38" s="628"/>
      <c r="DP38" s="628"/>
      <c r="DQ38" s="628"/>
      <c r="DR38" s="628"/>
      <c r="DS38" s="628"/>
      <c r="DT38" s="628"/>
      <c r="DU38" s="628"/>
      <c r="DV38" s="629"/>
      <c r="DW38" s="630">
        <v>8.6999999999999993</v>
      </c>
      <c r="DX38" s="638"/>
      <c r="DY38" s="638"/>
      <c r="DZ38" s="638"/>
      <c r="EA38" s="638"/>
      <c r="EB38" s="638"/>
      <c r="EC38" s="652"/>
    </row>
    <row r="39" spans="2:133" ht="11.25" customHeight="1">
      <c r="B39" s="624" t="s">
        <v>340</v>
      </c>
      <c r="C39" s="625"/>
      <c r="D39" s="625"/>
      <c r="E39" s="625"/>
      <c r="F39" s="625"/>
      <c r="G39" s="625"/>
      <c r="H39" s="625"/>
      <c r="I39" s="625"/>
      <c r="J39" s="625"/>
      <c r="K39" s="625"/>
      <c r="L39" s="625"/>
      <c r="M39" s="625"/>
      <c r="N39" s="625"/>
      <c r="O39" s="625"/>
      <c r="P39" s="625"/>
      <c r="Q39" s="626"/>
      <c r="R39" s="627" t="s">
        <v>129</v>
      </c>
      <c r="S39" s="628"/>
      <c r="T39" s="628"/>
      <c r="U39" s="628"/>
      <c r="V39" s="628"/>
      <c r="W39" s="628"/>
      <c r="X39" s="628"/>
      <c r="Y39" s="629"/>
      <c r="Z39" s="663" t="s">
        <v>129</v>
      </c>
      <c r="AA39" s="663"/>
      <c r="AB39" s="663"/>
      <c r="AC39" s="663"/>
      <c r="AD39" s="664" t="s">
        <v>249</v>
      </c>
      <c r="AE39" s="664"/>
      <c r="AF39" s="664"/>
      <c r="AG39" s="664"/>
      <c r="AH39" s="664"/>
      <c r="AI39" s="664"/>
      <c r="AJ39" s="664"/>
      <c r="AK39" s="664"/>
      <c r="AL39" s="630" t="s">
        <v>235</v>
      </c>
      <c r="AM39" s="631"/>
      <c r="AN39" s="631"/>
      <c r="AO39" s="665"/>
      <c r="AQ39" s="658" t="s">
        <v>341</v>
      </c>
      <c r="AR39" s="659"/>
      <c r="AS39" s="659"/>
      <c r="AT39" s="659"/>
      <c r="AU39" s="659"/>
      <c r="AV39" s="659"/>
      <c r="AW39" s="659"/>
      <c r="AX39" s="659"/>
      <c r="AY39" s="660"/>
      <c r="AZ39" s="627" t="s">
        <v>235</v>
      </c>
      <c r="BA39" s="628"/>
      <c r="BB39" s="628"/>
      <c r="BC39" s="628"/>
      <c r="BD39" s="636"/>
      <c r="BE39" s="636"/>
      <c r="BF39" s="661"/>
      <c r="BG39" s="624" t="s">
        <v>342</v>
      </c>
      <c r="BH39" s="625"/>
      <c r="BI39" s="625"/>
      <c r="BJ39" s="625"/>
      <c r="BK39" s="625"/>
      <c r="BL39" s="625"/>
      <c r="BM39" s="625"/>
      <c r="BN39" s="625"/>
      <c r="BO39" s="625"/>
      <c r="BP39" s="625"/>
      <c r="BQ39" s="625"/>
      <c r="BR39" s="625"/>
      <c r="BS39" s="625"/>
      <c r="BT39" s="625"/>
      <c r="BU39" s="626"/>
      <c r="BV39" s="627">
        <v>10851</v>
      </c>
      <c r="BW39" s="628"/>
      <c r="BX39" s="628"/>
      <c r="BY39" s="628"/>
      <c r="BZ39" s="628"/>
      <c r="CA39" s="628"/>
      <c r="CB39" s="662"/>
      <c r="CD39" s="624" t="s">
        <v>343</v>
      </c>
      <c r="CE39" s="625"/>
      <c r="CF39" s="625"/>
      <c r="CG39" s="625"/>
      <c r="CH39" s="625"/>
      <c r="CI39" s="625"/>
      <c r="CJ39" s="625"/>
      <c r="CK39" s="625"/>
      <c r="CL39" s="625"/>
      <c r="CM39" s="625"/>
      <c r="CN39" s="625"/>
      <c r="CO39" s="625"/>
      <c r="CP39" s="625"/>
      <c r="CQ39" s="626"/>
      <c r="CR39" s="627">
        <v>979013</v>
      </c>
      <c r="CS39" s="636"/>
      <c r="CT39" s="636"/>
      <c r="CU39" s="636"/>
      <c r="CV39" s="636"/>
      <c r="CW39" s="636"/>
      <c r="CX39" s="636"/>
      <c r="CY39" s="637"/>
      <c r="CZ39" s="630">
        <v>3.6</v>
      </c>
      <c r="DA39" s="638"/>
      <c r="DB39" s="638"/>
      <c r="DC39" s="639"/>
      <c r="DD39" s="633">
        <v>971867</v>
      </c>
      <c r="DE39" s="636"/>
      <c r="DF39" s="636"/>
      <c r="DG39" s="636"/>
      <c r="DH39" s="636"/>
      <c r="DI39" s="636"/>
      <c r="DJ39" s="636"/>
      <c r="DK39" s="637"/>
      <c r="DL39" s="633" t="s">
        <v>246</v>
      </c>
      <c r="DM39" s="636"/>
      <c r="DN39" s="636"/>
      <c r="DO39" s="636"/>
      <c r="DP39" s="636"/>
      <c r="DQ39" s="636"/>
      <c r="DR39" s="636"/>
      <c r="DS39" s="636"/>
      <c r="DT39" s="636"/>
      <c r="DU39" s="636"/>
      <c r="DV39" s="637"/>
      <c r="DW39" s="630" t="s">
        <v>129</v>
      </c>
      <c r="DX39" s="638"/>
      <c r="DY39" s="638"/>
      <c r="DZ39" s="638"/>
      <c r="EA39" s="638"/>
      <c r="EB39" s="638"/>
      <c r="EC39" s="652"/>
    </row>
    <row r="40" spans="2:133" ht="11.25" customHeight="1">
      <c r="B40" s="624" t="s">
        <v>344</v>
      </c>
      <c r="C40" s="625"/>
      <c r="D40" s="625"/>
      <c r="E40" s="625"/>
      <c r="F40" s="625"/>
      <c r="G40" s="625"/>
      <c r="H40" s="625"/>
      <c r="I40" s="625"/>
      <c r="J40" s="625"/>
      <c r="K40" s="625"/>
      <c r="L40" s="625"/>
      <c r="M40" s="625"/>
      <c r="N40" s="625"/>
      <c r="O40" s="625"/>
      <c r="P40" s="625"/>
      <c r="Q40" s="626"/>
      <c r="R40" s="627">
        <v>325741</v>
      </c>
      <c r="S40" s="628"/>
      <c r="T40" s="628"/>
      <c r="U40" s="628"/>
      <c r="V40" s="628"/>
      <c r="W40" s="628"/>
      <c r="X40" s="628"/>
      <c r="Y40" s="629"/>
      <c r="Z40" s="663">
        <v>1.1000000000000001</v>
      </c>
      <c r="AA40" s="663"/>
      <c r="AB40" s="663"/>
      <c r="AC40" s="663"/>
      <c r="AD40" s="664" t="s">
        <v>235</v>
      </c>
      <c r="AE40" s="664"/>
      <c r="AF40" s="664"/>
      <c r="AG40" s="664"/>
      <c r="AH40" s="664"/>
      <c r="AI40" s="664"/>
      <c r="AJ40" s="664"/>
      <c r="AK40" s="664"/>
      <c r="AL40" s="630" t="s">
        <v>129</v>
      </c>
      <c r="AM40" s="631"/>
      <c r="AN40" s="631"/>
      <c r="AO40" s="665"/>
      <c r="AQ40" s="658" t="s">
        <v>345</v>
      </c>
      <c r="AR40" s="659"/>
      <c r="AS40" s="659"/>
      <c r="AT40" s="659"/>
      <c r="AU40" s="659"/>
      <c r="AV40" s="659"/>
      <c r="AW40" s="659"/>
      <c r="AX40" s="659"/>
      <c r="AY40" s="660"/>
      <c r="AZ40" s="627" t="s">
        <v>129</v>
      </c>
      <c r="BA40" s="628"/>
      <c r="BB40" s="628"/>
      <c r="BC40" s="628"/>
      <c r="BD40" s="636"/>
      <c r="BE40" s="636"/>
      <c r="BF40" s="661"/>
      <c r="BG40" s="666" t="s">
        <v>346</v>
      </c>
      <c r="BH40" s="667"/>
      <c r="BI40" s="667"/>
      <c r="BJ40" s="667"/>
      <c r="BK40" s="667"/>
      <c r="BL40" s="223"/>
      <c r="BM40" s="625" t="s">
        <v>347</v>
      </c>
      <c r="BN40" s="625"/>
      <c r="BO40" s="625"/>
      <c r="BP40" s="625"/>
      <c r="BQ40" s="625"/>
      <c r="BR40" s="625"/>
      <c r="BS40" s="625"/>
      <c r="BT40" s="625"/>
      <c r="BU40" s="626"/>
      <c r="BV40" s="627">
        <v>100</v>
      </c>
      <c r="BW40" s="628"/>
      <c r="BX40" s="628"/>
      <c r="BY40" s="628"/>
      <c r="BZ40" s="628"/>
      <c r="CA40" s="628"/>
      <c r="CB40" s="662"/>
      <c r="CD40" s="624" t="s">
        <v>348</v>
      </c>
      <c r="CE40" s="625"/>
      <c r="CF40" s="625"/>
      <c r="CG40" s="625"/>
      <c r="CH40" s="625"/>
      <c r="CI40" s="625"/>
      <c r="CJ40" s="625"/>
      <c r="CK40" s="625"/>
      <c r="CL40" s="625"/>
      <c r="CM40" s="625"/>
      <c r="CN40" s="625"/>
      <c r="CO40" s="625"/>
      <c r="CP40" s="625"/>
      <c r="CQ40" s="626"/>
      <c r="CR40" s="627">
        <v>411205</v>
      </c>
      <c r="CS40" s="628"/>
      <c r="CT40" s="628"/>
      <c r="CU40" s="628"/>
      <c r="CV40" s="628"/>
      <c r="CW40" s="628"/>
      <c r="CX40" s="628"/>
      <c r="CY40" s="629"/>
      <c r="CZ40" s="630">
        <v>1.5</v>
      </c>
      <c r="DA40" s="638"/>
      <c r="DB40" s="638"/>
      <c r="DC40" s="639"/>
      <c r="DD40" s="633">
        <v>408853</v>
      </c>
      <c r="DE40" s="628"/>
      <c r="DF40" s="628"/>
      <c r="DG40" s="628"/>
      <c r="DH40" s="628"/>
      <c r="DI40" s="628"/>
      <c r="DJ40" s="628"/>
      <c r="DK40" s="629"/>
      <c r="DL40" s="633">
        <v>11061</v>
      </c>
      <c r="DM40" s="628"/>
      <c r="DN40" s="628"/>
      <c r="DO40" s="628"/>
      <c r="DP40" s="628"/>
      <c r="DQ40" s="628"/>
      <c r="DR40" s="628"/>
      <c r="DS40" s="628"/>
      <c r="DT40" s="628"/>
      <c r="DU40" s="628"/>
      <c r="DV40" s="629"/>
      <c r="DW40" s="630">
        <v>0.1</v>
      </c>
      <c r="DX40" s="638"/>
      <c r="DY40" s="638"/>
      <c r="DZ40" s="638"/>
      <c r="EA40" s="638"/>
      <c r="EB40" s="638"/>
      <c r="EC40" s="652"/>
    </row>
    <row r="41" spans="2:133" ht="11.25" customHeight="1">
      <c r="B41" s="608" t="s">
        <v>349</v>
      </c>
      <c r="C41" s="609"/>
      <c r="D41" s="609"/>
      <c r="E41" s="609"/>
      <c r="F41" s="609"/>
      <c r="G41" s="609"/>
      <c r="H41" s="609"/>
      <c r="I41" s="609"/>
      <c r="J41" s="609"/>
      <c r="K41" s="609"/>
      <c r="L41" s="609"/>
      <c r="M41" s="609"/>
      <c r="N41" s="609"/>
      <c r="O41" s="609"/>
      <c r="P41" s="609"/>
      <c r="Q41" s="610"/>
      <c r="R41" s="611">
        <v>29030890</v>
      </c>
      <c r="S41" s="649"/>
      <c r="T41" s="649"/>
      <c r="U41" s="649"/>
      <c r="V41" s="649"/>
      <c r="W41" s="649"/>
      <c r="X41" s="649"/>
      <c r="Y41" s="653"/>
      <c r="Z41" s="654">
        <v>100</v>
      </c>
      <c r="AA41" s="654"/>
      <c r="AB41" s="654"/>
      <c r="AC41" s="654"/>
      <c r="AD41" s="655">
        <v>14814175</v>
      </c>
      <c r="AE41" s="655"/>
      <c r="AF41" s="655"/>
      <c r="AG41" s="655"/>
      <c r="AH41" s="655"/>
      <c r="AI41" s="655"/>
      <c r="AJ41" s="655"/>
      <c r="AK41" s="655"/>
      <c r="AL41" s="614">
        <v>100</v>
      </c>
      <c r="AM41" s="656"/>
      <c r="AN41" s="656"/>
      <c r="AO41" s="657"/>
      <c r="AQ41" s="658" t="s">
        <v>350</v>
      </c>
      <c r="AR41" s="659"/>
      <c r="AS41" s="659"/>
      <c r="AT41" s="659"/>
      <c r="AU41" s="659"/>
      <c r="AV41" s="659"/>
      <c r="AW41" s="659"/>
      <c r="AX41" s="659"/>
      <c r="AY41" s="660"/>
      <c r="AZ41" s="627">
        <v>440289</v>
      </c>
      <c r="BA41" s="628"/>
      <c r="BB41" s="628"/>
      <c r="BC41" s="628"/>
      <c r="BD41" s="636"/>
      <c r="BE41" s="636"/>
      <c r="BF41" s="661"/>
      <c r="BG41" s="666"/>
      <c r="BH41" s="667"/>
      <c r="BI41" s="667"/>
      <c r="BJ41" s="667"/>
      <c r="BK41" s="667"/>
      <c r="BL41" s="223"/>
      <c r="BM41" s="625" t="s">
        <v>351</v>
      </c>
      <c r="BN41" s="625"/>
      <c r="BO41" s="625"/>
      <c r="BP41" s="625"/>
      <c r="BQ41" s="625"/>
      <c r="BR41" s="625"/>
      <c r="BS41" s="625"/>
      <c r="BT41" s="625"/>
      <c r="BU41" s="626"/>
      <c r="BV41" s="627" t="s">
        <v>235</v>
      </c>
      <c r="BW41" s="628"/>
      <c r="BX41" s="628"/>
      <c r="BY41" s="628"/>
      <c r="BZ41" s="628"/>
      <c r="CA41" s="628"/>
      <c r="CB41" s="662"/>
      <c r="CD41" s="624" t="s">
        <v>352</v>
      </c>
      <c r="CE41" s="625"/>
      <c r="CF41" s="625"/>
      <c r="CG41" s="625"/>
      <c r="CH41" s="625"/>
      <c r="CI41" s="625"/>
      <c r="CJ41" s="625"/>
      <c r="CK41" s="625"/>
      <c r="CL41" s="625"/>
      <c r="CM41" s="625"/>
      <c r="CN41" s="625"/>
      <c r="CO41" s="625"/>
      <c r="CP41" s="625"/>
      <c r="CQ41" s="626"/>
      <c r="CR41" s="627" t="s">
        <v>129</v>
      </c>
      <c r="CS41" s="636"/>
      <c r="CT41" s="636"/>
      <c r="CU41" s="636"/>
      <c r="CV41" s="636"/>
      <c r="CW41" s="636"/>
      <c r="CX41" s="636"/>
      <c r="CY41" s="637"/>
      <c r="CZ41" s="630" t="s">
        <v>246</v>
      </c>
      <c r="DA41" s="638"/>
      <c r="DB41" s="638"/>
      <c r="DC41" s="639"/>
      <c r="DD41" s="633" t="s">
        <v>129</v>
      </c>
      <c r="DE41" s="636"/>
      <c r="DF41" s="636"/>
      <c r="DG41" s="636"/>
      <c r="DH41" s="636"/>
      <c r="DI41" s="636"/>
      <c r="DJ41" s="636"/>
      <c r="DK41" s="637"/>
      <c r="DL41" s="605"/>
      <c r="DM41" s="606"/>
      <c r="DN41" s="606"/>
      <c r="DO41" s="606"/>
      <c r="DP41" s="606"/>
      <c r="DQ41" s="606"/>
      <c r="DR41" s="606"/>
      <c r="DS41" s="606"/>
      <c r="DT41" s="606"/>
      <c r="DU41" s="606"/>
      <c r="DV41" s="607"/>
      <c r="DW41" s="602"/>
      <c r="DX41" s="603"/>
      <c r="DY41" s="603"/>
      <c r="DZ41" s="603"/>
      <c r="EA41" s="603"/>
      <c r="EB41" s="603"/>
      <c r="EC41" s="604"/>
    </row>
    <row r="42" spans="2:133" ht="11.25" customHeight="1">
      <c r="AQ42" s="646" t="s">
        <v>353</v>
      </c>
      <c r="AR42" s="647"/>
      <c r="AS42" s="647"/>
      <c r="AT42" s="647"/>
      <c r="AU42" s="647"/>
      <c r="AV42" s="647"/>
      <c r="AW42" s="647"/>
      <c r="AX42" s="647"/>
      <c r="AY42" s="648"/>
      <c r="AZ42" s="611">
        <v>1455965</v>
      </c>
      <c r="BA42" s="649"/>
      <c r="BB42" s="649"/>
      <c r="BC42" s="649"/>
      <c r="BD42" s="612"/>
      <c r="BE42" s="612"/>
      <c r="BF42" s="650"/>
      <c r="BG42" s="668"/>
      <c r="BH42" s="669"/>
      <c r="BI42" s="669"/>
      <c r="BJ42" s="669"/>
      <c r="BK42" s="669"/>
      <c r="BL42" s="224"/>
      <c r="BM42" s="609" t="s">
        <v>354</v>
      </c>
      <c r="BN42" s="609"/>
      <c r="BO42" s="609"/>
      <c r="BP42" s="609"/>
      <c r="BQ42" s="609"/>
      <c r="BR42" s="609"/>
      <c r="BS42" s="609"/>
      <c r="BT42" s="609"/>
      <c r="BU42" s="610"/>
      <c r="BV42" s="611">
        <v>420</v>
      </c>
      <c r="BW42" s="649"/>
      <c r="BX42" s="649"/>
      <c r="BY42" s="649"/>
      <c r="BZ42" s="649"/>
      <c r="CA42" s="649"/>
      <c r="CB42" s="651"/>
      <c r="CD42" s="624" t="s">
        <v>355</v>
      </c>
      <c r="CE42" s="625"/>
      <c r="CF42" s="625"/>
      <c r="CG42" s="625"/>
      <c r="CH42" s="625"/>
      <c r="CI42" s="625"/>
      <c r="CJ42" s="625"/>
      <c r="CK42" s="625"/>
      <c r="CL42" s="625"/>
      <c r="CM42" s="625"/>
      <c r="CN42" s="625"/>
      <c r="CO42" s="625"/>
      <c r="CP42" s="625"/>
      <c r="CQ42" s="626"/>
      <c r="CR42" s="627">
        <v>2966618</v>
      </c>
      <c r="CS42" s="636"/>
      <c r="CT42" s="636"/>
      <c r="CU42" s="636"/>
      <c r="CV42" s="636"/>
      <c r="CW42" s="636"/>
      <c r="CX42" s="636"/>
      <c r="CY42" s="637"/>
      <c r="CZ42" s="630">
        <v>10.8</v>
      </c>
      <c r="DA42" s="638"/>
      <c r="DB42" s="638"/>
      <c r="DC42" s="639"/>
      <c r="DD42" s="633">
        <v>1404717</v>
      </c>
      <c r="DE42" s="636"/>
      <c r="DF42" s="636"/>
      <c r="DG42" s="636"/>
      <c r="DH42" s="636"/>
      <c r="DI42" s="636"/>
      <c r="DJ42" s="636"/>
      <c r="DK42" s="637"/>
      <c r="DL42" s="605"/>
      <c r="DM42" s="606"/>
      <c r="DN42" s="606"/>
      <c r="DO42" s="606"/>
      <c r="DP42" s="606"/>
      <c r="DQ42" s="606"/>
      <c r="DR42" s="606"/>
      <c r="DS42" s="606"/>
      <c r="DT42" s="606"/>
      <c r="DU42" s="606"/>
      <c r="DV42" s="607"/>
      <c r="DW42" s="602"/>
      <c r="DX42" s="603"/>
      <c r="DY42" s="603"/>
      <c r="DZ42" s="603"/>
      <c r="EA42" s="603"/>
      <c r="EB42" s="603"/>
      <c r="EC42" s="604"/>
    </row>
    <row r="43" spans="2:133" ht="11.25" customHeight="1">
      <c r="B43" s="214" t="s">
        <v>356</v>
      </c>
      <c r="CD43" s="624" t="s">
        <v>357</v>
      </c>
      <c r="CE43" s="625"/>
      <c r="CF43" s="625"/>
      <c r="CG43" s="625"/>
      <c r="CH43" s="625"/>
      <c r="CI43" s="625"/>
      <c r="CJ43" s="625"/>
      <c r="CK43" s="625"/>
      <c r="CL43" s="625"/>
      <c r="CM43" s="625"/>
      <c r="CN43" s="625"/>
      <c r="CO43" s="625"/>
      <c r="CP43" s="625"/>
      <c r="CQ43" s="626"/>
      <c r="CR43" s="627">
        <v>89156</v>
      </c>
      <c r="CS43" s="636"/>
      <c r="CT43" s="636"/>
      <c r="CU43" s="636"/>
      <c r="CV43" s="636"/>
      <c r="CW43" s="636"/>
      <c r="CX43" s="636"/>
      <c r="CY43" s="637"/>
      <c r="CZ43" s="630">
        <v>0.3</v>
      </c>
      <c r="DA43" s="638"/>
      <c r="DB43" s="638"/>
      <c r="DC43" s="639"/>
      <c r="DD43" s="633">
        <v>89156</v>
      </c>
      <c r="DE43" s="636"/>
      <c r="DF43" s="636"/>
      <c r="DG43" s="636"/>
      <c r="DH43" s="636"/>
      <c r="DI43" s="636"/>
      <c r="DJ43" s="636"/>
      <c r="DK43" s="637"/>
      <c r="DL43" s="605"/>
      <c r="DM43" s="606"/>
      <c r="DN43" s="606"/>
      <c r="DO43" s="606"/>
      <c r="DP43" s="606"/>
      <c r="DQ43" s="606"/>
      <c r="DR43" s="606"/>
      <c r="DS43" s="606"/>
      <c r="DT43" s="606"/>
      <c r="DU43" s="606"/>
      <c r="DV43" s="607"/>
      <c r="DW43" s="602"/>
      <c r="DX43" s="603"/>
      <c r="DY43" s="603"/>
      <c r="DZ43" s="603"/>
      <c r="EA43" s="603"/>
      <c r="EB43" s="603"/>
      <c r="EC43" s="604"/>
    </row>
    <row r="44" spans="2:133" ht="11.25" customHeight="1">
      <c r="B44" s="634" t="s">
        <v>358</v>
      </c>
      <c r="C44" s="634"/>
      <c r="D44" s="634"/>
      <c r="E44" s="634"/>
      <c r="F44" s="634"/>
      <c r="G44" s="634"/>
      <c r="H44" s="634"/>
      <c r="I44" s="634"/>
      <c r="J44" s="634"/>
      <c r="K44" s="634"/>
      <c r="L44" s="634"/>
      <c r="M44" s="634"/>
      <c r="N44" s="634"/>
      <c r="O44" s="634"/>
      <c r="P44" s="634"/>
      <c r="Q44" s="634"/>
      <c r="R44" s="634"/>
      <c r="S44" s="634"/>
      <c r="T44" s="634"/>
      <c r="U44" s="634"/>
      <c r="V44" s="634"/>
      <c r="W44" s="634"/>
      <c r="X44" s="634"/>
      <c r="Y44" s="634"/>
      <c r="Z44" s="634"/>
      <c r="AA44" s="634"/>
      <c r="AB44" s="634"/>
      <c r="AC44" s="634"/>
      <c r="AD44" s="634"/>
      <c r="AE44" s="634"/>
      <c r="AF44" s="634"/>
      <c r="AG44" s="634"/>
      <c r="AH44" s="634"/>
      <c r="AI44" s="634"/>
      <c r="AJ44" s="634"/>
      <c r="AK44" s="634"/>
      <c r="AL44" s="634"/>
      <c r="AM44" s="634"/>
      <c r="AN44" s="634"/>
      <c r="AO44" s="634"/>
      <c r="AP44" s="634"/>
      <c r="AQ44" s="634"/>
      <c r="AR44" s="634"/>
      <c r="AS44" s="634"/>
      <c r="AT44" s="634"/>
      <c r="AU44" s="634"/>
      <c r="AV44" s="634"/>
      <c r="AW44" s="634"/>
      <c r="AX44" s="634"/>
      <c r="AY44" s="634"/>
      <c r="AZ44" s="634"/>
      <c r="BA44" s="634"/>
      <c r="BB44" s="634"/>
      <c r="BC44" s="634"/>
      <c r="BD44" s="634"/>
      <c r="BE44" s="634"/>
      <c r="BF44" s="634"/>
      <c r="BG44" s="634"/>
      <c r="BH44" s="634"/>
      <c r="BI44" s="634"/>
      <c r="BJ44" s="634"/>
      <c r="BK44" s="634"/>
      <c r="BL44" s="634"/>
      <c r="BM44" s="634"/>
      <c r="BN44" s="634"/>
      <c r="BO44" s="634"/>
      <c r="BP44" s="634"/>
      <c r="BQ44" s="634"/>
      <c r="BR44" s="634"/>
      <c r="BS44" s="634"/>
      <c r="BT44" s="634"/>
      <c r="BU44" s="634"/>
      <c r="BV44" s="634"/>
      <c r="BW44" s="634"/>
      <c r="BX44" s="634"/>
      <c r="BY44" s="634"/>
      <c r="BZ44" s="634"/>
      <c r="CA44" s="634"/>
      <c r="CB44" s="634"/>
      <c r="CC44" s="635"/>
      <c r="CD44" s="640" t="s">
        <v>305</v>
      </c>
      <c r="CE44" s="641"/>
      <c r="CF44" s="624" t="s">
        <v>359</v>
      </c>
      <c r="CG44" s="625"/>
      <c r="CH44" s="625"/>
      <c r="CI44" s="625"/>
      <c r="CJ44" s="625"/>
      <c r="CK44" s="625"/>
      <c r="CL44" s="625"/>
      <c r="CM44" s="625"/>
      <c r="CN44" s="625"/>
      <c r="CO44" s="625"/>
      <c r="CP44" s="625"/>
      <c r="CQ44" s="626"/>
      <c r="CR44" s="627">
        <v>2966618</v>
      </c>
      <c r="CS44" s="628"/>
      <c r="CT44" s="628"/>
      <c r="CU44" s="628"/>
      <c r="CV44" s="628"/>
      <c r="CW44" s="628"/>
      <c r="CX44" s="628"/>
      <c r="CY44" s="629"/>
      <c r="CZ44" s="630">
        <v>10.8</v>
      </c>
      <c r="DA44" s="631"/>
      <c r="DB44" s="631"/>
      <c r="DC44" s="632"/>
      <c r="DD44" s="633">
        <v>1404717</v>
      </c>
      <c r="DE44" s="628"/>
      <c r="DF44" s="628"/>
      <c r="DG44" s="628"/>
      <c r="DH44" s="628"/>
      <c r="DI44" s="628"/>
      <c r="DJ44" s="628"/>
      <c r="DK44" s="629"/>
      <c r="DL44" s="605"/>
      <c r="DM44" s="606"/>
      <c r="DN44" s="606"/>
      <c r="DO44" s="606"/>
      <c r="DP44" s="606"/>
      <c r="DQ44" s="606"/>
      <c r="DR44" s="606"/>
      <c r="DS44" s="606"/>
      <c r="DT44" s="606"/>
      <c r="DU44" s="606"/>
      <c r="DV44" s="607"/>
      <c r="DW44" s="602"/>
      <c r="DX44" s="603"/>
      <c r="DY44" s="603"/>
      <c r="DZ44" s="603"/>
      <c r="EA44" s="603"/>
      <c r="EB44" s="603"/>
      <c r="EC44" s="604"/>
    </row>
    <row r="45" spans="2:133" ht="11.25" customHeight="1">
      <c r="B45" s="634" t="s">
        <v>360</v>
      </c>
      <c r="C45" s="634"/>
      <c r="D45" s="634"/>
      <c r="E45" s="634"/>
      <c r="F45" s="634"/>
      <c r="G45" s="634"/>
      <c r="H45" s="634"/>
      <c r="I45" s="634"/>
      <c r="J45" s="634"/>
      <c r="K45" s="634"/>
      <c r="L45" s="634"/>
      <c r="M45" s="634"/>
      <c r="N45" s="634"/>
      <c r="O45" s="634"/>
      <c r="P45" s="634"/>
      <c r="Q45" s="634"/>
      <c r="R45" s="634"/>
      <c r="S45" s="634"/>
      <c r="T45" s="634"/>
      <c r="U45" s="634"/>
      <c r="V45" s="634"/>
      <c r="W45" s="634"/>
      <c r="X45" s="634"/>
      <c r="Y45" s="634"/>
      <c r="Z45" s="634"/>
      <c r="AA45" s="634"/>
      <c r="AB45" s="634"/>
      <c r="AC45" s="634"/>
      <c r="AD45" s="634"/>
      <c r="AE45" s="634"/>
      <c r="AF45" s="634"/>
      <c r="AG45" s="634"/>
      <c r="AH45" s="634"/>
      <c r="AI45" s="634"/>
      <c r="AJ45" s="634"/>
      <c r="AK45" s="634"/>
      <c r="AL45" s="634"/>
      <c r="AM45" s="634"/>
      <c r="AN45" s="634"/>
      <c r="AO45" s="634"/>
      <c r="AP45" s="634"/>
      <c r="AQ45" s="634"/>
      <c r="AR45" s="634"/>
      <c r="AS45" s="634"/>
      <c r="AT45" s="634"/>
      <c r="AU45" s="634"/>
      <c r="AV45" s="634"/>
      <c r="AW45" s="634"/>
      <c r="AX45" s="634"/>
      <c r="AY45" s="634"/>
      <c r="AZ45" s="634"/>
      <c r="BA45" s="634"/>
      <c r="BB45" s="634"/>
      <c r="BC45" s="634"/>
      <c r="BD45" s="634"/>
      <c r="BE45" s="634"/>
      <c r="BF45" s="634"/>
      <c r="BG45" s="634"/>
      <c r="BH45" s="634"/>
      <c r="BI45" s="634"/>
      <c r="BJ45" s="634"/>
      <c r="BK45" s="634"/>
      <c r="BL45" s="634"/>
      <c r="BM45" s="634"/>
      <c r="BN45" s="634"/>
      <c r="BO45" s="634"/>
      <c r="BP45" s="634"/>
      <c r="BQ45" s="634"/>
      <c r="BR45" s="634"/>
      <c r="BS45" s="634"/>
      <c r="BT45" s="634"/>
      <c r="BU45" s="634"/>
      <c r="BV45" s="634"/>
      <c r="BW45" s="634"/>
      <c r="BX45" s="634"/>
      <c r="BY45" s="634"/>
      <c r="BZ45" s="634"/>
      <c r="CA45" s="634"/>
      <c r="CB45" s="634"/>
      <c r="CC45" s="635"/>
      <c r="CD45" s="642"/>
      <c r="CE45" s="643"/>
      <c r="CF45" s="624" t="s">
        <v>361</v>
      </c>
      <c r="CG45" s="625"/>
      <c r="CH45" s="625"/>
      <c r="CI45" s="625"/>
      <c r="CJ45" s="625"/>
      <c r="CK45" s="625"/>
      <c r="CL45" s="625"/>
      <c r="CM45" s="625"/>
      <c r="CN45" s="625"/>
      <c r="CO45" s="625"/>
      <c r="CP45" s="625"/>
      <c r="CQ45" s="626"/>
      <c r="CR45" s="627">
        <v>1757145</v>
      </c>
      <c r="CS45" s="636"/>
      <c r="CT45" s="636"/>
      <c r="CU45" s="636"/>
      <c r="CV45" s="636"/>
      <c r="CW45" s="636"/>
      <c r="CX45" s="636"/>
      <c r="CY45" s="637"/>
      <c r="CZ45" s="630">
        <v>6.4</v>
      </c>
      <c r="DA45" s="638"/>
      <c r="DB45" s="638"/>
      <c r="DC45" s="639"/>
      <c r="DD45" s="633">
        <v>587409</v>
      </c>
      <c r="DE45" s="636"/>
      <c r="DF45" s="636"/>
      <c r="DG45" s="636"/>
      <c r="DH45" s="636"/>
      <c r="DI45" s="636"/>
      <c r="DJ45" s="636"/>
      <c r="DK45" s="637"/>
      <c r="DL45" s="605"/>
      <c r="DM45" s="606"/>
      <c r="DN45" s="606"/>
      <c r="DO45" s="606"/>
      <c r="DP45" s="606"/>
      <c r="DQ45" s="606"/>
      <c r="DR45" s="606"/>
      <c r="DS45" s="606"/>
      <c r="DT45" s="606"/>
      <c r="DU45" s="606"/>
      <c r="DV45" s="607"/>
      <c r="DW45" s="602"/>
      <c r="DX45" s="603"/>
      <c r="DY45" s="603"/>
      <c r="DZ45" s="603"/>
      <c r="EA45" s="603"/>
      <c r="EB45" s="603"/>
      <c r="EC45" s="604"/>
    </row>
    <row r="46" spans="2:133" ht="11.25" customHeight="1">
      <c r="B46" s="225"/>
      <c r="CD46" s="642"/>
      <c r="CE46" s="643"/>
      <c r="CF46" s="624" t="s">
        <v>362</v>
      </c>
      <c r="CG46" s="625"/>
      <c r="CH46" s="625"/>
      <c r="CI46" s="625"/>
      <c r="CJ46" s="625"/>
      <c r="CK46" s="625"/>
      <c r="CL46" s="625"/>
      <c r="CM46" s="625"/>
      <c r="CN46" s="625"/>
      <c r="CO46" s="625"/>
      <c r="CP46" s="625"/>
      <c r="CQ46" s="626"/>
      <c r="CR46" s="627">
        <v>1207847</v>
      </c>
      <c r="CS46" s="628"/>
      <c r="CT46" s="628"/>
      <c r="CU46" s="628"/>
      <c r="CV46" s="628"/>
      <c r="CW46" s="628"/>
      <c r="CX46" s="628"/>
      <c r="CY46" s="629"/>
      <c r="CZ46" s="630">
        <v>4.4000000000000004</v>
      </c>
      <c r="DA46" s="631"/>
      <c r="DB46" s="631"/>
      <c r="DC46" s="632"/>
      <c r="DD46" s="633">
        <v>815682</v>
      </c>
      <c r="DE46" s="628"/>
      <c r="DF46" s="628"/>
      <c r="DG46" s="628"/>
      <c r="DH46" s="628"/>
      <c r="DI46" s="628"/>
      <c r="DJ46" s="628"/>
      <c r="DK46" s="629"/>
      <c r="DL46" s="605"/>
      <c r="DM46" s="606"/>
      <c r="DN46" s="606"/>
      <c r="DO46" s="606"/>
      <c r="DP46" s="606"/>
      <c r="DQ46" s="606"/>
      <c r="DR46" s="606"/>
      <c r="DS46" s="606"/>
      <c r="DT46" s="606"/>
      <c r="DU46" s="606"/>
      <c r="DV46" s="607"/>
      <c r="DW46" s="602"/>
      <c r="DX46" s="603"/>
      <c r="DY46" s="603"/>
      <c r="DZ46" s="603"/>
      <c r="EA46" s="603"/>
      <c r="EB46" s="603"/>
      <c r="EC46" s="604"/>
    </row>
    <row r="47" spans="2:133" ht="11.25" customHeight="1">
      <c r="B47" s="225"/>
      <c r="CD47" s="642"/>
      <c r="CE47" s="643"/>
      <c r="CF47" s="624" t="s">
        <v>363</v>
      </c>
      <c r="CG47" s="625"/>
      <c r="CH47" s="625"/>
      <c r="CI47" s="625"/>
      <c r="CJ47" s="625"/>
      <c r="CK47" s="625"/>
      <c r="CL47" s="625"/>
      <c r="CM47" s="625"/>
      <c r="CN47" s="625"/>
      <c r="CO47" s="625"/>
      <c r="CP47" s="625"/>
      <c r="CQ47" s="626"/>
      <c r="CR47" s="627" t="s">
        <v>129</v>
      </c>
      <c r="CS47" s="636"/>
      <c r="CT47" s="636"/>
      <c r="CU47" s="636"/>
      <c r="CV47" s="636"/>
      <c r="CW47" s="636"/>
      <c r="CX47" s="636"/>
      <c r="CY47" s="637"/>
      <c r="CZ47" s="630" t="s">
        <v>129</v>
      </c>
      <c r="DA47" s="638"/>
      <c r="DB47" s="638"/>
      <c r="DC47" s="639"/>
      <c r="DD47" s="633" t="s">
        <v>129</v>
      </c>
      <c r="DE47" s="636"/>
      <c r="DF47" s="636"/>
      <c r="DG47" s="636"/>
      <c r="DH47" s="636"/>
      <c r="DI47" s="636"/>
      <c r="DJ47" s="636"/>
      <c r="DK47" s="637"/>
      <c r="DL47" s="605"/>
      <c r="DM47" s="606"/>
      <c r="DN47" s="606"/>
      <c r="DO47" s="606"/>
      <c r="DP47" s="606"/>
      <c r="DQ47" s="606"/>
      <c r="DR47" s="606"/>
      <c r="DS47" s="606"/>
      <c r="DT47" s="606"/>
      <c r="DU47" s="606"/>
      <c r="DV47" s="607"/>
      <c r="DW47" s="602"/>
      <c r="DX47" s="603"/>
      <c r="DY47" s="603"/>
      <c r="DZ47" s="603"/>
      <c r="EA47" s="603"/>
      <c r="EB47" s="603"/>
      <c r="EC47" s="604"/>
    </row>
    <row r="48" spans="2:133" ht="11">
      <c r="B48" s="225"/>
      <c r="CD48" s="644"/>
      <c r="CE48" s="645"/>
      <c r="CF48" s="624" t="s">
        <v>364</v>
      </c>
      <c r="CG48" s="625"/>
      <c r="CH48" s="625"/>
      <c r="CI48" s="625"/>
      <c r="CJ48" s="625"/>
      <c r="CK48" s="625"/>
      <c r="CL48" s="625"/>
      <c r="CM48" s="625"/>
      <c r="CN48" s="625"/>
      <c r="CO48" s="625"/>
      <c r="CP48" s="625"/>
      <c r="CQ48" s="626"/>
      <c r="CR48" s="627" t="s">
        <v>129</v>
      </c>
      <c r="CS48" s="628"/>
      <c r="CT48" s="628"/>
      <c r="CU48" s="628"/>
      <c r="CV48" s="628"/>
      <c r="CW48" s="628"/>
      <c r="CX48" s="628"/>
      <c r="CY48" s="629"/>
      <c r="CZ48" s="630" t="s">
        <v>235</v>
      </c>
      <c r="DA48" s="631"/>
      <c r="DB48" s="631"/>
      <c r="DC48" s="632"/>
      <c r="DD48" s="633" t="s">
        <v>129</v>
      </c>
      <c r="DE48" s="628"/>
      <c r="DF48" s="628"/>
      <c r="DG48" s="628"/>
      <c r="DH48" s="628"/>
      <c r="DI48" s="628"/>
      <c r="DJ48" s="628"/>
      <c r="DK48" s="629"/>
      <c r="DL48" s="605"/>
      <c r="DM48" s="606"/>
      <c r="DN48" s="606"/>
      <c r="DO48" s="606"/>
      <c r="DP48" s="606"/>
      <c r="DQ48" s="606"/>
      <c r="DR48" s="606"/>
      <c r="DS48" s="606"/>
      <c r="DT48" s="606"/>
      <c r="DU48" s="606"/>
      <c r="DV48" s="607"/>
      <c r="DW48" s="602"/>
      <c r="DX48" s="603"/>
      <c r="DY48" s="603"/>
      <c r="DZ48" s="603"/>
      <c r="EA48" s="603"/>
      <c r="EB48" s="603"/>
      <c r="EC48" s="604"/>
    </row>
    <row r="49" spans="2:133" ht="11.25" customHeight="1">
      <c r="B49" s="225"/>
      <c r="CD49" s="608" t="s">
        <v>365</v>
      </c>
      <c r="CE49" s="609"/>
      <c r="CF49" s="609"/>
      <c r="CG49" s="609"/>
      <c r="CH49" s="609"/>
      <c r="CI49" s="609"/>
      <c r="CJ49" s="609"/>
      <c r="CK49" s="609"/>
      <c r="CL49" s="609"/>
      <c r="CM49" s="609"/>
      <c r="CN49" s="609"/>
      <c r="CO49" s="609"/>
      <c r="CP49" s="609"/>
      <c r="CQ49" s="610"/>
      <c r="CR49" s="611">
        <v>27411117</v>
      </c>
      <c r="CS49" s="612"/>
      <c r="CT49" s="612"/>
      <c r="CU49" s="612"/>
      <c r="CV49" s="612"/>
      <c r="CW49" s="612"/>
      <c r="CX49" s="612"/>
      <c r="CY49" s="613"/>
      <c r="CZ49" s="614">
        <v>100</v>
      </c>
      <c r="DA49" s="615"/>
      <c r="DB49" s="615"/>
      <c r="DC49" s="616"/>
      <c r="DD49" s="617">
        <v>16806360</v>
      </c>
      <c r="DE49" s="612"/>
      <c r="DF49" s="612"/>
      <c r="DG49" s="612"/>
      <c r="DH49" s="612"/>
      <c r="DI49" s="612"/>
      <c r="DJ49" s="612"/>
      <c r="DK49" s="613"/>
      <c r="DL49" s="618"/>
      <c r="DM49" s="619"/>
      <c r="DN49" s="619"/>
      <c r="DO49" s="619"/>
      <c r="DP49" s="619"/>
      <c r="DQ49" s="619"/>
      <c r="DR49" s="619"/>
      <c r="DS49" s="619"/>
      <c r="DT49" s="619"/>
      <c r="DU49" s="619"/>
      <c r="DV49" s="620"/>
      <c r="DW49" s="621"/>
      <c r="DX49" s="622"/>
      <c r="DY49" s="622"/>
      <c r="DZ49" s="622"/>
      <c r="EA49" s="622"/>
      <c r="EB49" s="622"/>
      <c r="EC49" s="623"/>
    </row>
  </sheetData>
  <sheetProtection algorithmName="SHA-512" hashValue="gwYtHXZqinQQHRUPXTlG8s/O3/PiMTcTfSq0zxRX2E4J9RpFJRF9tm9ubBEQ0KLwvTgRJFxD2ebcoOd5JA3D3A==" saltValue="MfBTG2+HSf4DdanmI3glJQ=="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AQ42:AY42"/>
    <mergeCell ref="AZ42:BF42"/>
    <mergeCell ref="BM42:BU42"/>
    <mergeCell ref="BV42:CB42"/>
    <mergeCell ref="CD42:CQ42"/>
    <mergeCell ref="CR42:CY42"/>
    <mergeCell ref="CD41:CQ41"/>
    <mergeCell ref="CR41:CY41"/>
    <mergeCell ref="CZ41:DC41"/>
    <mergeCell ref="CZ42:DC42"/>
    <mergeCell ref="DD42:DK42"/>
    <mergeCell ref="DL42:DV42"/>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55" zoomScale="55" zoomScaleNormal="55" zoomScaleSheetLayoutView="70" workbookViewId="0">
      <selection activeCell="A24" sqref="A24:AY24"/>
    </sheetView>
  </sheetViews>
  <sheetFormatPr defaultColWidth="0" defaultRowHeight="13" zeroHeight="1"/>
  <cols>
    <col min="1" max="130" width="2.7265625" style="231" customWidth="1"/>
    <col min="131" max="131" width="1.6328125" style="231" customWidth="1"/>
    <col min="132" max="16384" width="9" style="231" hidden="1"/>
  </cols>
  <sheetData>
    <row r="1" spans="1:131" ht="11.25" customHeight="1" thickBot="1">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c r="A2" s="1106" t="s">
        <v>366</v>
      </c>
      <c r="B2" s="1106"/>
      <c r="C2" s="1106"/>
      <c r="D2" s="1106"/>
      <c r="E2" s="1106"/>
      <c r="F2" s="1106"/>
      <c r="G2" s="1106"/>
      <c r="H2" s="1106"/>
      <c r="I2" s="1106"/>
      <c r="J2" s="1106"/>
      <c r="K2" s="1106"/>
      <c r="L2" s="1106"/>
      <c r="M2" s="1106"/>
      <c r="N2" s="1106"/>
      <c r="O2" s="1106"/>
      <c r="P2" s="1106"/>
      <c r="Q2" s="1106"/>
      <c r="R2" s="1106"/>
      <c r="S2" s="1106"/>
      <c r="T2" s="1106"/>
      <c r="U2" s="1106"/>
      <c r="V2" s="1106"/>
      <c r="W2" s="1106"/>
      <c r="X2" s="1106"/>
      <c r="Y2" s="1106"/>
      <c r="Z2" s="1106"/>
      <c r="AA2" s="1106"/>
      <c r="AB2" s="1106"/>
      <c r="AC2" s="1106"/>
      <c r="AD2" s="1106"/>
      <c r="AE2" s="1106"/>
      <c r="AF2" s="1106"/>
      <c r="AG2" s="1106"/>
      <c r="AH2" s="1106"/>
      <c r="AI2" s="1106"/>
      <c r="AJ2" s="1106"/>
      <c r="AK2" s="1106"/>
      <c r="AL2" s="1106"/>
      <c r="AM2" s="1106"/>
      <c r="AN2" s="1106"/>
      <c r="AO2" s="1106"/>
      <c r="AP2" s="1106"/>
      <c r="AQ2" s="1106"/>
      <c r="AR2" s="1106"/>
      <c r="AS2" s="1106"/>
      <c r="AT2" s="1106"/>
      <c r="AU2" s="1106"/>
      <c r="AV2" s="1106"/>
      <c r="AW2" s="1106"/>
      <c r="AX2" s="1106"/>
      <c r="AY2" s="1106"/>
      <c r="AZ2" s="1106"/>
      <c r="BA2" s="1106"/>
      <c r="BB2" s="1106"/>
      <c r="BC2" s="1106"/>
      <c r="BD2" s="1106"/>
      <c r="BE2" s="1106"/>
      <c r="BF2" s="1106"/>
      <c r="BG2" s="1106"/>
      <c r="BH2" s="1106"/>
      <c r="BI2" s="1106"/>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107" t="s">
        <v>367</v>
      </c>
      <c r="DK2" s="1108"/>
      <c r="DL2" s="1108"/>
      <c r="DM2" s="1108"/>
      <c r="DN2" s="1108"/>
      <c r="DO2" s="1109"/>
      <c r="DP2" s="228"/>
      <c r="DQ2" s="1107" t="s">
        <v>368</v>
      </c>
      <c r="DR2" s="1108"/>
      <c r="DS2" s="1108"/>
      <c r="DT2" s="1108"/>
      <c r="DU2" s="1108"/>
      <c r="DV2" s="1108"/>
      <c r="DW2" s="1108"/>
      <c r="DX2" s="1108"/>
      <c r="DY2" s="1108"/>
      <c r="DZ2" s="1109"/>
      <c r="EA2" s="230"/>
    </row>
    <row r="3" spans="1:131" ht="11.25" customHeight="1">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c r="A4" s="1059" t="s">
        <v>369</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370</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c r="A5" s="995" t="s">
        <v>371</v>
      </c>
      <c r="B5" s="996"/>
      <c r="C5" s="996"/>
      <c r="D5" s="996"/>
      <c r="E5" s="996"/>
      <c r="F5" s="996"/>
      <c r="G5" s="996"/>
      <c r="H5" s="996"/>
      <c r="I5" s="996"/>
      <c r="J5" s="996"/>
      <c r="K5" s="996"/>
      <c r="L5" s="996"/>
      <c r="M5" s="996"/>
      <c r="N5" s="996"/>
      <c r="O5" s="996"/>
      <c r="P5" s="997"/>
      <c r="Q5" s="1001" t="s">
        <v>372</v>
      </c>
      <c r="R5" s="1002"/>
      <c r="S5" s="1002"/>
      <c r="T5" s="1002"/>
      <c r="U5" s="1003"/>
      <c r="V5" s="1001" t="s">
        <v>373</v>
      </c>
      <c r="W5" s="1002"/>
      <c r="X5" s="1002"/>
      <c r="Y5" s="1002"/>
      <c r="Z5" s="1003"/>
      <c r="AA5" s="1001" t="s">
        <v>374</v>
      </c>
      <c r="AB5" s="1002"/>
      <c r="AC5" s="1002"/>
      <c r="AD5" s="1002"/>
      <c r="AE5" s="1002"/>
      <c r="AF5" s="1110" t="s">
        <v>375</v>
      </c>
      <c r="AG5" s="1002"/>
      <c r="AH5" s="1002"/>
      <c r="AI5" s="1002"/>
      <c r="AJ5" s="1015"/>
      <c r="AK5" s="1002" t="s">
        <v>376</v>
      </c>
      <c r="AL5" s="1002"/>
      <c r="AM5" s="1002"/>
      <c r="AN5" s="1002"/>
      <c r="AO5" s="1003"/>
      <c r="AP5" s="1001" t="s">
        <v>377</v>
      </c>
      <c r="AQ5" s="1002"/>
      <c r="AR5" s="1002"/>
      <c r="AS5" s="1002"/>
      <c r="AT5" s="1003"/>
      <c r="AU5" s="1001" t="s">
        <v>378</v>
      </c>
      <c r="AV5" s="1002"/>
      <c r="AW5" s="1002"/>
      <c r="AX5" s="1002"/>
      <c r="AY5" s="1015"/>
      <c r="AZ5" s="232"/>
      <c r="BA5" s="232"/>
      <c r="BB5" s="232"/>
      <c r="BC5" s="232"/>
      <c r="BD5" s="232"/>
      <c r="BE5" s="233"/>
      <c r="BF5" s="233"/>
      <c r="BG5" s="233"/>
      <c r="BH5" s="233"/>
      <c r="BI5" s="233"/>
      <c r="BJ5" s="233"/>
      <c r="BK5" s="233"/>
      <c r="BL5" s="233"/>
      <c r="BM5" s="233"/>
      <c r="BN5" s="233"/>
      <c r="BO5" s="233"/>
      <c r="BP5" s="233"/>
      <c r="BQ5" s="995" t="s">
        <v>379</v>
      </c>
      <c r="BR5" s="996"/>
      <c r="BS5" s="996"/>
      <c r="BT5" s="996"/>
      <c r="BU5" s="996"/>
      <c r="BV5" s="996"/>
      <c r="BW5" s="996"/>
      <c r="BX5" s="996"/>
      <c r="BY5" s="996"/>
      <c r="BZ5" s="996"/>
      <c r="CA5" s="996"/>
      <c r="CB5" s="996"/>
      <c r="CC5" s="996"/>
      <c r="CD5" s="996"/>
      <c r="CE5" s="996"/>
      <c r="CF5" s="996"/>
      <c r="CG5" s="997"/>
      <c r="CH5" s="1001" t="s">
        <v>380</v>
      </c>
      <c r="CI5" s="1002"/>
      <c r="CJ5" s="1002"/>
      <c r="CK5" s="1002"/>
      <c r="CL5" s="1003"/>
      <c r="CM5" s="1001" t="s">
        <v>381</v>
      </c>
      <c r="CN5" s="1002"/>
      <c r="CO5" s="1002"/>
      <c r="CP5" s="1002"/>
      <c r="CQ5" s="1003"/>
      <c r="CR5" s="1001" t="s">
        <v>382</v>
      </c>
      <c r="CS5" s="1002"/>
      <c r="CT5" s="1002"/>
      <c r="CU5" s="1002"/>
      <c r="CV5" s="1003"/>
      <c r="CW5" s="1001" t="s">
        <v>383</v>
      </c>
      <c r="CX5" s="1002"/>
      <c r="CY5" s="1002"/>
      <c r="CZ5" s="1002"/>
      <c r="DA5" s="1003"/>
      <c r="DB5" s="1001" t="s">
        <v>384</v>
      </c>
      <c r="DC5" s="1002"/>
      <c r="DD5" s="1002"/>
      <c r="DE5" s="1002"/>
      <c r="DF5" s="1003"/>
      <c r="DG5" s="1100" t="s">
        <v>385</v>
      </c>
      <c r="DH5" s="1101"/>
      <c r="DI5" s="1101"/>
      <c r="DJ5" s="1101"/>
      <c r="DK5" s="1102"/>
      <c r="DL5" s="1100" t="s">
        <v>386</v>
      </c>
      <c r="DM5" s="1101"/>
      <c r="DN5" s="1101"/>
      <c r="DO5" s="1101"/>
      <c r="DP5" s="1102"/>
      <c r="DQ5" s="1001" t="s">
        <v>387</v>
      </c>
      <c r="DR5" s="1002"/>
      <c r="DS5" s="1002"/>
      <c r="DT5" s="1002"/>
      <c r="DU5" s="1003"/>
      <c r="DV5" s="1001" t="s">
        <v>378</v>
      </c>
      <c r="DW5" s="1002"/>
      <c r="DX5" s="1002"/>
      <c r="DY5" s="1002"/>
      <c r="DZ5" s="1015"/>
      <c r="EA5" s="234"/>
    </row>
    <row r="6" spans="1:131" s="235" customFormat="1" ht="26.25" customHeight="1" thickBot="1">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111"/>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103"/>
      <c r="DH6" s="1104"/>
      <c r="DI6" s="1104"/>
      <c r="DJ6" s="1104"/>
      <c r="DK6" s="1105"/>
      <c r="DL6" s="1103"/>
      <c r="DM6" s="1104"/>
      <c r="DN6" s="1104"/>
      <c r="DO6" s="1104"/>
      <c r="DP6" s="1105"/>
      <c r="DQ6" s="1004"/>
      <c r="DR6" s="1005"/>
      <c r="DS6" s="1005"/>
      <c r="DT6" s="1005"/>
      <c r="DU6" s="1006"/>
      <c r="DV6" s="1004"/>
      <c r="DW6" s="1005"/>
      <c r="DX6" s="1005"/>
      <c r="DY6" s="1005"/>
      <c r="DZ6" s="1016"/>
      <c r="EA6" s="234"/>
    </row>
    <row r="7" spans="1:131" s="235" customFormat="1" ht="26.25" customHeight="1" thickTop="1">
      <c r="A7" s="236">
        <v>1</v>
      </c>
      <c r="B7" s="1047" t="s">
        <v>388</v>
      </c>
      <c r="C7" s="1048"/>
      <c r="D7" s="1048"/>
      <c r="E7" s="1048"/>
      <c r="F7" s="1048"/>
      <c r="G7" s="1048"/>
      <c r="H7" s="1048"/>
      <c r="I7" s="1048"/>
      <c r="J7" s="1048"/>
      <c r="K7" s="1048"/>
      <c r="L7" s="1048"/>
      <c r="M7" s="1048"/>
      <c r="N7" s="1048"/>
      <c r="O7" s="1048"/>
      <c r="P7" s="1049"/>
      <c r="Q7" s="1087">
        <v>29037</v>
      </c>
      <c r="R7" s="1088"/>
      <c r="S7" s="1088"/>
      <c r="T7" s="1088"/>
      <c r="U7" s="1088"/>
      <c r="V7" s="1088">
        <v>27417</v>
      </c>
      <c r="W7" s="1088"/>
      <c r="X7" s="1088"/>
      <c r="Y7" s="1088"/>
      <c r="Z7" s="1088"/>
      <c r="AA7" s="1088">
        <v>1620</v>
      </c>
      <c r="AB7" s="1088"/>
      <c r="AC7" s="1088"/>
      <c r="AD7" s="1088"/>
      <c r="AE7" s="1089"/>
      <c r="AF7" s="1090">
        <v>1295</v>
      </c>
      <c r="AG7" s="1091"/>
      <c r="AH7" s="1091"/>
      <c r="AI7" s="1091"/>
      <c r="AJ7" s="1092"/>
      <c r="AK7" s="1093" t="s">
        <v>587</v>
      </c>
      <c r="AL7" s="1094"/>
      <c r="AM7" s="1094"/>
      <c r="AN7" s="1094"/>
      <c r="AO7" s="1094"/>
      <c r="AP7" s="1094">
        <v>20960</v>
      </c>
      <c r="AQ7" s="1094"/>
      <c r="AR7" s="1094"/>
      <c r="AS7" s="1094"/>
      <c r="AT7" s="1094"/>
      <c r="AU7" s="1095"/>
      <c r="AV7" s="1095"/>
      <c r="AW7" s="1095"/>
      <c r="AX7" s="1095"/>
      <c r="AY7" s="1096"/>
      <c r="AZ7" s="232"/>
      <c r="BA7" s="232"/>
      <c r="BB7" s="232"/>
      <c r="BC7" s="232"/>
      <c r="BD7" s="232"/>
      <c r="BE7" s="233"/>
      <c r="BF7" s="233"/>
      <c r="BG7" s="233"/>
      <c r="BH7" s="233"/>
      <c r="BI7" s="233"/>
      <c r="BJ7" s="233"/>
      <c r="BK7" s="233"/>
      <c r="BL7" s="233"/>
      <c r="BM7" s="233"/>
      <c r="BN7" s="233"/>
      <c r="BO7" s="233"/>
      <c r="BP7" s="233"/>
      <c r="BQ7" s="236">
        <v>1</v>
      </c>
      <c r="BR7" s="237"/>
      <c r="BS7" s="1097"/>
      <c r="BT7" s="1098"/>
      <c r="BU7" s="1098"/>
      <c r="BV7" s="1098"/>
      <c r="BW7" s="1098"/>
      <c r="BX7" s="1098"/>
      <c r="BY7" s="1098"/>
      <c r="BZ7" s="1098"/>
      <c r="CA7" s="1098"/>
      <c r="CB7" s="1098"/>
      <c r="CC7" s="1098"/>
      <c r="CD7" s="1098"/>
      <c r="CE7" s="1098"/>
      <c r="CF7" s="1098"/>
      <c r="CG7" s="1099"/>
      <c r="CH7" s="1084"/>
      <c r="CI7" s="1085"/>
      <c r="CJ7" s="1085"/>
      <c r="CK7" s="1085"/>
      <c r="CL7" s="1086"/>
      <c r="CM7" s="1084"/>
      <c r="CN7" s="1085"/>
      <c r="CO7" s="1085"/>
      <c r="CP7" s="1085"/>
      <c r="CQ7" s="1086"/>
      <c r="CR7" s="1084"/>
      <c r="CS7" s="1085"/>
      <c r="CT7" s="1085"/>
      <c r="CU7" s="1085"/>
      <c r="CV7" s="1086"/>
      <c r="CW7" s="1084"/>
      <c r="CX7" s="1085"/>
      <c r="CY7" s="1085"/>
      <c r="CZ7" s="1085"/>
      <c r="DA7" s="1086"/>
      <c r="DB7" s="1084"/>
      <c r="DC7" s="1085"/>
      <c r="DD7" s="1085"/>
      <c r="DE7" s="1085"/>
      <c r="DF7" s="1086"/>
      <c r="DG7" s="1084"/>
      <c r="DH7" s="1085"/>
      <c r="DI7" s="1085"/>
      <c r="DJ7" s="1085"/>
      <c r="DK7" s="1086"/>
      <c r="DL7" s="1084"/>
      <c r="DM7" s="1085"/>
      <c r="DN7" s="1085"/>
      <c r="DO7" s="1085"/>
      <c r="DP7" s="1086"/>
      <c r="DQ7" s="1084"/>
      <c r="DR7" s="1085"/>
      <c r="DS7" s="1085"/>
      <c r="DT7" s="1085"/>
      <c r="DU7" s="1086"/>
      <c r="DV7" s="1097"/>
      <c r="DW7" s="1098"/>
      <c r="DX7" s="1098"/>
      <c r="DY7" s="1098"/>
      <c r="DZ7" s="1112"/>
      <c r="EA7" s="234"/>
    </row>
    <row r="8" spans="1:131" s="235" customFormat="1" ht="26.25" customHeight="1">
      <c r="A8" s="238">
        <v>2</v>
      </c>
      <c r="B8" s="1030"/>
      <c r="C8" s="1031"/>
      <c r="D8" s="1031"/>
      <c r="E8" s="1031"/>
      <c r="F8" s="1031"/>
      <c r="G8" s="1031"/>
      <c r="H8" s="1031"/>
      <c r="I8" s="1031"/>
      <c r="J8" s="1031"/>
      <c r="K8" s="1031"/>
      <c r="L8" s="1031"/>
      <c r="M8" s="1031"/>
      <c r="N8" s="1031"/>
      <c r="O8" s="1031"/>
      <c r="P8" s="1032"/>
      <c r="Q8" s="1038"/>
      <c r="R8" s="1039"/>
      <c r="S8" s="1039"/>
      <c r="T8" s="1039"/>
      <c r="U8" s="1039"/>
      <c r="V8" s="1039"/>
      <c r="W8" s="1039"/>
      <c r="X8" s="1039"/>
      <c r="Y8" s="1039"/>
      <c r="Z8" s="1039"/>
      <c r="AA8" s="1039"/>
      <c r="AB8" s="1039"/>
      <c r="AC8" s="1039"/>
      <c r="AD8" s="1039"/>
      <c r="AE8" s="1040"/>
      <c r="AF8" s="1035"/>
      <c r="AG8" s="1036"/>
      <c r="AH8" s="1036"/>
      <c r="AI8" s="1036"/>
      <c r="AJ8" s="1037"/>
      <c r="AK8" s="1080"/>
      <c r="AL8" s="1081"/>
      <c r="AM8" s="1081"/>
      <c r="AN8" s="1081"/>
      <c r="AO8" s="1081"/>
      <c r="AP8" s="1081"/>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c r="BT8" s="993"/>
      <c r="BU8" s="993"/>
      <c r="BV8" s="993"/>
      <c r="BW8" s="993"/>
      <c r="BX8" s="993"/>
      <c r="BY8" s="993"/>
      <c r="BZ8" s="993"/>
      <c r="CA8" s="993"/>
      <c r="CB8" s="993"/>
      <c r="CC8" s="993"/>
      <c r="CD8" s="993"/>
      <c r="CE8" s="993"/>
      <c r="CF8" s="993"/>
      <c r="CG8" s="1014"/>
      <c r="CH8" s="989"/>
      <c r="CI8" s="990"/>
      <c r="CJ8" s="990"/>
      <c r="CK8" s="990"/>
      <c r="CL8" s="991"/>
      <c r="CM8" s="989"/>
      <c r="CN8" s="990"/>
      <c r="CO8" s="990"/>
      <c r="CP8" s="990"/>
      <c r="CQ8" s="991"/>
      <c r="CR8" s="989"/>
      <c r="CS8" s="990"/>
      <c r="CT8" s="990"/>
      <c r="CU8" s="990"/>
      <c r="CV8" s="991"/>
      <c r="CW8" s="989"/>
      <c r="CX8" s="990"/>
      <c r="CY8" s="990"/>
      <c r="CZ8" s="990"/>
      <c r="DA8" s="991"/>
      <c r="DB8" s="989"/>
      <c r="DC8" s="990"/>
      <c r="DD8" s="990"/>
      <c r="DE8" s="990"/>
      <c r="DF8" s="991"/>
      <c r="DG8" s="989"/>
      <c r="DH8" s="990"/>
      <c r="DI8" s="990"/>
      <c r="DJ8" s="990"/>
      <c r="DK8" s="991"/>
      <c r="DL8" s="989"/>
      <c r="DM8" s="990"/>
      <c r="DN8" s="990"/>
      <c r="DO8" s="990"/>
      <c r="DP8" s="991"/>
      <c r="DQ8" s="989"/>
      <c r="DR8" s="990"/>
      <c r="DS8" s="990"/>
      <c r="DT8" s="990"/>
      <c r="DU8" s="991"/>
      <c r="DV8" s="992"/>
      <c r="DW8" s="993"/>
      <c r="DX8" s="993"/>
      <c r="DY8" s="993"/>
      <c r="DZ8" s="994"/>
      <c r="EA8" s="234"/>
    </row>
    <row r="9" spans="1:131" s="235" customFormat="1" ht="26.25" customHeight="1">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4"/>
    </row>
    <row r="10" spans="1:131" s="235" customFormat="1" ht="26.25" customHeight="1">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389</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c r="A23" s="240" t="s">
        <v>390</v>
      </c>
      <c r="B23" s="937" t="s">
        <v>391</v>
      </c>
      <c r="C23" s="938"/>
      <c r="D23" s="938"/>
      <c r="E23" s="938"/>
      <c r="F23" s="938"/>
      <c r="G23" s="938"/>
      <c r="H23" s="938"/>
      <c r="I23" s="938"/>
      <c r="J23" s="938"/>
      <c r="K23" s="938"/>
      <c r="L23" s="938"/>
      <c r="M23" s="938"/>
      <c r="N23" s="938"/>
      <c r="O23" s="938"/>
      <c r="P23" s="948"/>
      <c r="Q23" s="1067">
        <v>29037</v>
      </c>
      <c r="R23" s="1061"/>
      <c r="S23" s="1061"/>
      <c r="T23" s="1061"/>
      <c r="U23" s="1061"/>
      <c r="V23" s="1061">
        <v>27417</v>
      </c>
      <c r="W23" s="1061"/>
      <c r="X23" s="1061"/>
      <c r="Y23" s="1061"/>
      <c r="Z23" s="1061"/>
      <c r="AA23" s="1061">
        <v>1620</v>
      </c>
      <c r="AB23" s="1061"/>
      <c r="AC23" s="1061"/>
      <c r="AD23" s="1061"/>
      <c r="AE23" s="1068"/>
      <c r="AF23" s="1069">
        <v>1295</v>
      </c>
      <c r="AG23" s="1061"/>
      <c r="AH23" s="1061"/>
      <c r="AI23" s="1061"/>
      <c r="AJ23" s="1070"/>
      <c r="AK23" s="1071"/>
      <c r="AL23" s="1072"/>
      <c r="AM23" s="1072"/>
      <c r="AN23" s="1072"/>
      <c r="AO23" s="1072"/>
      <c r="AP23" s="1061">
        <v>20960</v>
      </c>
      <c r="AQ23" s="1061"/>
      <c r="AR23" s="1061"/>
      <c r="AS23" s="1061"/>
      <c r="AT23" s="1061"/>
      <c r="AU23" s="1062"/>
      <c r="AV23" s="1062"/>
      <c r="AW23" s="1062"/>
      <c r="AX23" s="1062"/>
      <c r="AY23" s="1063"/>
      <c r="AZ23" s="1064" t="s">
        <v>392</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c r="A24" s="1060" t="s">
        <v>393</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c r="A25" s="1059" t="s">
        <v>394</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c r="A26" s="995" t="s">
        <v>371</v>
      </c>
      <c r="B26" s="996"/>
      <c r="C26" s="996"/>
      <c r="D26" s="996"/>
      <c r="E26" s="996"/>
      <c r="F26" s="996"/>
      <c r="G26" s="996"/>
      <c r="H26" s="996"/>
      <c r="I26" s="996"/>
      <c r="J26" s="996"/>
      <c r="K26" s="996"/>
      <c r="L26" s="996"/>
      <c r="M26" s="996"/>
      <c r="N26" s="996"/>
      <c r="O26" s="996"/>
      <c r="P26" s="997"/>
      <c r="Q26" s="1001" t="s">
        <v>395</v>
      </c>
      <c r="R26" s="1002"/>
      <c r="S26" s="1002"/>
      <c r="T26" s="1002"/>
      <c r="U26" s="1003"/>
      <c r="V26" s="1001" t="s">
        <v>396</v>
      </c>
      <c r="W26" s="1002"/>
      <c r="X26" s="1002"/>
      <c r="Y26" s="1002"/>
      <c r="Z26" s="1003"/>
      <c r="AA26" s="1001" t="s">
        <v>397</v>
      </c>
      <c r="AB26" s="1002"/>
      <c r="AC26" s="1002"/>
      <c r="AD26" s="1002"/>
      <c r="AE26" s="1002"/>
      <c r="AF26" s="1055" t="s">
        <v>398</v>
      </c>
      <c r="AG26" s="1008"/>
      <c r="AH26" s="1008"/>
      <c r="AI26" s="1008"/>
      <c r="AJ26" s="1056"/>
      <c r="AK26" s="1002" t="s">
        <v>399</v>
      </c>
      <c r="AL26" s="1002"/>
      <c r="AM26" s="1002"/>
      <c r="AN26" s="1002"/>
      <c r="AO26" s="1003"/>
      <c r="AP26" s="1001" t="s">
        <v>400</v>
      </c>
      <c r="AQ26" s="1002"/>
      <c r="AR26" s="1002"/>
      <c r="AS26" s="1002"/>
      <c r="AT26" s="1003"/>
      <c r="AU26" s="1001" t="s">
        <v>401</v>
      </c>
      <c r="AV26" s="1002"/>
      <c r="AW26" s="1002"/>
      <c r="AX26" s="1002"/>
      <c r="AY26" s="1003"/>
      <c r="AZ26" s="1001" t="s">
        <v>402</v>
      </c>
      <c r="BA26" s="1002"/>
      <c r="BB26" s="1002"/>
      <c r="BC26" s="1002"/>
      <c r="BD26" s="1003"/>
      <c r="BE26" s="1001" t="s">
        <v>378</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c r="A28" s="242">
        <v>1</v>
      </c>
      <c r="B28" s="1047" t="s">
        <v>403</v>
      </c>
      <c r="C28" s="1048"/>
      <c r="D28" s="1048"/>
      <c r="E28" s="1048"/>
      <c r="F28" s="1048"/>
      <c r="G28" s="1048"/>
      <c r="H28" s="1048"/>
      <c r="I28" s="1048"/>
      <c r="J28" s="1048"/>
      <c r="K28" s="1048"/>
      <c r="L28" s="1048"/>
      <c r="M28" s="1048"/>
      <c r="N28" s="1048"/>
      <c r="O28" s="1048"/>
      <c r="P28" s="1049"/>
      <c r="Q28" s="1050">
        <v>6367</v>
      </c>
      <c r="R28" s="1051"/>
      <c r="S28" s="1051"/>
      <c r="T28" s="1051"/>
      <c r="U28" s="1051"/>
      <c r="V28" s="1051">
        <v>6312</v>
      </c>
      <c r="W28" s="1051"/>
      <c r="X28" s="1051"/>
      <c r="Y28" s="1051"/>
      <c r="Z28" s="1051"/>
      <c r="AA28" s="1051">
        <v>55</v>
      </c>
      <c r="AB28" s="1051"/>
      <c r="AC28" s="1051"/>
      <c r="AD28" s="1051"/>
      <c r="AE28" s="1052"/>
      <c r="AF28" s="1053">
        <v>55</v>
      </c>
      <c r="AG28" s="1051"/>
      <c r="AH28" s="1051"/>
      <c r="AI28" s="1051"/>
      <c r="AJ28" s="1054"/>
      <c r="AK28" s="1042">
        <v>540</v>
      </c>
      <c r="AL28" s="1043"/>
      <c r="AM28" s="1043"/>
      <c r="AN28" s="1043"/>
      <c r="AO28" s="1043"/>
      <c r="AP28" s="1043" t="s">
        <v>524</v>
      </c>
      <c r="AQ28" s="1043"/>
      <c r="AR28" s="1043"/>
      <c r="AS28" s="1043"/>
      <c r="AT28" s="1043"/>
      <c r="AU28" s="1043" t="s">
        <v>524</v>
      </c>
      <c r="AV28" s="1043"/>
      <c r="AW28" s="1043"/>
      <c r="AX28" s="1043"/>
      <c r="AY28" s="1043"/>
      <c r="AZ28" s="1044" t="s">
        <v>524</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c r="A29" s="242">
        <v>2</v>
      </c>
      <c r="B29" s="1030" t="s">
        <v>404</v>
      </c>
      <c r="C29" s="1031"/>
      <c r="D29" s="1031"/>
      <c r="E29" s="1031"/>
      <c r="F29" s="1031"/>
      <c r="G29" s="1031"/>
      <c r="H29" s="1031"/>
      <c r="I29" s="1031"/>
      <c r="J29" s="1031"/>
      <c r="K29" s="1031"/>
      <c r="L29" s="1031"/>
      <c r="M29" s="1031"/>
      <c r="N29" s="1031"/>
      <c r="O29" s="1031"/>
      <c r="P29" s="1032"/>
      <c r="Q29" s="1038">
        <v>5016</v>
      </c>
      <c r="R29" s="1039"/>
      <c r="S29" s="1039"/>
      <c r="T29" s="1039"/>
      <c r="U29" s="1039"/>
      <c r="V29" s="1039">
        <v>4906</v>
      </c>
      <c r="W29" s="1039"/>
      <c r="X29" s="1039"/>
      <c r="Y29" s="1039"/>
      <c r="Z29" s="1039"/>
      <c r="AA29" s="1039">
        <v>110</v>
      </c>
      <c r="AB29" s="1039"/>
      <c r="AC29" s="1039"/>
      <c r="AD29" s="1039"/>
      <c r="AE29" s="1040"/>
      <c r="AF29" s="1035">
        <v>110</v>
      </c>
      <c r="AG29" s="1036"/>
      <c r="AH29" s="1036"/>
      <c r="AI29" s="1036"/>
      <c r="AJ29" s="1037"/>
      <c r="AK29" s="980">
        <v>730</v>
      </c>
      <c r="AL29" s="971"/>
      <c r="AM29" s="971"/>
      <c r="AN29" s="971"/>
      <c r="AO29" s="971"/>
      <c r="AP29" s="971" t="s">
        <v>524</v>
      </c>
      <c r="AQ29" s="971"/>
      <c r="AR29" s="971"/>
      <c r="AS29" s="971"/>
      <c r="AT29" s="971"/>
      <c r="AU29" s="971" t="s">
        <v>524</v>
      </c>
      <c r="AV29" s="971"/>
      <c r="AW29" s="971"/>
      <c r="AX29" s="971"/>
      <c r="AY29" s="971"/>
      <c r="AZ29" s="1041" t="s">
        <v>524</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c r="A30" s="242">
        <v>3</v>
      </c>
      <c r="B30" s="1030" t="s">
        <v>405</v>
      </c>
      <c r="C30" s="1031"/>
      <c r="D30" s="1031"/>
      <c r="E30" s="1031"/>
      <c r="F30" s="1031"/>
      <c r="G30" s="1031"/>
      <c r="H30" s="1031"/>
      <c r="I30" s="1031"/>
      <c r="J30" s="1031"/>
      <c r="K30" s="1031"/>
      <c r="L30" s="1031"/>
      <c r="M30" s="1031"/>
      <c r="N30" s="1031"/>
      <c r="O30" s="1031"/>
      <c r="P30" s="1032"/>
      <c r="Q30" s="1038">
        <v>775</v>
      </c>
      <c r="R30" s="1039"/>
      <c r="S30" s="1039"/>
      <c r="T30" s="1039"/>
      <c r="U30" s="1039"/>
      <c r="V30" s="1039">
        <v>770</v>
      </c>
      <c r="W30" s="1039"/>
      <c r="X30" s="1039"/>
      <c r="Y30" s="1039"/>
      <c r="Z30" s="1039"/>
      <c r="AA30" s="1039">
        <v>5</v>
      </c>
      <c r="AB30" s="1039"/>
      <c r="AC30" s="1039"/>
      <c r="AD30" s="1039"/>
      <c r="AE30" s="1040"/>
      <c r="AF30" s="1035">
        <v>5</v>
      </c>
      <c r="AG30" s="1036"/>
      <c r="AH30" s="1036"/>
      <c r="AI30" s="1036"/>
      <c r="AJ30" s="1037"/>
      <c r="AK30" s="980">
        <v>158</v>
      </c>
      <c r="AL30" s="971"/>
      <c r="AM30" s="971"/>
      <c r="AN30" s="971"/>
      <c r="AO30" s="971"/>
      <c r="AP30" s="971" t="s">
        <v>524</v>
      </c>
      <c r="AQ30" s="971"/>
      <c r="AR30" s="971"/>
      <c r="AS30" s="971"/>
      <c r="AT30" s="971"/>
      <c r="AU30" s="971" t="s">
        <v>524</v>
      </c>
      <c r="AV30" s="971"/>
      <c r="AW30" s="971"/>
      <c r="AX30" s="971"/>
      <c r="AY30" s="971"/>
      <c r="AZ30" s="1041" t="s">
        <v>524</v>
      </c>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c r="A31" s="242">
        <v>4</v>
      </c>
      <c r="B31" s="1030" t="s">
        <v>406</v>
      </c>
      <c r="C31" s="1031"/>
      <c r="D31" s="1031"/>
      <c r="E31" s="1031"/>
      <c r="F31" s="1031"/>
      <c r="G31" s="1031"/>
      <c r="H31" s="1031"/>
      <c r="I31" s="1031"/>
      <c r="J31" s="1031"/>
      <c r="K31" s="1031"/>
      <c r="L31" s="1031"/>
      <c r="M31" s="1031"/>
      <c r="N31" s="1031"/>
      <c r="O31" s="1031"/>
      <c r="P31" s="1032"/>
      <c r="Q31" s="1038">
        <v>1286</v>
      </c>
      <c r="R31" s="1039"/>
      <c r="S31" s="1039"/>
      <c r="T31" s="1039"/>
      <c r="U31" s="1039"/>
      <c r="V31" s="1039">
        <v>135</v>
      </c>
      <c r="W31" s="1039"/>
      <c r="X31" s="1039"/>
      <c r="Y31" s="1039"/>
      <c r="Z31" s="1039"/>
      <c r="AA31" s="1039">
        <v>1151</v>
      </c>
      <c r="AB31" s="1039"/>
      <c r="AC31" s="1039"/>
      <c r="AD31" s="1039"/>
      <c r="AE31" s="1040"/>
      <c r="AF31" s="1035">
        <v>1151</v>
      </c>
      <c r="AG31" s="1036"/>
      <c r="AH31" s="1036"/>
      <c r="AI31" s="1036"/>
      <c r="AJ31" s="1037"/>
      <c r="AK31" s="980">
        <v>9</v>
      </c>
      <c r="AL31" s="971"/>
      <c r="AM31" s="971"/>
      <c r="AN31" s="971"/>
      <c r="AO31" s="971"/>
      <c r="AP31" s="971">
        <v>2654</v>
      </c>
      <c r="AQ31" s="971"/>
      <c r="AR31" s="971"/>
      <c r="AS31" s="971"/>
      <c r="AT31" s="971"/>
      <c r="AU31" s="971">
        <v>29</v>
      </c>
      <c r="AV31" s="971"/>
      <c r="AW31" s="971"/>
      <c r="AX31" s="971"/>
      <c r="AY31" s="971"/>
      <c r="AZ31" s="1041" t="s">
        <v>524</v>
      </c>
      <c r="BA31" s="1041"/>
      <c r="BB31" s="1041"/>
      <c r="BC31" s="1041"/>
      <c r="BD31" s="1041"/>
      <c r="BE31" s="972" t="s">
        <v>407</v>
      </c>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c r="A32" s="242">
        <v>5</v>
      </c>
      <c r="B32" s="1030" t="s">
        <v>408</v>
      </c>
      <c r="C32" s="1031"/>
      <c r="D32" s="1031"/>
      <c r="E32" s="1031"/>
      <c r="F32" s="1031"/>
      <c r="G32" s="1031"/>
      <c r="H32" s="1031"/>
      <c r="I32" s="1031"/>
      <c r="J32" s="1031"/>
      <c r="K32" s="1031"/>
      <c r="L32" s="1031"/>
      <c r="M32" s="1031"/>
      <c r="N32" s="1031"/>
      <c r="O32" s="1031"/>
      <c r="P32" s="1032"/>
      <c r="Q32" s="1038">
        <v>570</v>
      </c>
      <c r="R32" s="1039"/>
      <c r="S32" s="1039"/>
      <c r="T32" s="1039"/>
      <c r="U32" s="1039"/>
      <c r="V32" s="1039">
        <v>4</v>
      </c>
      <c r="W32" s="1039"/>
      <c r="X32" s="1039"/>
      <c r="Y32" s="1039"/>
      <c r="Z32" s="1039"/>
      <c r="AA32" s="1039">
        <v>566</v>
      </c>
      <c r="AB32" s="1039"/>
      <c r="AC32" s="1039"/>
      <c r="AD32" s="1039"/>
      <c r="AE32" s="1040"/>
      <c r="AF32" s="1035">
        <v>566</v>
      </c>
      <c r="AG32" s="1036"/>
      <c r="AH32" s="1036"/>
      <c r="AI32" s="1036"/>
      <c r="AJ32" s="1037"/>
      <c r="AK32" s="980" t="s">
        <v>524</v>
      </c>
      <c r="AL32" s="971"/>
      <c r="AM32" s="971"/>
      <c r="AN32" s="971"/>
      <c r="AO32" s="971"/>
      <c r="AP32" s="971" t="s">
        <v>524</v>
      </c>
      <c r="AQ32" s="971"/>
      <c r="AR32" s="971"/>
      <c r="AS32" s="971"/>
      <c r="AT32" s="971"/>
      <c r="AU32" s="971" t="s">
        <v>524</v>
      </c>
      <c r="AV32" s="971"/>
      <c r="AW32" s="971"/>
      <c r="AX32" s="971"/>
      <c r="AY32" s="971"/>
      <c r="AZ32" s="1041" t="s">
        <v>524</v>
      </c>
      <c r="BA32" s="1041"/>
      <c r="BB32" s="1041"/>
      <c r="BC32" s="1041"/>
      <c r="BD32" s="1041"/>
      <c r="BE32" s="972" t="s">
        <v>409</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c r="A33" s="242">
        <v>6</v>
      </c>
      <c r="B33" s="1030" t="s">
        <v>410</v>
      </c>
      <c r="C33" s="1031"/>
      <c r="D33" s="1031"/>
      <c r="E33" s="1031"/>
      <c r="F33" s="1031"/>
      <c r="G33" s="1031"/>
      <c r="H33" s="1031"/>
      <c r="I33" s="1031"/>
      <c r="J33" s="1031"/>
      <c r="K33" s="1031"/>
      <c r="L33" s="1031"/>
      <c r="M33" s="1031"/>
      <c r="N33" s="1031"/>
      <c r="O33" s="1031"/>
      <c r="P33" s="1032"/>
      <c r="Q33" s="1038">
        <v>1126</v>
      </c>
      <c r="R33" s="1039"/>
      <c r="S33" s="1039"/>
      <c r="T33" s="1039"/>
      <c r="U33" s="1039"/>
      <c r="V33" s="1039">
        <v>234</v>
      </c>
      <c r="W33" s="1039"/>
      <c r="X33" s="1039"/>
      <c r="Y33" s="1039"/>
      <c r="Z33" s="1039"/>
      <c r="AA33" s="1039">
        <v>892</v>
      </c>
      <c r="AB33" s="1039"/>
      <c r="AC33" s="1039"/>
      <c r="AD33" s="1039"/>
      <c r="AE33" s="1040"/>
      <c r="AF33" s="1035">
        <v>892</v>
      </c>
      <c r="AG33" s="1036"/>
      <c r="AH33" s="1036"/>
      <c r="AI33" s="1036"/>
      <c r="AJ33" s="1037"/>
      <c r="AK33" s="980">
        <v>581</v>
      </c>
      <c r="AL33" s="971"/>
      <c r="AM33" s="971"/>
      <c r="AN33" s="971"/>
      <c r="AO33" s="971"/>
      <c r="AP33" s="971">
        <v>6520</v>
      </c>
      <c r="AQ33" s="971"/>
      <c r="AR33" s="971"/>
      <c r="AS33" s="971"/>
      <c r="AT33" s="971"/>
      <c r="AU33" s="971">
        <v>4903</v>
      </c>
      <c r="AV33" s="971"/>
      <c r="AW33" s="971"/>
      <c r="AX33" s="971"/>
      <c r="AY33" s="971"/>
      <c r="AZ33" s="1041" t="s">
        <v>524</v>
      </c>
      <c r="BA33" s="1041"/>
      <c r="BB33" s="1041"/>
      <c r="BC33" s="1041"/>
      <c r="BD33" s="1041"/>
      <c r="BE33" s="972" t="s">
        <v>407</v>
      </c>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c r="A34" s="242">
        <v>7</v>
      </c>
      <c r="B34" s="1030" t="s">
        <v>411</v>
      </c>
      <c r="C34" s="1031"/>
      <c r="D34" s="1031"/>
      <c r="E34" s="1031"/>
      <c r="F34" s="1031"/>
      <c r="G34" s="1031"/>
      <c r="H34" s="1031"/>
      <c r="I34" s="1031"/>
      <c r="J34" s="1031"/>
      <c r="K34" s="1031"/>
      <c r="L34" s="1031"/>
      <c r="M34" s="1031"/>
      <c r="N34" s="1031"/>
      <c r="O34" s="1031"/>
      <c r="P34" s="1032"/>
      <c r="Q34" s="1038">
        <v>11</v>
      </c>
      <c r="R34" s="1039"/>
      <c r="S34" s="1039"/>
      <c r="T34" s="1039"/>
      <c r="U34" s="1039"/>
      <c r="V34" s="1039">
        <v>2</v>
      </c>
      <c r="W34" s="1039"/>
      <c r="X34" s="1039"/>
      <c r="Y34" s="1039"/>
      <c r="Z34" s="1039"/>
      <c r="AA34" s="1039">
        <v>9</v>
      </c>
      <c r="AB34" s="1039"/>
      <c r="AC34" s="1039"/>
      <c r="AD34" s="1039"/>
      <c r="AE34" s="1040"/>
      <c r="AF34" s="1035">
        <v>9</v>
      </c>
      <c r="AG34" s="1036"/>
      <c r="AH34" s="1036"/>
      <c r="AI34" s="1036"/>
      <c r="AJ34" s="1037"/>
      <c r="AK34" s="980" t="s">
        <v>524</v>
      </c>
      <c r="AL34" s="971"/>
      <c r="AM34" s="971"/>
      <c r="AN34" s="971"/>
      <c r="AO34" s="971"/>
      <c r="AP34" s="971" t="s">
        <v>524</v>
      </c>
      <c r="AQ34" s="971"/>
      <c r="AR34" s="971"/>
      <c r="AS34" s="971"/>
      <c r="AT34" s="971"/>
      <c r="AU34" s="971" t="s">
        <v>524</v>
      </c>
      <c r="AV34" s="971"/>
      <c r="AW34" s="971"/>
      <c r="AX34" s="971"/>
      <c r="AY34" s="971"/>
      <c r="AZ34" s="1041" t="s">
        <v>524</v>
      </c>
      <c r="BA34" s="1041"/>
      <c r="BB34" s="1041"/>
      <c r="BC34" s="1041"/>
      <c r="BD34" s="1041"/>
      <c r="BE34" s="972" t="s">
        <v>412</v>
      </c>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413</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c r="A63" s="240" t="s">
        <v>390</v>
      </c>
      <c r="B63" s="937" t="s">
        <v>414</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2787</v>
      </c>
      <c r="AG63" s="959"/>
      <c r="AH63" s="959"/>
      <c r="AI63" s="959"/>
      <c r="AJ63" s="1022"/>
      <c r="AK63" s="1023"/>
      <c r="AL63" s="963"/>
      <c r="AM63" s="963"/>
      <c r="AN63" s="963"/>
      <c r="AO63" s="963"/>
      <c r="AP63" s="959">
        <v>2018</v>
      </c>
      <c r="AQ63" s="959"/>
      <c r="AR63" s="959"/>
      <c r="AS63" s="959"/>
      <c r="AT63" s="959"/>
      <c r="AU63" s="959">
        <v>4932</v>
      </c>
      <c r="AV63" s="959"/>
      <c r="AW63" s="959"/>
      <c r="AX63" s="959"/>
      <c r="AY63" s="959"/>
      <c r="AZ63" s="1017"/>
      <c r="BA63" s="1017"/>
      <c r="BB63" s="1017"/>
      <c r="BC63" s="1017"/>
      <c r="BD63" s="1017"/>
      <c r="BE63" s="960"/>
      <c r="BF63" s="960"/>
      <c r="BG63" s="960"/>
      <c r="BH63" s="960"/>
      <c r="BI63" s="961"/>
      <c r="BJ63" s="1018" t="s">
        <v>415</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c r="A65" s="232" t="s">
        <v>416</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c r="A66" s="995" t="s">
        <v>417</v>
      </c>
      <c r="B66" s="996"/>
      <c r="C66" s="996"/>
      <c r="D66" s="996"/>
      <c r="E66" s="996"/>
      <c r="F66" s="996"/>
      <c r="G66" s="996"/>
      <c r="H66" s="996"/>
      <c r="I66" s="996"/>
      <c r="J66" s="996"/>
      <c r="K66" s="996"/>
      <c r="L66" s="996"/>
      <c r="M66" s="996"/>
      <c r="N66" s="996"/>
      <c r="O66" s="996"/>
      <c r="P66" s="997"/>
      <c r="Q66" s="1001" t="s">
        <v>395</v>
      </c>
      <c r="R66" s="1002"/>
      <c r="S66" s="1002"/>
      <c r="T66" s="1002"/>
      <c r="U66" s="1003"/>
      <c r="V66" s="1001" t="s">
        <v>396</v>
      </c>
      <c r="W66" s="1002"/>
      <c r="X66" s="1002"/>
      <c r="Y66" s="1002"/>
      <c r="Z66" s="1003"/>
      <c r="AA66" s="1001" t="s">
        <v>397</v>
      </c>
      <c r="AB66" s="1002"/>
      <c r="AC66" s="1002"/>
      <c r="AD66" s="1002"/>
      <c r="AE66" s="1003"/>
      <c r="AF66" s="1007" t="s">
        <v>418</v>
      </c>
      <c r="AG66" s="1008"/>
      <c r="AH66" s="1008"/>
      <c r="AI66" s="1008"/>
      <c r="AJ66" s="1009"/>
      <c r="AK66" s="1001" t="s">
        <v>419</v>
      </c>
      <c r="AL66" s="996"/>
      <c r="AM66" s="996"/>
      <c r="AN66" s="996"/>
      <c r="AO66" s="997"/>
      <c r="AP66" s="1001" t="s">
        <v>400</v>
      </c>
      <c r="AQ66" s="1002"/>
      <c r="AR66" s="1002"/>
      <c r="AS66" s="1002"/>
      <c r="AT66" s="1003"/>
      <c r="AU66" s="1001" t="s">
        <v>420</v>
      </c>
      <c r="AV66" s="1002"/>
      <c r="AW66" s="1002"/>
      <c r="AX66" s="1002"/>
      <c r="AY66" s="1003"/>
      <c r="AZ66" s="1001" t="s">
        <v>378</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c r="A68" s="236">
        <v>1</v>
      </c>
      <c r="B68" s="985" t="s">
        <v>588</v>
      </c>
      <c r="C68" s="986"/>
      <c r="D68" s="986"/>
      <c r="E68" s="986"/>
      <c r="F68" s="986"/>
      <c r="G68" s="986"/>
      <c r="H68" s="986"/>
      <c r="I68" s="986"/>
      <c r="J68" s="986"/>
      <c r="K68" s="986"/>
      <c r="L68" s="986"/>
      <c r="M68" s="986"/>
      <c r="N68" s="986"/>
      <c r="O68" s="986"/>
      <c r="P68" s="987"/>
      <c r="Q68" s="988">
        <v>7036</v>
      </c>
      <c r="R68" s="982"/>
      <c r="S68" s="982"/>
      <c r="T68" s="982"/>
      <c r="U68" s="982"/>
      <c r="V68" s="982">
        <v>6106</v>
      </c>
      <c r="W68" s="982"/>
      <c r="X68" s="982"/>
      <c r="Y68" s="982"/>
      <c r="Z68" s="982"/>
      <c r="AA68" s="982">
        <v>930</v>
      </c>
      <c r="AB68" s="982"/>
      <c r="AC68" s="982"/>
      <c r="AD68" s="982"/>
      <c r="AE68" s="982"/>
      <c r="AF68" s="982">
        <v>930</v>
      </c>
      <c r="AG68" s="982"/>
      <c r="AH68" s="982"/>
      <c r="AI68" s="982"/>
      <c r="AJ68" s="982"/>
      <c r="AK68" s="982">
        <v>11</v>
      </c>
      <c r="AL68" s="982"/>
      <c r="AM68" s="982"/>
      <c r="AN68" s="982"/>
      <c r="AO68" s="982"/>
      <c r="AP68" s="982" t="s">
        <v>524</v>
      </c>
      <c r="AQ68" s="982"/>
      <c r="AR68" s="982"/>
      <c r="AS68" s="982"/>
      <c r="AT68" s="982"/>
      <c r="AU68" s="982" t="s">
        <v>524</v>
      </c>
      <c r="AV68" s="982"/>
      <c r="AW68" s="982"/>
      <c r="AX68" s="982"/>
      <c r="AY68" s="982"/>
      <c r="AZ68" s="983" t="s">
        <v>594</v>
      </c>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c r="A69" s="238">
        <v>2</v>
      </c>
      <c r="B69" s="974" t="s">
        <v>589</v>
      </c>
      <c r="C69" s="975"/>
      <c r="D69" s="975"/>
      <c r="E69" s="975"/>
      <c r="F69" s="975"/>
      <c r="G69" s="975"/>
      <c r="H69" s="975"/>
      <c r="I69" s="975"/>
      <c r="J69" s="975"/>
      <c r="K69" s="975"/>
      <c r="L69" s="975"/>
      <c r="M69" s="975"/>
      <c r="N69" s="975"/>
      <c r="O69" s="975"/>
      <c r="P69" s="976"/>
      <c r="Q69" s="977">
        <v>524</v>
      </c>
      <c r="R69" s="971"/>
      <c r="S69" s="971"/>
      <c r="T69" s="971"/>
      <c r="U69" s="971"/>
      <c r="V69" s="971">
        <v>493</v>
      </c>
      <c r="W69" s="971"/>
      <c r="X69" s="971"/>
      <c r="Y69" s="971"/>
      <c r="Z69" s="971"/>
      <c r="AA69" s="971">
        <v>31</v>
      </c>
      <c r="AB69" s="971"/>
      <c r="AC69" s="971"/>
      <c r="AD69" s="971"/>
      <c r="AE69" s="971"/>
      <c r="AF69" s="971">
        <v>31</v>
      </c>
      <c r="AG69" s="971"/>
      <c r="AH69" s="971"/>
      <c r="AI69" s="971"/>
      <c r="AJ69" s="971"/>
      <c r="AK69" s="971">
        <v>0</v>
      </c>
      <c r="AL69" s="971"/>
      <c r="AM69" s="971"/>
      <c r="AN69" s="971"/>
      <c r="AO69" s="971"/>
      <c r="AP69" s="971">
        <v>78</v>
      </c>
      <c r="AQ69" s="971"/>
      <c r="AR69" s="971"/>
      <c r="AS69" s="971"/>
      <c r="AT69" s="971"/>
      <c r="AU69" s="971" t="s">
        <v>524</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c r="A70" s="238">
        <v>3</v>
      </c>
      <c r="B70" s="974" t="s">
        <v>590</v>
      </c>
      <c r="C70" s="975"/>
      <c r="D70" s="975"/>
      <c r="E70" s="975"/>
      <c r="F70" s="975"/>
      <c r="G70" s="975"/>
      <c r="H70" s="975"/>
      <c r="I70" s="975"/>
      <c r="J70" s="975"/>
      <c r="K70" s="975"/>
      <c r="L70" s="975"/>
      <c r="M70" s="975"/>
      <c r="N70" s="975"/>
      <c r="O70" s="975"/>
      <c r="P70" s="976"/>
      <c r="Q70" s="977">
        <v>1720</v>
      </c>
      <c r="R70" s="971"/>
      <c r="S70" s="971"/>
      <c r="T70" s="971"/>
      <c r="U70" s="971"/>
      <c r="V70" s="971">
        <v>1536</v>
      </c>
      <c r="W70" s="971"/>
      <c r="X70" s="971"/>
      <c r="Y70" s="971"/>
      <c r="Z70" s="971"/>
      <c r="AA70" s="971">
        <v>184</v>
      </c>
      <c r="AB70" s="971"/>
      <c r="AC70" s="971"/>
      <c r="AD70" s="971"/>
      <c r="AE70" s="971"/>
      <c r="AF70" s="971">
        <v>184</v>
      </c>
      <c r="AG70" s="971"/>
      <c r="AH70" s="971"/>
      <c r="AI70" s="971"/>
      <c r="AJ70" s="971"/>
      <c r="AK70" s="971">
        <v>300</v>
      </c>
      <c r="AL70" s="971"/>
      <c r="AM70" s="971"/>
      <c r="AN70" s="971"/>
      <c r="AO70" s="971"/>
      <c r="AP70" s="971">
        <v>14305</v>
      </c>
      <c r="AQ70" s="971"/>
      <c r="AR70" s="971"/>
      <c r="AS70" s="971"/>
      <c r="AT70" s="971"/>
      <c r="AU70" s="971" t="s">
        <v>524</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c r="A71" s="238">
        <v>4</v>
      </c>
      <c r="B71" s="974" t="s">
        <v>591</v>
      </c>
      <c r="C71" s="975"/>
      <c r="D71" s="975"/>
      <c r="E71" s="975"/>
      <c r="F71" s="975"/>
      <c r="G71" s="975"/>
      <c r="H71" s="975"/>
      <c r="I71" s="975"/>
      <c r="J71" s="975"/>
      <c r="K71" s="975"/>
      <c r="L71" s="975"/>
      <c r="M71" s="975"/>
      <c r="N71" s="975"/>
      <c r="O71" s="975"/>
      <c r="P71" s="976"/>
      <c r="Q71" s="977">
        <v>2593</v>
      </c>
      <c r="R71" s="971"/>
      <c r="S71" s="971"/>
      <c r="T71" s="971"/>
      <c r="U71" s="971"/>
      <c r="V71" s="971">
        <v>2460</v>
      </c>
      <c r="W71" s="971"/>
      <c r="X71" s="971"/>
      <c r="Y71" s="971"/>
      <c r="Z71" s="971"/>
      <c r="AA71" s="971">
        <v>133</v>
      </c>
      <c r="AB71" s="971"/>
      <c r="AC71" s="971"/>
      <c r="AD71" s="971"/>
      <c r="AE71" s="971"/>
      <c r="AF71" s="971">
        <v>50</v>
      </c>
      <c r="AG71" s="971"/>
      <c r="AH71" s="971"/>
      <c r="AI71" s="971"/>
      <c r="AJ71" s="971"/>
      <c r="AK71" s="971">
        <v>60</v>
      </c>
      <c r="AL71" s="971"/>
      <c r="AM71" s="971"/>
      <c r="AN71" s="971"/>
      <c r="AO71" s="971"/>
      <c r="AP71" s="971">
        <v>543</v>
      </c>
      <c r="AQ71" s="971"/>
      <c r="AR71" s="971"/>
      <c r="AS71" s="971"/>
      <c r="AT71" s="971"/>
      <c r="AU71" s="971" t="s">
        <v>524</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c r="A72" s="238">
        <v>5</v>
      </c>
      <c r="B72" s="974" t="s">
        <v>592</v>
      </c>
      <c r="C72" s="975"/>
      <c r="D72" s="975"/>
      <c r="E72" s="975"/>
      <c r="F72" s="975"/>
      <c r="G72" s="975"/>
      <c r="H72" s="975"/>
      <c r="I72" s="975"/>
      <c r="J72" s="975"/>
      <c r="K72" s="975"/>
      <c r="L72" s="975"/>
      <c r="M72" s="975"/>
      <c r="N72" s="975"/>
      <c r="O72" s="975"/>
      <c r="P72" s="976"/>
      <c r="Q72" s="977">
        <v>254</v>
      </c>
      <c r="R72" s="971"/>
      <c r="S72" s="971"/>
      <c r="T72" s="971"/>
      <c r="U72" s="971"/>
      <c r="V72" s="971">
        <v>245</v>
      </c>
      <c r="W72" s="971"/>
      <c r="X72" s="971"/>
      <c r="Y72" s="971"/>
      <c r="Z72" s="971"/>
      <c r="AA72" s="971">
        <v>9</v>
      </c>
      <c r="AB72" s="971"/>
      <c r="AC72" s="971"/>
      <c r="AD72" s="971"/>
      <c r="AE72" s="971"/>
      <c r="AF72" s="971">
        <v>9</v>
      </c>
      <c r="AG72" s="971"/>
      <c r="AH72" s="971"/>
      <c r="AI72" s="971"/>
      <c r="AJ72" s="971"/>
      <c r="AK72" s="971" t="s">
        <v>524</v>
      </c>
      <c r="AL72" s="971"/>
      <c r="AM72" s="971"/>
      <c r="AN72" s="971"/>
      <c r="AO72" s="971"/>
      <c r="AP72" s="971" t="s">
        <v>524</v>
      </c>
      <c r="AQ72" s="971"/>
      <c r="AR72" s="971"/>
      <c r="AS72" s="971"/>
      <c r="AT72" s="971"/>
      <c r="AU72" s="971" t="s">
        <v>524</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c r="A73" s="238">
        <v>6</v>
      </c>
      <c r="B73" s="974" t="s">
        <v>593</v>
      </c>
      <c r="C73" s="975"/>
      <c r="D73" s="975"/>
      <c r="E73" s="975"/>
      <c r="F73" s="975"/>
      <c r="G73" s="975"/>
      <c r="H73" s="975"/>
      <c r="I73" s="975"/>
      <c r="J73" s="975"/>
      <c r="K73" s="975"/>
      <c r="L73" s="975"/>
      <c r="M73" s="975"/>
      <c r="N73" s="975"/>
      <c r="O73" s="975"/>
      <c r="P73" s="976"/>
      <c r="Q73" s="977">
        <v>305293</v>
      </c>
      <c r="R73" s="971"/>
      <c r="S73" s="971"/>
      <c r="T73" s="971"/>
      <c r="U73" s="971"/>
      <c r="V73" s="971">
        <v>294817</v>
      </c>
      <c r="W73" s="971"/>
      <c r="X73" s="971"/>
      <c r="Y73" s="971"/>
      <c r="Z73" s="971"/>
      <c r="AA73" s="971">
        <v>10476</v>
      </c>
      <c r="AB73" s="971"/>
      <c r="AC73" s="971"/>
      <c r="AD73" s="971"/>
      <c r="AE73" s="971"/>
      <c r="AF73" s="971">
        <v>6371</v>
      </c>
      <c r="AG73" s="971"/>
      <c r="AH73" s="971"/>
      <c r="AI73" s="971"/>
      <c r="AJ73" s="971"/>
      <c r="AK73" s="971" t="s">
        <v>524</v>
      </c>
      <c r="AL73" s="971"/>
      <c r="AM73" s="971"/>
      <c r="AN73" s="971"/>
      <c r="AO73" s="971"/>
      <c r="AP73" s="971" t="s">
        <v>524</v>
      </c>
      <c r="AQ73" s="971"/>
      <c r="AR73" s="971"/>
      <c r="AS73" s="971"/>
      <c r="AT73" s="971"/>
      <c r="AU73" s="971" t="s">
        <v>524</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c r="A74" s="238">
        <v>7</v>
      </c>
      <c r="B74" s="974"/>
      <c r="C74" s="975"/>
      <c r="D74" s="975"/>
      <c r="E74" s="975"/>
      <c r="F74" s="975"/>
      <c r="G74" s="975"/>
      <c r="H74" s="975"/>
      <c r="I74" s="975"/>
      <c r="J74" s="975"/>
      <c r="K74" s="975"/>
      <c r="L74" s="975"/>
      <c r="M74" s="975"/>
      <c r="N74" s="975"/>
      <c r="O74" s="975"/>
      <c r="P74" s="976"/>
      <c r="Q74" s="977"/>
      <c r="R74" s="971"/>
      <c r="S74" s="971"/>
      <c r="T74" s="971"/>
      <c r="U74" s="971"/>
      <c r="V74" s="971"/>
      <c r="W74" s="971"/>
      <c r="X74" s="971"/>
      <c r="Y74" s="971"/>
      <c r="Z74" s="971"/>
      <c r="AA74" s="971"/>
      <c r="AB74" s="971"/>
      <c r="AC74" s="971"/>
      <c r="AD74" s="971"/>
      <c r="AE74" s="971"/>
      <c r="AF74" s="971"/>
      <c r="AG74" s="971"/>
      <c r="AH74" s="971"/>
      <c r="AI74" s="971"/>
      <c r="AJ74" s="971"/>
      <c r="AK74" s="971"/>
      <c r="AL74" s="971"/>
      <c r="AM74" s="971"/>
      <c r="AN74" s="971"/>
      <c r="AO74" s="971"/>
      <c r="AP74" s="971"/>
      <c r="AQ74" s="971"/>
      <c r="AR74" s="971"/>
      <c r="AS74" s="971"/>
      <c r="AT74" s="971"/>
      <c r="AU74" s="971"/>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c r="A75" s="238">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c r="A88" s="240" t="s">
        <v>390</v>
      </c>
      <c r="B88" s="937" t="s">
        <v>421</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7575</v>
      </c>
      <c r="AG88" s="959"/>
      <c r="AH88" s="959"/>
      <c r="AI88" s="959"/>
      <c r="AJ88" s="959"/>
      <c r="AK88" s="963"/>
      <c r="AL88" s="963"/>
      <c r="AM88" s="963"/>
      <c r="AN88" s="963"/>
      <c r="AO88" s="963"/>
      <c r="AP88" s="959">
        <v>14926</v>
      </c>
      <c r="AQ88" s="959"/>
      <c r="AR88" s="959"/>
      <c r="AS88" s="959"/>
      <c r="AT88" s="959"/>
      <c r="AU88" s="959"/>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390</v>
      </c>
      <c r="BR102" s="937" t="s">
        <v>422</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423</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424</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c r="A107" s="249" t="s">
        <v>425</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426</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c r="A108" s="942" t="s">
        <v>427</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428</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c r="A109" s="895" t="s">
        <v>429</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430</v>
      </c>
      <c r="AB109" s="896"/>
      <c r="AC109" s="896"/>
      <c r="AD109" s="896"/>
      <c r="AE109" s="897"/>
      <c r="AF109" s="898" t="s">
        <v>431</v>
      </c>
      <c r="AG109" s="896"/>
      <c r="AH109" s="896"/>
      <c r="AI109" s="896"/>
      <c r="AJ109" s="897"/>
      <c r="AK109" s="898" t="s">
        <v>308</v>
      </c>
      <c r="AL109" s="896"/>
      <c r="AM109" s="896"/>
      <c r="AN109" s="896"/>
      <c r="AO109" s="897"/>
      <c r="AP109" s="898" t="s">
        <v>432</v>
      </c>
      <c r="AQ109" s="896"/>
      <c r="AR109" s="896"/>
      <c r="AS109" s="896"/>
      <c r="AT109" s="929"/>
      <c r="AU109" s="895" t="s">
        <v>429</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430</v>
      </c>
      <c r="BR109" s="896"/>
      <c r="BS109" s="896"/>
      <c r="BT109" s="896"/>
      <c r="BU109" s="897"/>
      <c r="BV109" s="898" t="s">
        <v>431</v>
      </c>
      <c r="BW109" s="896"/>
      <c r="BX109" s="896"/>
      <c r="BY109" s="896"/>
      <c r="BZ109" s="897"/>
      <c r="CA109" s="898" t="s">
        <v>308</v>
      </c>
      <c r="CB109" s="896"/>
      <c r="CC109" s="896"/>
      <c r="CD109" s="896"/>
      <c r="CE109" s="897"/>
      <c r="CF109" s="936" t="s">
        <v>432</v>
      </c>
      <c r="CG109" s="936"/>
      <c r="CH109" s="936"/>
      <c r="CI109" s="936"/>
      <c r="CJ109" s="936"/>
      <c r="CK109" s="898" t="s">
        <v>433</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430</v>
      </c>
      <c r="DH109" s="896"/>
      <c r="DI109" s="896"/>
      <c r="DJ109" s="896"/>
      <c r="DK109" s="897"/>
      <c r="DL109" s="898" t="s">
        <v>431</v>
      </c>
      <c r="DM109" s="896"/>
      <c r="DN109" s="896"/>
      <c r="DO109" s="896"/>
      <c r="DP109" s="897"/>
      <c r="DQ109" s="898" t="s">
        <v>308</v>
      </c>
      <c r="DR109" s="896"/>
      <c r="DS109" s="896"/>
      <c r="DT109" s="896"/>
      <c r="DU109" s="897"/>
      <c r="DV109" s="898" t="s">
        <v>432</v>
      </c>
      <c r="DW109" s="896"/>
      <c r="DX109" s="896"/>
      <c r="DY109" s="896"/>
      <c r="DZ109" s="929"/>
    </row>
    <row r="110" spans="1:131" s="230" customFormat="1" ht="26.25" customHeight="1">
      <c r="A110" s="809" t="s">
        <v>434</v>
      </c>
      <c r="B110" s="810"/>
      <c r="C110" s="810"/>
      <c r="D110" s="810"/>
      <c r="E110" s="810"/>
      <c r="F110" s="810"/>
      <c r="G110" s="810"/>
      <c r="H110" s="810"/>
      <c r="I110" s="810"/>
      <c r="J110" s="810"/>
      <c r="K110" s="810"/>
      <c r="L110" s="810"/>
      <c r="M110" s="810"/>
      <c r="N110" s="810"/>
      <c r="O110" s="810"/>
      <c r="P110" s="810"/>
      <c r="Q110" s="810"/>
      <c r="R110" s="810"/>
      <c r="S110" s="810"/>
      <c r="T110" s="810"/>
      <c r="U110" s="810"/>
      <c r="V110" s="810"/>
      <c r="W110" s="810"/>
      <c r="X110" s="810"/>
      <c r="Y110" s="810"/>
      <c r="Z110" s="811"/>
      <c r="AA110" s="888">
        <v>2203986</v>
      </c>
      <c r="AB110" s="889"/>
      <c r="AC110" s="889"/>
      <c r="AD110" s="889"/>
      <c r="AE110" s="890"/>
      <c r="AF110" s="891">
        <v>2354445</v>
      </c>
      <c r="AG110" s="889"/>
      <c r="AH110" s="889"/>
      <c r="AI110" s="889"/>
      <c r="AJ110" s="890"/>
      <c r="AK110" s="891">
        <v>2463891</v>
      </c>
      <c r="AL110" s="889"/>
      <c r="AM110" s="889"/>
      <c r="AN110" s="889"/>
      <c r="AO110" s="890"/>
      <c r="AP110" s="892">
        <v>20.2</v>
      </c>
      <c r="AQ110" s="893"/>
      <c r="AR110" s="893"/>
      <c r="AS110" s="893"/>
      <c r="AT110" s="894"/>
      <c r="AU110" s="930" t="s">
        <v>74</v>
      </c>
      <c r="AV110" s="931"/>
      <c r="AW110" s="931"/>
      <c r="AX110" s="931"/>
      <c r="AY110" s="931"/>
      <c r="AZ110" s="860" t="s">
        <v>435</v>
      </c>
      <c r="BA110" s="810"/>
      <c r="BB110" s="810"/>
      <c r="BC110" s="810"/>
      <c r="BD110" s="810"/>
      <c r="BE110" s="810"/>
      <c r="BF110" s="810"/>
      <c r="BG110" s="810"/>
      <c r="BH110" s="810"/>
      <c r="BI110" s="810"/>
      <c r="BJ110" s="810"/>
      <c r="BK110" s="810"/>
      <c r="BL110" s="810"/>
      <c r="BM110" s="810"/>
      <c r="BN110" s="810"/>
      <c r="BO110" s="810"/>
      <c r="BP110" s="811"/>
      <c r="BQ110" s="861">
        <v>23105123</v>
      </c>
      <c r="BR110" s="842"/>
      <c r="BS110" s="842"/>
      <c r="BT110" s="842"/>
      <c r="BU110" s="842"/>
      <c r="BV110" s="842">
        <v>22060936</v>
      </c>
      <c r="BW110" s="842"/>
      <c r="BX110" s="842"/>
      <c r="BY110" s="842"/>
      <c r="BZ110" s="842"/>
      <c r="CA110" s="842">
        <v>20960389</v>
      </c>
      <c r="CB110" s="842"/>
      <c r="CC110" s="842"/>
      <c r="CD110" s="842"/>
      <c r="CE110" s="842"/>
      <c r="CF110" s="866">
        <v>172.1</v>
      </c>
      <c r="CG110" s="867"/>
      <c r="CH110" s="867"/>
      <c r="CI110" s="867"/>
      <c r="CJ110" s="867"/>
      <c r="CK110" s="926" t="s">
        <v>436</v>
      </c>
      <c r="CL110" s="819"/>
      <c r="CM110" s="860" t="s">
        <v>437</v>
      </c>
      <c r="CN110" s="810"/>
      <c r="CO110" s="810"/>
      <c r="CP110" s="810"/>
      <c r="CQ110" s="810"/>
      <c r="CR110" s="810"/>
      <c r="CS110" s="810"/>
      <c r="CT110" s="810"/>
      <c r="CU110" s="810"/>
      <c r="CV110" s="810"/>
      <c r="CW110" s="810"/>
      <c r="CX110" s="810"/>
      <c r="CY110" s="810"/>
      <c r="CZ110" s="810"/>
      <c r="DA110" s="810"/>
      <c r="DB110" s="810"/>
      <c r="DC110" s="810"/>
      <c r="DD110" s="810"/>
      <c r="DE110" s="810"/>
      <c r="DF110" s="811"/>
      <c r="DG110" s="861" t="s">
        <v>438</v>
      </c>
      <c r="DH110" s="842"/>
      <c r="DI110" s="842"/>
      <c r="DJ110" s="842"/>
      <c r="DK110" s="842"/>
      <c r="DL110" s="842" t="s">
        <v>438</v>
      </c>
      <c r="DM110" s="842"/>
      <c r="DN110" s="842"/>
      <c r="DO110" s="842"/>
      <c r="DP110" s="842"/>
      <c r="DQ110" s="842" t="s">
        <v>415</v>
      </c>
      <c r="DR110" s="842"/>
      <c r="DS110" s="842"/>
      <c r="DT110" s="842"/>
      <c r="DU110" s="842"/>
      <c r="DV110" s="843" t="s">
        <v>438</v>
      </c>
      <c r="DW110" s="843"/>
      <c r="DX110" s="843"/>
      <c r="DY110" s="843"/>
      <c r="DZ110" s="844"/>
    </row>
    <row r="111" spans="1:131" s="230" customFormat="1" ht="26.25" customHeight="1">
      <c r="A111" s="774" t="s">
        <v>439</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392</v>
      </c>
      <c r="AB111" s="919"/>
      <c r="AC111" s="919"/>
      <c r="AD111" s="919"/>
      <c r="AE111" s="920"/>
      <c r="AF111" s="921" t="s">
        <v>440</v>
      </c>
      <c r="AG111" s="919"/>
      <c r="AH111" s="919"/>
      <c r="AI111" s="919"/>
      <c r="AJ111" s="920"/>
      <c r="AK111" s="921" t="s">
        <v>441</v>
      </c>
      <c r="AL111" s="919"/>
      <c r="AM111" s="919"/>
      <c r="AN111" s="919"/>
      <c r="AO111" s="920"/>
      <c r="AP111" s="922" t="s">
        <v>440</v>
      </c>
      <c r="AQ111" s="923"/>
      <c r="AR111" s="923"/>
      <c r="AS111" s="923"/>
      <c r="AT111" s="924"/>
      <c r="AU111" s="932"/>
      <c r="AV111" s="933"/>
      <c r="AW111" s="933"/>
      <c r="AX111" s="933"/>
      <c r="AY111" s="933"/>
      <c r="AZ111" s="817" t="s">
        <v>442</v>
      </c>
      <c r="BA111" s="752"/>
      <c r="BB111" s="752"/>
      <c r="BC111" s="752"/>
      <c r="BD111" s="752"/>
      <c r="BE111" s="752"/>
      <c r="BF111" s="752"/>
      <c r="BG111" s="752"/>
      <c r="BH111" s="752"/>
      <c r="BI111" s="752"/>
      <c r="BJ111" s="752"/>
      <c r="BK111" s="752"/>
      <c r="BL111" s="752"/>
      <c r="BM111" s="752"/>
      <c r="BN111" s="752"/>
      <c r="BO111" s="752"/>
      <c r="BP111" s="753"/>
      <c r="BQ111" s="789">
        <v>64523</v>
      </c>
      <c r="BR111" s="790"/>
      <c r="BS111" s="790"/>
      <c r="BT111" s="790"/>
      <c r="BU111" s="790"/>
      <c r="BV111" s="790">
        <v>2</v>
      </c>
      <c r="BW111" s="790"/>
      <c r="BX111" s="790"/>
      <c r="BY111" s="790"/>
      <c r="BZ111" s="790"/>
      <c r="CA111" s="790" t="s">
        <v>415</v>
      </c>
      <c r="CB111" s="790"/>
      <c r="CC111" s="790"/>
      <c r="CD111" s="790"/>
      <c r="CE111" s="790"/>
      <c r="CF111" s="875" t="s">
        <v>415</v>
      </c>
      <c r="CG111" s="876"/>
      <c r="CH111" s="876"/>
      <c r="CI111" s="876"/>
      <c r="CJ111" s="876"/>
      <c r="CK111" s="927"/>
      <c r="CL111" s="821"/>
      <c r="CM111" s="817" t="s">
        <v>443</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789" t="s">
        <v>392</v>
      </c>
      <c r="DH111" s="790"/>
      <c r="DI111" s="790"/>
      <c r="DJ111" s="790"/>
      <c r="DK111" s="790"/>
      <c r="DL111" s="790" t="s">
        <v>415</v>
      </c>
      <c r="DM111" s="790"/>
      <c r="DN111" s="790"/>
      <c r="DO111" s="790"/>
      <c r="DP111" s="790"/>
      <c r="DQ111" s="790" t="s">
        <v>415</v>
      </c>
      <c r="DR111" s="790"/>
      <c r="DS111" s="790"/>
      <c r="DT111" s="790"/>
      <c r="DU111" s="790"/>
      <c r="DV111" s="796" t="s">
        <v>440</v>
      </c>
      <c r="DW111" s="796"/>
      <c r="DX111" s="796"/>
      <c r="DY111" s="796"/>
      <c r="DZ111" s="797"/>
    </row>
    <row r="112" spans="1:131" s="230" customFormat="1" ht="26.25" customHeight="1">
      <c r="A112" s="912" t="s">
        <v>444</v>
      </c>
      <c r="B112" s="913"/>
      <c r="C112" s="752" t="s">
        <v>445</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415</v>
      </c>
      <c r="AB112" s="780"/>
      <c r="AC112" s="780"/>
      <c r="AD112" s="780"/>
      <c r="AE112" s="781"/>
      <c r="AF112" s="782" t="s">
        <v>392</v>
      </c>
      <c r="AG112" s="780"/>
      <c r="AH112" s="780"/>
      <c r="AI112" s="780"/>
      <c r="AJ112" s="781"/>
      <c r="AK112" s="782" t="s">
        <v>415</v>
      </c>
      <c r="AL112" s="780"/>
      <c r="AM112" s="780"/>
      <c r="AN112" s="780"/>
      <c r="AO112" s="781"/>
      <c r="AP112" s="824" t="s">
        <v>438</v>
      </c>
      <c r="AQ112" s="825"/>
      <c r="AR112" s="825"/>
      <c r="AS112" s="825"/>
      <c r="AT112" s="826"/>
      <c r="AU112" s="932"/>
      <c r="AV112" s="933"/>
      <c r="AW112" s="933"/>
      <c r="AX112" s="933"/>
      <c r="AY112" s="933"/>
      <c r="AZ112" s="817" t="s">
        <v>446</v>
      </c>
      <c r="BA112" s="752"/>
      <c r="BB112" s="752"/>
      <c r="BC112" s="752"/>
      <c r="BD112" s="752"/>
      <c r="BE112" s="752"/>
      <c r="BF112" s="752"/>
      <c r="BG112" s="752"/>
      <c r="BH112" s="752"/>
      <c r="BI112" s="752"/>
      <c r="BJ112" s="752"/>
      <c r="BK112" s="752"/>
      <c r="BL112" s="752"/>
      <c r="BM112" s="752"/>
      <c r="BN112" s="752"/>
      <c r="BO112" s="752"/>
      <c r="BP112" s="753"/>
      <c r="BQ112" s="789">
        <v>4967640</v>
      </c>
      <c r="BR112" s="790"/>
      <c r="BS112" s="790"/>
      <c r="BT112" s="790"/>
      <c r="BU112" s="790"/>
      <c r="BV112" s="790">
        <v>5094578</v>
      </c>
      <c r="BW112" s="790"/>
      <c r="BX112" s="790"/>
      <c r="BY112" s="790"/>
      <c r="BZ112" s="790"/>
      <c r="CA112" s="790">
        <v>4934775</v>
      </c>
      <c r="CB112" s="790"/>
      <c r="CC112" s="790"/>
      <c r="CD112" s="790"/>
      <c r="CE112" s="790"/>
      <c r="CF112" s="875">
        <v>40.5</v>
      </c>
      <c r="CG112" s="876"/>
      <c r="CH112" s="876"/>
      <c r="CI112" s="876"/>
      <c r="CJ112" s="876"/>
      <c r="CK112" s="927"/>
      <c r="CL112" s="821"/>
      <c r="CM112" s="817" t="s">
        <v>447</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789">
        <v>64480</v>
      </c>
      <c r="DH112" s="790"/>
      <c r="DI112" s="790"/>
      <c r="DJ112" s="790"/>
      <c r="DK112" s="790"/>
      <c r="DL112" s="790" t="s">
        <v>415</v>
      </c>
      <c r="DM112" s="790"/>
      <c r="DN112" s="790"/>
      <c r="DO112" s="790"/>
      <c r="DP112" s="790"/>
      <c r="DQ112" s="790" t="s">
        <v>415</v>
      </c>
      <c r="DR112" s="790"/>
      <c r="DS112" s="790"/>
      <c r="DT112" s="790"/>
      <c r="DU112" s="790"/>
      <c r="DV112" s="796" t="s">
        <v>415</v>
      </c>
      <c r="DW112" s="796"/>
      <c r="DX112" s="796"/>
      <c r="DY112" s="796"/>
      <c r="DZ112" s="797"/>
    </row>
    <row r="113" spans="1:130" s="230" customFormat="1" ht="26.25" customHeight="1">
      <c r="A113" s="914"/>
      <c r="B113" s="915"/>
      <c r="C113" s="752" t="s">
        <v>448</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476514</v>
      </c>
      <c r="AB113" s="919"/>
      <c r="AC113" s="919"/>
      <c r="AD113" s="919"/>
      <c r="AE113" s="920"/>
      <c r="AF113" s="921">
        <v>479287</v>
      </c>
      <c r="AG113" s="919"/>
      <c r="AH113" s="919"/>
      <c r="AI113" s="919"/>
      <c r="AJ113" s="920"/>
      <c r="AK113" s="921">
        <v>399544</v>
      </c>
      <c r="AL113" s="919"/>
      <c r="AM113" s="919"/>
      <c r="AN113" s="919"/>
      <c r="AO113" s="920"/>
      <c r="AP113" s="922">
        <v>3.3</v>
      </c>
      <c r="AQ113" s="923"/>
      <c r="AR113" s="923"/>
      <c r="AS113" s="923"/>
      <c r="AT113" s="924"/>
      <c r="AU113" s="932"/>
      <c r="AV113" s="933"/>
      <c r="AW113" s="933"/>
      <c r="AX113" s="933"/>
      <c r="AY113" s="933"/>
      <c r="AZ113" s="817" t="s">
        <v>449</v>
      </c>
      <c r="BA113" s="752"/>
      <c r="BB113" s="752"/>
      <c r="BC113" s="752"/>
      <c r="BD113" s="752"/>
      <c r="BE113" s="752"/>
      <c r="BF113" s="752"/>
      <c r="BG113" s="752"/>
      <c r="BH113" s="752"/>
      <c r="BI113" s="752"/>
      <c r="BJ113" s="752"/>
      <c r="BK113" s="752"/>
      <c r="BL113" s="752"/>
      <c r="BM113" s="752"/>
      <c r="BN113" s="752"/>
      <c r="BO113" s="752"/>
      <c r="BP113" s="753"/>
      <c r="BQ113" s="789">
        <v>3706354</v>
      </c>
      <c r="BR113" s="790"/>
      <c r="BS113" s="790"/>
      <c r="BT113" s="790"/>
      <c r="BU113" s="790"/>
      <c r="BV113" s="790">
        <v>4409363</v>
      </c>
      <c r="BW113" s="790"/>
      <c r="BX113" s="790"/>
      <c r="BY113" s="790"/>
      <c r="BZ113" s="790"/>
      <c r="CA113" s="790">
        <v>4378098</v>
      </c>
      <c r="CB113" s="790"/>
      <c r="CC113" s="790"/>
      <c r="CD113" s="790"/>
      <c r="CE113" s="790"/>
      <c r="CF113" s="875">
        <v>35.9</v>
      </c>
      <c r="CG113" s="876"/>
      <c r="CH113" s="876"/>
      <c r="CI113" s="876"/>
      <c r="CJ113" s="876"/>
      <c r="CK113" s="927"/>
      <c r="CL113" s="821"/>
      <c r="CM113" s="817" t="s">
        <v>450</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v>43</v>
      </c>
      <c r="DH113" s="780"/>
      <c r="DI113" s="780"/>
      <c r="DJ113" s="780"/>
      <c r="DK113" s="781"/>
      <c r="DL113" s="782">
        <v>2</v>
      </c>
      <c r="DM113" s="780"/>
      <c r="DN113" s="780"/>
      <c r="DO113" s="780"/>
      <c r="DP113" s="781"/>
      <c r="DQ113" s="782" t="s">
        <v>415</v>
      </c>
      <c r="DR113" s="780"/>
      <c r="DS113" s="780"/>
      <c r="DT113" s="780"/>
      <c r="DU113" s="781"/>
      <c r="DV113" s="824" t="s">
        <v>415</v>
      </c>
      <c r="DW113" s="825"/>
      <c r="DX113" s="825"/>
      <c r="DY113" s="825"/>
      <c r="DZ113" s="826"/>
    </row>
    <row r="114" spans="1:130" s="230" customFormat="1" ht="26.25" customHeight="1">
      <c r="A114" s="914"/>
      <c r="B114" s="915"/>
      <c r="C114" s="752" t="s">
        <v>451</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61228</v>
      </c>
      <c r="AB114" s="780"/>
      <c r="AC114" s="780"/>
      <c r="AD114" s="780"/>
      <c r="AE114" s="781"/>
      <c r="AF114" s="782">
        <v>102839</v>
      </c>
      <c r="AG114" s="780"/>
      <c r="AH114" s="780"/>
      <c r="AI114" s="780"/>
      <c r="AJ114" s="781"/>
      <c r="AK114" s="782">
        <v>99223</v>
      </c>
      <c r="AL114" s="780"/>
      <c r="AM114" s="780"/>
      <c r="AN114" s="780"/>
      <c r="AO114" s="781"/>
      <c r="AP114" s="824">
        <v>0.8</v>
      </c>
      <c r="AQ114" s="825"/>
      <c r="AR114" s="825"/>
      <c r="AS114" s="825"/>
      <c r="AT114" s="826"/>
      <c r="AU114" s="932"/>
      <c r="AV114" s="933"/>
      <c r="AW114" s="933"/>
      <c r="AX114" s="933"/>
      <c r="AY114" s="933"/>
      <c r="AZ114" s="817" t="s">
        <v>452</v>
      </c>
      <c r="BA114" s="752"/>
      <c r="BB114" s="752"/>
      <c r="BC114" s="752"/>
      <c r="BD114" s="752"/>
      <c r="BE114" s="752"/>
      <c r="BF114" s="752"/>
      <c r="BG114" s="752"/>
      <c r="BH114" s="752"/>
      <c r="BI114" s="752"/>
      <c r="BJ114" s="752"/>
      <c r="BK114" s="752"/>
      <c r="BL114" s="752"/>
      <c r="BM114" s="752"/>
      <c r="BN114" s="752"/>
      <c r="BO114" s="752"/>
      <c r="BP114" s="753"/>
      <c r="BQ114" s="789" t="s">
        <v>415</v>
      </c>
      <c r="BR114" s="790"/>
      <c r="BS114" s="790"/>
      <c r="BT114" s="790"/>
      <c r="BU114" s="790"/>
      <c r="BV114" s="790" t="s">
        <v>438</v>
      </c>
      <c r="BW114" s="790"/>
      <c r="BX114" s="790"/>
      <c r="BY114" s="790"/>
      <c r="BZ114" s="790"/>
      <c r="CA114" s="790" t="s">
        <v>415</v>
      </c>
      <c r="CB114" s="790"/>
      <c r="CC114" s="790"/>
      <c r="CD114" s="790"/>
      <c r="CE114" s="790"/>
      <c r="CF114" s="875" t="s">
        <v>415</v>
      </c>
      <c r="CG114" s="876"/>
      <c r="CH114" s="876"/>
      <c r="CI114" s="876"/>
      <c r="CJ114" s="876"/>
      <c r="CK114" s="927"/>
      <c r="CL114" s="821"/>
      <c r="CM114" s="817" t="s">
        <v>453</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415</v>
      </c>
      <c r="DH114" s="780"/>
      <c r="DI114" s="780"/>
      <c r="DJ114" s="780"/>
      <c r="DK114" s="781"/>
      <c r="DL114" s="782" t="s">
        <v>415</v>
      </c>
      <c r="DM114" s="780"/>
      <c r="DN114" s="780"/>
      <c r="DO114" s="780"/>
      <c r="DP114" s="781"/>
      <c r="DQ114" s="782" t="s">
        <v>438</v>
      </c>
      <c r="DR114" s="780"/>
      <c r="DS114" s="780"/>
      <c r="DT114" s="780"/>
      <c r="DU114" s="781"/>
      <c r="DV114" s="824" t="s">
        <v>415</v>
      </c>
      <c r="DW114" s="825"/>
      <c r="DX114" s="825"/>
      <c r="DY114" s="825"/>
      <c r="DZ114" s="826"/>
    </row>
    <row r="115" spans="1:130" s="230" customFormat="1" ht="26.25" customHeight="1">
      <c r="A115" s="914"/>
      <c r="B115" s="915"/>
      <c r="C115" s="752" t="s">
        <v>454</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64301</v>
      </c>
      <c r="AB115" s="919"/>
      <c r="AC115" s="919"/>
      <c r="AD115" s="919"/>
      <c r="AE115" s="920"/>
      <c r="AF115" s="921">
        <v>64521</v>
      </c>
      <c r="AG115" s="919"/>
      <c r="AH115" s="919"/>
      <c r="AI115" s="919"/>
      <c r="AJ115" s="920"/>
      <c r="AK115" s="921">
        <v>2</v>
      </c>
      <c r="AL115" s="919"/>
      <c r="AM115" s="919"/>
      <c r="AN115" s="919"/>
      <c r="AO115" s="920"/>
      <c r="AP115" s="922">
        <v>0</v>
      </c>
      <c r="AQ115" s="923"/>
      <c r="AR115" s="923"/>
      <c r="AS115" s="923"/>
      <c r="AT115" s="924"/>
      <c r="AU115" s="932"/>
      <c r="AV115" s="933"/>
      <c r="AW115" s="933"/>
      <c r="AX115" s="933"/>
      <c r="AY115" s="933"/>
      <c r="AZ115" s="817" t="s">
        <v>455</v>
      </c>
      <c r="BA115" s="752"/>
      <c r="BB115" s="752"/>
      <c r="BC115" s="752"/>
      <c r="BD115" s="752"/>
      <c r="BE115" s="752"/>
      <c r="BF115" s="752"/>
      <c r="BG115" s="752"/>
      <c r="BH115" s="752"/>
      <c r="BI115" s="752"/>
      <c r="BJ115" s="752"/>
      <c r="BK115" s="752"/>
      <c r="BL115" s="752"/>
      <c r="BM115" s="752"/>
      <c r="BN115" s="752"/>
      <c r="BO115" s="752"/>
      <c r="BP115" s="753"/>
      <c r="BQ115" s="789" t="s">
        <v>438</v>
      </c>
      <c r="BR115" s="790"/>
      <c r="BS115" s="790"/>
      <c r="BT115" s="790"/>
      <c r="BU115" s="790"/>
      <c r="BV115" s="790" t="s">
        <v>415</v>
      </c>
      <c r="BW115" s="790"/>
      <c r="BX115" s="790"/>
      <c r="BY115" s="790"/>
      <c r="BZ115" s="790"/>
      <c r="CA115" s="790" t="s">
        <v>415</v>
      </c>
      <c r="CB115" s="790"/>
      <c r="CC115" s="790"/>
      <c r="CD115" s="790"/>
      <c r="CE115" s="790"/>
      <c r="CF115" s="875" t="s">
        <v>415</v>
      </c>
      <c r="CG115" s="876"/>
      <c r="CH115" s="876"/>
      <c r="CI115" s="876"/>
      <c r="CJ115" s="876"/>
      <c r="CK115" s="927"/>
      <c r="CL115" s="821"/>
      <c r="CM115" s="817" t="s">
        <v>456</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415</v>
      </c>
      <c r="DH115" s="780"/>
      <c r="DI115" s="780"/>
      <c r="DJ115" s="780"/>
      <c r="DK115" s="781"/>
      <c r="DL115" s="782" t="s">
        <v>415</v>
      </c>
      <c r="DM115" s="780"/>
      <c r="DN115" s="780"/>
      <c r="DO115" s="780"/>
      <c r="DP115" s="781"/>
      <c r="DQ115" s="782" t="s">
        <v>415</v>
      </c>
      <c r="DR115" s="780"/>
      <c r="DS115" s="780"/>
      <c r="DT115" s="780"/>
      <c r="DU115" s="781"/>
      <c r="DV115" s="824" t="s">
        <v>415</v>
      </c>
      <c r="DW115" s="825"/>
      <c r="DX115" s="825"/>
      <c r="DY115" s="825"/>
      <c r="DZ115" s="826"/>
    </row>
    <row r="116" spans="1:130" s="230" customFormat="1" ht="26.25" customHeight="1">
      <c r="A116" s="916"/>
      <c r="B116" s="917"/>
      <c r="C116" s="839" t="s">
        <v>457</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v>910</v>
      </c>
      <c r="AB116" s="780"/>
      <c r="AC116" s="780"/>
      <c r="AD116" s="780"/>
      <c r="AE116" s="781"/>
      <c r="AF116" s="782">
        <v>575</v>
      </c>
      <c r="AG116" s="780"/>
      <c r="AH116" s="780"/>
      <c r="AI116" s="780"/>
      <c r="AJ116" s="781"/>
      <c r="AK116" s="782">
        <v>493</v>
      </c>
      <c r="AL116" s="780"/>
      <c r="AM116" s="780"/>
      <c r="AN116" s="780"/>
      <c r="AO116" s="781"/>
      <c r="AP116" s="824">
        <v>0</v>
      </c>
      <c r="AQ116" s="825"/>
      <c r="AR116" s="825"/>
      <c r="AS116" s="825"/>
      <c r="AT116" s="826"/>
      <c r="AU116" s="932"/>
      <c r="AV116" s="933"/>
      <c r="AW116" s="933"/>
      <c r="AX116" s="933"/>
      <c r="AY116" s="933"/>
      <c r="AZ116" s="909" t="s">
        <v>458</v>
      </c>
      <c r="BA116" s="910"/>
      <c r="BB116" s="910"/>
      <c r="BC116" s="910"/>
      <c r="BD116" s="910"/>
      <c r="BE116" s="910"/>
      <c r="BF116" s="910"/>
      <c r="BG116" s="910"/>
      <c r="BH116" s="910"/>
      <c r="BI116" s="910"/>
      <c r="BJ116" s="910"/>
      <c r="BK116" s="910"/>
      <c r="BL116" s="910"/>
      <c r="BM116" s="910"/>
      <c r="BN116" s="910"/>
      <c r="BO116" s="910"/>
      <c r="BP116" s="911"/>
      <c r="BQ116" s="789" t="s">
        <v>392</v>
      </c>
      <c r="BR116" s="790"/>
      <c r="BS116" s="790"/>
      <c r="BT116" s="790"/>
      <c r="BU116" s="790"/>
      <c r="BV116" s="790" t="s">
        <v>415</v>
      </c>
      <c r="BW116" s="790"/>
      <c r="BX116" s="790"/>
      <c r="BY116" s="790"/>
      <c r="BZ116" s="790"/>
      <c r="CA116" s="790" t="s">
        <v>438</v>
      </c>
      <c r="CB116" s="790"/>
      <c r="CC116" s="790"/>
      <c r="CD116" s="790"/>
      <c r="CE116" s="790"/>
      <c r="CF116" s="875" t="s">
        <v>415</v>
      </c>
      <c r="CG116" s="876"/>
      <c r="CH116" s="876"/>
      <c r="CI116" s="876"/>
      <c r="CJ116" s="876"/>
      <c r="CK116" s="927"/>
      <c r="CL116" s="821"/>
      <c r="CM116" s="817" t="s">
        <v>459</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415</v>
      </c>
      <c r="DH116" s="780"/>
      <c r="DI116" s="780"/>
      <c r="DJ116" s="780"/>
      <c r="DK116" s="781"/>
      <c r="DL116" s="782" t="s">
        <v>392</v>
      </c>
      <c r="DM116" s="780"/>
      <c r="DN116" s="780"/>
      <c r="DO116" s="780"/>
      <c r="DP116" s="781"/>
      <c r="DQ116" s="782" t="s">
        <v>415</v>
      </c>
      <c r="DR116" s="780"/>
      <c r="DS116" s="780"/>
      <c r="DT116" s="780"/>
      <c r="DU116" s="781"/>
      <c r="DV116" s="824" t="s">
        <v>415</v>
      </c>
      <c r="DW116" s="825"/>
      <c r="DX116" s="825"/>
      <c r="DY116" s="825"/>
      <c r="DZ116" s="826"/>
    </row>
    <row r="117" spans="1:130" s="230" customFormat="1" ht="26.25" customHeight="1">
      <c r="A117" s="895" t="s">
        <v>187</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460</v>
      </c>
      <c r="Z117" s="897"/>
      <c r="AA117" s="902">
        <v>2806939</v>
      </c>
      <c r="AB117" s="903"/>
      <c r="AC117" s="903"/>
      <c r="AD117" s="903"/>
      <c r="AE117" s="904"/>
      <c r="AF117" s="905">
        <v>3001667</v>
      </c>
      <c r="AG117" s="903"/>
      <c r="AH117" s="903"/>
      <c r="AI117" s="903"/>
      <c r="AJ117" s="904"/>
      <c r="AK117" s="905">
        <v>2963153</v>
      </c>
      <c r="AL117" s="903"/>
      <c r="AM117" s="903"/>
      <c r="AN117" s="903"/>
      <c r="AO117" s="904"/>
      <c r="AP117" s="906"/>
      <c r="AQ117" s="907"/>
      <c r="AR117" s="907"/>
      <c r="AS117" s="907"/>
      <c r="AT117" s="908"/>
      <c r="AU117" s="932"/>
      <c r="AV117" s="933"/>
      <c r="AW117" s="933"/>
      <c r="AX117" s="933"/>
      <c r="AY117" s="933"/>
      <c r="AZ117" s="863" t="s">
        <v>461</v>
      </c>
      <c r="BA117" s="864"/>
      <c r="BB117" s="864"/>
      <c r="BC117" s="864"/>
      <c r="BD117" s="864"/>
      <c r="BE117" s="864"/>
      <c r="BF117" s="864"/>
      <c r="BG117" s="864"/>
      <c r="BH117" s="864"/>
      <c r="BI117" s="864"/>
      <c r="BJ117" s="864"/>
      <c r="BK117" s="864"/>
      <c r="BL117" s="864"/>
      <c r="BM117" s="864"/>
      <c r="BN117" s="864"/>
      <c r="BO117" s="864"/>
      <c r="BP117" s="865"/>
      <c r="BQ117" s="789" t="s">
        <v>415</v>
      </c>
      <c r="BR117" s="790"/>
      <c r="BS117" s="790"/>
      <c r="BT117" s="790"/>
      <c r="BU117" s="790"/>
      <c r="BV117" s="790" t="s">
        <v>392</v>
      </c>
      <c r="BW117" s="790"/>
      <c r="BX117" s="790"/>
      <c r="BY117" s="790"/>
      <c r="BZ117" s="790"/>
      <c r="CA117" s="790" t="s">
        <v>462</v>
      </c>
      <c r="CB117" s="790"/>
      <c r="CC117" s="790"/>
      <c r="CD117" s="790"/>
      <c r="CE117" s="790"/>
      <c r="CF117" s="875" t="s">
        <v>415</v>
      </c>
      <c r="CG117" s="876"/>
      <c r="CH117" s="876"/>
      <c r="CI117" s="876"/>
      <c r="CJ117" s="876"/>
      <c r="CK117" s="927"/>
      <c r="CL117" s="821"/>
      <c r="CM117" s="817" t="s">
        <v>463</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415</v>
      </c>
      <c r="DH117" s="780"/>
      <c r="DI117" s="780"/>
      <c r="DJ117" s="780"/>
      <c r="DK117" s="781"/>
      <c r="DL117" s="782" t="s">
        <v>415</v>
      </c>
      <c r="DM117" s="780"/>
      <c r="DN117" s="780"/>
      <c r="DO117" s="780"/>
      <c r="DP117" s="781"/>
      <c r="DQ117" s="782" t="s">
        <v>462</v>
      </c>
      <c r="DR117" s="780"/>
      <c r="DS117" s="780"/>
      <c r="DT117" s="780"/>
      <c r="DU117" s="781"/>
      <c r="DV117" s="824" t="s">
        <v>415</v>
      </c>
      <c r="DW117" s="825"/>
      <c r="DX117" s="825"/>
      <c r="DY117" s="825"/>
      <c r="DZ117" s="826"/>
    </row>
    <row r="118" spans="1:130" s="230" customFormat="1" ht="26.25" customHeight="1">
      <c r="A118" s="895" t="s">
        <v>433</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430</v>
      </c>
      <c r="AB118" s="896"/>
      <c r="AC118" s="896"/>
      <c r="AD118" s="896"/>
      <c r="AE118" s="897"/>
      <c r="AF118" s="898" t="s">
        <v>431</v>
      </c>
      <c r="AG118" s="896"/>
      <c r="AH118" s="896"/>
      <c r="AI118" s="896"/>
      <c r="AJ118" s="897"/>
      <c r="AK118" s="898" t="s">
        <v>308</v>
      </c>
      <c r="AL118" s="896"/>
      <c r="AM118" s="896"/>
      <c r="AN118" s="896"/>
      <c r="AO118" s="897"/>
      <c r="AP118" s="899" t="s">
        <v>432</v>
      </c>
      <c r="AQ118" s="900"/>
      <c r="AR118" s="900"/>
      <c r="AS118" s="900"/>
      <c r="AT118" s="901"/>
      <c r="AU118" s="932"/>
      <c r="AV118" s="933"/>
      <c r="AW118" s="933"/>
      <c r="AX118" s="933"/>
      <c r="AY118" s="933"/>
      <c r="AZ118" s="838" t="s">
        <v>464</v>
      </c>
      <c r="BA118" s="839"/>
      <c r="BB118" s="839"/>
      <c r="BC118" s="839"/>
      <c r="BD118" s="839"/>
      <c r="BE118" s="839"/>
      <c r="BF118" s="839"/>
      <c r="BG118" s="839"/>
      <c r="BH118" s="839"/>
      <c r="BI118" s="839"/>
      <c r="BJ118" s="839"/>
      <c r="BK118" s="839"/>
      <c r="BL118" s="839"/>
      <c r="BM118" s="839"/>
      <c r="BN118" s="839"/>
      <c r="BO118" s="839"/>
      <c r="BP118" s="840"/>
      <c r="BQ118" s="879" t="s">
        <v>415</v>
      </c>
      <c r="BR118" s="845"/>
      <c r="BS118" s="845"/>
      <c r="BT118" s="845"/>
      <c r="BU118" s="845"/>
      <c r="BV118" s="845" t="s">
        <v>392</v>
      </c>
      <c r="BW118" s="845"/>
      <c r="BX118" s="845"/>
      <c r="BY118" s="845"/>
      <c r="BZ118" s="845"/>
      <c r="CA118" s="845" t="s">
        <v>415</v>
      </c>
      <c r="CB118" s="845"/>
      <c r="CC118" s="845"/>
      <c r="CD118" s="845"/>
      <c r="CE118" s="845"/>
      <c r="CF118" s="875" t="s">
        <v>415</v>
      </c>
      <c r="CG118" s="876"/>
      <c r="CH118" s="876"/>
      <c r="CI118" s="876"/>
      <c r="CJ118" s="876"/>
      <c r="CK118" s="927"/>
      <c r="CL118" s="821"/>
      <c r="CM118" s="817" t="s">
        <v>465</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415</v>
      </c>
      <c r="DH118" s="780"/>
      <c r="DI118" s="780"/>
      <c r="DJ118" s="780"/>
      <c r="DK118" s="781"/>
      <c r="DL118" s="782" t="s">
        <v>415</v>
      </c>
      <c r="DM118" s="780"/>
      <c r="DN118" s="780"/>
      <c r="DO118" s="780"/>
      <c r="DP118" s="781"/>
      <c r="DQ118" s="782" t="s">
        <v>415</v>
      </c>
      <c r="DR118" s="780"/>
      <c r="DS118" s="780"/>
      <c r="DT118" s="780"/>
      <c r="DU118" s="781"/>
      <c r="DV118" s="824" t="s">
        <v>415</v>
      </c>
      <c r="DW118" s="825"/>
      <c r="DX118" s="825"/>
      <c r="DY118" s="825"/>
      <c r="DZ118" s="826"/>
    </row>
    <row r="119" spans="1:130" s="230" customFormat="1" ht="26.25" customHeight="1">
      <c r="A119" s="818" t="s">
        <v>436</v>
      </c>
      <c r="B119" s="819"/>
      <c r="C119" s="860" t="s">
        <v>437</v>
      </c>
      <c r="D119" s="810"/>
      <c r="E119" s="810"/>
      <c r="F119" s="810"/>
      <c r="G119" s="810"/>
      <c r="H119" s="810"/>
      <c r="I119" s="810"/>
      <c r="J119" s="810"/>
      <c r="K119" s="810"/>
      <c r="L119" s="810"/>
      <c r="M119" s="810"/>
      <c r="N119" s="810"/>
      <c r="O119" s="810"/>
      <c r="P119" s="810"/>
      <c r="Q119" s="810"/>
      <c r="R119" s="810"/>
      <c r="S119" s="810"/>
      <c r="T119" s="810"/>
      <c r="U119" s="810"/>
      <c r="V119" s="810"/>
      <c r="W119" s="810"/>
      <c r="X119" s="810"/>
      <c r="Y119" s="810"/>
      <c r="Z119" s="811"/>
      <c r="AA119" s="888" t="s">
        <v>415</v>
      </c>
      <c r="AB119" s="889"/>
      <c r="AC119" s="889"/>
      <c r="AD119" s="889"/>
      <c r="AE119" s="890"/>
      <c r="AF119" s="891" t="s">
        <v>415</v>
      </c>
      <c r="AG119" s="889"/>
      <c r="AH119" s="889"/>
      <c r="AI119" s="889"/>
      <c r="AJ119" s="890"/>
      <c r="AK119" s="891" t="s">
        <v>392</v>
      </c>
      <c r="AL119" s="889"/>
      <c r="AM119" s="889"/>
      <c r="AN119" s="889"/>
      <c r="AO119" s="890"/>
      <c r="AP119" s="892" t="s">
        <v>415</v>
      </c>
      <c r="AQ119" s="893"/>
      <c r="AR119" s="893"/>
      <c r="AS119" s="893"/>
      <c r="AT119" s="894"/>
      <c r="AU119" s="934"/>
      <c r="AV119" s="935"/>
      <c r="AW119" s="935"/>
      <c r="AX119" s="935"/>
      <c r="AY119" s="935"/>
      <c r="AZ119" s="251" t="s">
        <v>187</v>
      </c>
      <c r="BA119" s="251"/>
      <c r="BB119" s="251"/>
      <c r="BC119" s="251"/>
      <c r="BD119" s="251"/>
      <c r="BE119" s="251"/>
      <c r="BF119" s="251"/>
      <c r="BG119" s="251"/>
      <c r="BH119" s="251"/>
      <c r="BI119" s="251"/>
      <c r="BJ119" s="251"/>
      <c r="BK119" s="251"/>
      <c r="BL119" s="251"/>
      <c r="BM119" s="251"/>
      <c r="BN119" s="251"/>
      <c r="BO119" s="877" t="s">
        <v>466</v>
      </c>
      <c r="BP119" s="878"/>
      <c r="BQ119" s="879">
        <v>31843640</v>
      </c>
      <c r="BR119" s="845"/>
      <c r="BS119" s="845"/>
      <c r="BT119" s="845"/>
      <c r="BU119" s="845"/>
      <c r="BV119" s="845">
        <v>31564879</v>
      </c>
      <c r="BW119" s="845"/>
      <c r="BX119" s="845"/>
      <c r="BY119" s="845"/>
      <c r="BZ119" s="845"/>
      <c r="CA119" s="845">
        <v>30273262</v>
      </c>
      <c r="CB119" s="845"/>
      <c r="CC119" s="845"/>
      <c r="CD119" s="845"/>
      <c r="CE119" s="845"/>
      <c r="CF119" s="748"/>
      <c r="CG119" s="749"/>
      <c r="CH119" s="749"/>
      <c r="CI119" s="749"/>
      <c r="CJ119" s="834"/>
      <c r="CK119" s="928"/>
      <c r="CL119" s="823"/>
      <c r="CM119" s="838" t="s">
        <v>467</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415</v>
      </c>
      <c r="DH119" s="764"/>
      <c r="DI119" s="764"/>
      <c r="DJ119" s="764"/>
      <c r="DK119" s="765"/>
      <c r="DL119" s="766" t="s">
        <v>415</v>
      </c>
      <c r="DM119" s="764"/>
      <c r="DN119" s="764"/>
      <c r="DO119" s="764"/>
      <c r="DP119" s="765"/>
      <c r="DQ119" s="766" t="s">
        <v>415</v>
      </c>
      <c r="DR119" s="764"/>
      <c r="DS119" s="764"/>
      <c r="DT119" s="764"/>
      <c r="DU119" s="765"/>
      <c r="DV119" s="848" t="s">
        <v>415</v>
      </c>
      <c r="DW119" s="849"/>
      <c r="DX119" s="849"/>
      <c r="DY119" s="849"/>
      <c r="DZ119" s="850"/>
    </row>
    <row r="120" spans="1:130" s="230" customFormat="1" ht="26.25" customHeight="1">
      <c r="A120" s="820"/>
      <c r="B120" s="821"/>
      <c r="C120" s="817" t="s">
        <v>443</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415</v>
      </c>
      <c r="AB120" s="780"/>
      <c r="AC120" s="780"/>
      <c r="AD120" s="780"/>
      <c r="AE120" s="781"/>
      <c r="AF120" s="782" t="s">
        <v>415</v>
      </c>
      <c r="AG120" s="780"/>
      <c r="AH120" s="780"/>
      <c r="AI120" s="780"/>
      <c r="AJ120" s="781"/>
      <c r="AK120" s="782" t="s">
        <v>415</v>
      </c>
      <c r="AL120" s="780"/>
      <c r="AM120" s="780"/>
      <c r="AN120" s="780"/>
      <c r="AO120" s="781"/>
      <c r="AP120" s="824" t="s">
        <v>415</v>
      </c>
      <c r="AQ120" s="825"/>
      <c r="AR120" s="825"/>
      <c r="AS120" s="825"/>
      <c r="AT120" s="826"/>
      <c r="AU120" s="880" t="s">
        <v>468</v>
      </c>
      <c r="AV120" s="881"/>
      <c r="AW120" s="881"/>
      <c r="AX120" s="881"/>
      <c r="AY120" s="882"/>
      <c r="AZ120" s="860" t="s">
        <v>469</v>
      </c>
      <c r="BA120" s="810"/>
      <c r="BB120" s="810"/>
      <c r="BC120" s="810"/>
      <c r="BD120" s="810"/>
      <c r="BE120" s="810"/>
      <c r="BF120" s="810"/>
      <c r="BG120" s="810"/>
      <c r="BH120" s="810"/>
      <c r="BI120" s="810"/>
      <c r="BJ120" s="810"/>
      <c r="BK120" s="810"/>
      <c r="BL120" s="810"/>
      <c r="BM120" s="810"/>
      <c r="BN120" s="810"/>
      <c r="BO120" s="810"/>
      <c r="BP120" s="811"/>
      <c r="BQ120" s="861">
        <v>7881384</v>
      </c>
      <c r="BR120" s="842"/>
      <c r="BS120" s="842"/>
      <c r="BT120" s="842"/>
      <c r="BU120" s="842"/>
      <c r="BV120" s="842">
        <v>8750491</v>
      </c>
      <c r="BW120" s="842"/>
      <c r="BX120" s="842"/>
      <c r="BY120" s="842"/>
      <c r="BZ120" s="842"/>
      <c r="CA120" s="842">
        <v>9714707</v>
      </c>
      <c r="CB120" s="842"/>
      <c r="CC120" s="842"/>
      <c r="CD120" s="842"/>
      <c r="CE120" s="842"/>
      <c r="CF120" s="866">
        <v>79.8</v>
      </c>
      <c r="CG120" s="867"/>
      <c r="CH120" s="867"/>
      <c r="CI120" s="867"/>
      <c r="CJ120" s="867"/>
      <c r="CK120" s="868" t="s">
        <v>470</v>
      </c>
      <c r="CL120" s="852"/>
      <c r="CM120" s="852"/>
      <c r="CN120" s="852"/>
      <c r="CO120" s="853"/>
      <c r="CP120" s="872" t="s">
        <v>471</v>
      </c>
      <c r="CQ120" s="873"/>
      <c r="CR120" s="873"/>
      <c r="CS120" s="873"/>
      <c r="CT120" s="873"/>
      <c r="CU120" s="873"/>
      <c r="CV120" s="873"/>
      <c r="CW120" s="873"/>
      <c r="CX120" s="873"/>
      <c r="CY120" s="873"/>
      <c r="CZ120" s="873"/>
      <c r="DA120" s="873"/>
      <c r="DB120" s="873"/>
      <c r="DC120" s="873"/>
      <c r="DD120" s="873"/>
      <c r="DE120" s="873"/>
      <c r="DF120" s="874"/>
      <c r="DG120" s="861">
        <v>4814021</v>
      </c>
      <c r="DH120" s="842"/>
      <c r="DI120" s="842"/>
      <c r="DJ120" s="842"/>
      <c r="DK120" s="842"/>
      <c r="DL120" s="842">
        <v>5074897</v>
      </c>
      <c r="DM120" s="842"/>
      <c r="DN120" s="842"/>
      <c r="DO120" s="842"/>
      <c r="DP120" s="842"/>
      <c r="DQ120" s="842">
        <v>4902931</v>
      </c>
      <c r="DR120" s="842"/>
      <c r="DS120" s="842"/>
      <c r="DT120" s="842"/>
      <c r="DU120" s="842"/>
      <c r="DV120" s="843">
        <v>40.299999999999997</v>
      </c>
      <c r="DW120" s="843"/>
      <c r="DX120" s="843"/>
      <c r="DY120" s="843"/>
      <c r="DZ120" s="844"/>
    </row>
    <row r="121" spans="1:130" s="230" customFormat="1" ht="26.25" customHeight="1">
      <c r="A121" s="820"/>
      <c r="B121" s="821"/>
      <c r="C121" s="863" t="s">
        <v>472</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v>64301</v>
      </c>
      <c r="AB121" s="780"/>
      <c r="AC121" s="780"/>
      <c r="AD121" s="780"/>
      <c r="AE121" s="781"/>
      <c r="AF121" s="782">
        <v>64521</v>
      </c>
      <c r="AG121" s="780"/>
      <c r="AH121" s="780"/>
      <c r="AI121" s="780"/>
      <c r="AJ121" s="781"/>
      <c r="AK121" s="782">
        <v>2</v>
      </c>
      <c r="AL121" s="780"/>
      <c r="AM121" s="780"/>
      <c r="AN121" s="780"/>
      <c r="AO121" s="781"/>
      <c r="AP121" s="824">
        <v>0</v>
      </c>
      <c r="AQ121" s="825"/>
      <c r="AR121" s="825"/>
      <c r="AS121" s="825"/>
      <c r="AT121" s="826"/>
      <c r="AU121" s="883"/>
      <c r="AV121" s="884"/>
      <c r="AW121" s="884"/>
      <c r="AX121" s="884"/>
      <c r="AY121" s="885"/>
      <c r="AZ121" s="817" t="s">
        <v>473</v>
      </c>
      <c r="BA121" s="752"/>
      <c r="BB121" s="752"/>
      <c r="BC121" s="752"/>
      <c r="BD121" s="752"/>
      <c r="BE121" s="752"/>
      <c r="BF121" s="752"/>
      <c r="BG121" s="752"/>
      <c r="BH121" s="752"/>
      <c r="BI121" s="752"/>
      <c r="BJ121" s="752"/>
      <c r="BK121" s="752"/>
      <c r="BL121" s="752"/>
      <c r="BM121" s="752"/>
      <c r="BN121" s="752"/>
      <c r="BO121" s="752"/>
      <c r="BP121" s="753"/>
      <c r="BQ121" s="789">
        <v>416827</v>
      </c>
      <c r="BR121" s="790"/>
      <c r="BS121" s="790"/>
      <c r="BT121" s="790"/>
      <c r="BU121" s="790"/>
      <c r="BV121" s="790">
        <v>328114</v>
      </c>
      <c r="BW121" s="790"/>
      <c r="BX121" s="790"/>
      <c r="BY121" s="790"/>
      <c r="BZ121" s="790"/>
      <c r="CA121" s="790">
        <v>246884</v>
      </c>
      <c r="CB121" s="790"/>
      <c r="CC121" s="790"/>
      <c r="CD121" s="790"/>
      <c r="CE121" s="790"/>
      <c r="CF121" s="875">
        <v>2</v>
      </c>
      <c r="CG121" s="876"/>
      <c r="CH121" s="876"/>
      <c r="CI121" s="876"/>
      <c r="CJ121" s="876"/>
      <c r="CK121" s="869"/>
      <c r="CL121" s="855"/>
      <c r="CM121" s="855"/>
      <c r="CN121" s="855"/>
      <c r="CO121" s="856"/>
      <c r="CP121" s="835" t="s">
        <v>406</v>
      </c>
      <c r="CQ121" s="836"/>
      <c r="CR121" s="836"/>
      <c r="CS121" s="836"/>
      <c r="CT121" s="836"/>
      <c r="CU121" s="836"/>
      <c r="CV121" s="836"/>
      <c r="CW121" s="836"/>
      <c r="CX121" s="836"/>
      <c r="CY121" s="836"/>
      <c r="CZ121" s="836"/>
      <c r="DA121" s="836"/>
      <c r="DB121" s="836"/>
      <c r="DC121" s="836"/>
      <c r="DD121" s="836"/>
      <c r="DE121" s="836"/>
      <c r="DF121" s="837"/>
      <c r="DG121" s="789">
        <v>153619</v>
      </c>
      <c r="DH121" s="790"/>
      <c r="DI121" s="790"/>
      <c r="DJ121" s="790"/>
      <c r="DK121" s="790"/>
      <c r="DL121" s="790">
        <v>19681</v>
      </c>
      <c r="DM121" s="790"/>
      <c r="DN121" s="790"/>
      <c r="DO121" s="790"/>
      <c r="DP121" s="790"/>
      <c r="DQ121" s="790">
        <v>29191</v>
      </c>
      <c r="DR121" s="790"/>
      <c r="DS121" s="790"/>
      <c r="DT121" s="790"/>
      <c r="DU121" s="790"/>
      <c r="DV121" s="796">
        <v>0.2</v>
      </c>
      <c r="DW121" s="796"/>
      <c r="DX121" s="796"/>
      <c r="DY121" s="796"/>
      <c r="DZ121" s="797"/>
    </row>
    <row r="122" spans="1:130" s="230" customFormat="1" ht="26.25" customHeight="1">
      <c r="A122" s="820"/>
      <c r="B122" s="821"/>
      <c r="C122" s="817" t="s">
        <v>453</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392</v>
      </c>
      <c r="AB122" s="780"/>
      <c r="AC122" s="780"/>
      <c r="AD122" s="780"/>
      <c r="AE122" s="781"/>
      <c r="AF122" s="782" t="s">
        <v>415</v>
      </c>
      <c r="AG122" s="780"/>
      <c r="AH122" s="780"/>
      <c r="AI122" s="780"/>
      <c r="AJ122" s="781"/>
      <c r="AK122" s="782" t="s">
        <v>415</v>
      </c>
      <c r="AL122" s="780"/>
      <c r="AM122" s="780"/>
      <c r="AN122" s="780"/>
      <c r="AO122" s="781"/>
      <c r="AP122" s="824" t="s">
        <v>415</v>
      </c>
      <c r="AQ122" s="825"/>
      <c r="AR122" s="825"/>
      <c r="AS122" s="825"/>
      <c r="AT122" s="826"/>
      <c r="AU122" s="883"/>
      <c r="AV122" s="884"/>
      <c r="AW122" s="884"/>
      <c r="AX122" s="884"/>
      <c r="AY122" s="885"/>
      <c r="AZ122" s="838" t="s">
        <v>474</v>
      </c>
      <c r="BA122" s="839"/>
      <c r="BB122" s="839"/>
      <c r="BC122" s="839"/>
      <c r="BD122" s="839"/>
      <c r="BE122" s="839"/>
      <c r="BF122" s="839"/>
      <c r="BG122" s="839"/>
      <c r="BH122" s="839"/>
      <c r="BI122" s="839"/>
      <c r="BJ122" s="839"/>
      <c r="BK122" s="839"/>
      <c r="BL122" s="839"/>
      <c r="BM122" s="839"/>
      <c r="BN122" s="839"/>
      <c r="BO122" s="839"/>
      <c r="BP122" s="840"/>
      <c r="BQ122" s="879">
        <v>23860579</v>
      </c>
      <c r="BR122" s="845"/>
      <c r="BS122" s="845"/>
      <c r="BT122" s="845"/>
      <c r="BU122" s="845"/>
      <c r="BV122" s="845">
        <v>23261521</v>
      </c>
      <c r="BW122" s="845"/>
      <c r="BX122" s="845"/>
      <c r="BY122" s="845"/>
      <c r="BZ122" s="845"/>
      <c r="CA122" s="845">
        <v>22379218</v>
      </c>
      <c r="CB122" s="845"/>
      <c r="CC122" s="845"/>
      <c r="CD122" s="845"/>
      <c r="CE122" s="845"/>
      <c r="CF122" s="846">
        <v>183.7</v>
      </c>
      <c r="CG122" s="847"/>
      <c r="CH122" s="847"/>
      <c r="CI122" s="847"/>
      <c r="CJ122" s="847"/>
      <c r="CK122" s="869"/>
      <c r="CL122" s="855"/>
      <c r="CM122" s="855"/>
      <c r="CN122" s="855"/>
      <c r="CO122" s="856"/>
      <c r="CP122" s="835" t="s">
        <v>475</v>
      </c>
      <c r="CQ122" s="836"/>
      <c r="CR122" s="836"/>
      <c r="CS122" s="836"/>
      <c r="CT122" s="836"/>
      <c r="CU122" s="836"/>
      <c r="CV122" s="836"/>
      <c r="CW122" s="836"/>
      <c r="CX122" s="836"/>
      <c r="CY122" s="836"/>
      <c r="CZ122" s="836"/>
      <c r="DA122" s="836"/>
      <c r="DB122" s="836"/>
      <c r="DC122" s="836"/>
      <c r="DD122" s="836"/>
      <c r="DE122" s="836"/>
      <c r="DF122" s="837"/>
      <c r="DG122" s="789" t="s">
        <v>392</v>
      </c>
      <c r="DH122" s="790"/>
      <c r="DI122" s="790"/>
      <c r="DJ122" s="790"/>
      <c r="DK122" s="790"/>
      <c r="DL122" s="790" t="s">
        <v>392</v>
      </c>
      <c r="DM122" s="790"/>
      <c r="DN122" s="790"/>
      <c r="DO122" s="790"/>
      <c r="DP122" s="790"/>
      <c r="DQ122" s="790" t="s">
        <v>415</v>
      </c>
      <c r="DR122" s="790"/>
      <c r="DS122" s="790"/>
      <c r="DT122" s="790"/>
      <c r="DU122" s="790"/>
      <c r="DV122" s="796" t="s">
        <v>392</v>
      </c>
      <c r="DW122" s="796"/>
      <c r="DX122" s="796"/>
      <c r="DY122" s="796"/>
      <c r="DZ122" s="797"/>
    </row>
    <row r="123" spans="1:130" s="230" customFormat="1" ht="26.25" customHeight="1">
      <c r="A123" s="820"/>
      <c r="B123" s="821"/>
      <c r="C123" s="817" t="s">
        <v>459</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392</v>
      </c>
      <c r="AB123" s="780"/>
      <c r="AC123" s="780"/>
      <c r="AD123" s="780"/>
      <c r="AE123" s="781"/>
      <c r="AF123" s="782" t="s">
        <v>392</v>
      </c>
      <c r="AG123" s="780"/>
      <c r="AH123" s="780"/>
      <c r="AI123" s="780"/>
      <c r="AJ123" s="781"/>
      <c r="AK123" s="782" t="s">
        <v>415</v>
      </c>
      <c r="AL123" s="780"/>
      <c r="AM123" s="780"/>
      <c r="AN123" s="780"/>
      <c r="AO123" s="781"/>
      <c r="AP123" s="824" t="s">
        <v>392</v>
      </c>
      <c r="AQ123" s="825"/>
      <c r="AR123" s="825"/>
      <c r="AS123" s="825"/>
      <c r="AT123" s="826"/>
      <c r="AU123" s="886"/>
      <c r="AV123" s="887"/>
      <c r="AW123" s="887"/>
      <c r="AX123" s="887"/>
      <c r="AY123" s="887"/>
      <c r="AZ123" s="251" t="s">
        <v>187</v>
      </c>
      <c r="BA123" s="251"/>
      <c r="BB123" s="251"/>
      <c r="BC123" s="251"/>
      <c r="BD123" s="251"/>
      <c r="BE123" s="251"/>
      <c r="BF123" s="251"/>
      <c r="BG123" s="251"/>
      <c r="BH123" s="251"/>
      <c r="BI123" s="251"/>
      <c r="BJ123" s="251"/>
      <c r="BK123" s="251"/>
      <c r="BL123" s="251"/>
      <c r="BM123" s="251"/>
      <c r="BN123" s="251"/>
      <c r="BO123" s="877" t="s">
        <v>476</v>
      </c>
      <c r="BP123" s="878"/>
      <c r="BQ123" s="832">
        <v>32158790</v>
      </c>
      <c r="BR123" s="833"/>
      <c r="BS123" s="833"/>
      <c r="BT123" s="833"/>
      <c r="BU123" s="833"/>
      <c r="BV123" s="833">
        <v>32340126</v>
      </c>
      <c r="BW123" s="833"/>
      <c r="BX123" s="833"/>
      <c r="BY123" s="833"/>
      <c r="BZ123" s="833"/>
      <c r="CA123" s="833">
        <v>32340809</v>
      </c>
      <c r="CB123" s="833"/>
      <c r="CC123" s="833"/>
      <c r="CD123" s="833"/>
      <c r="CE123" s="833"/>
      <c r="CF123" s="748"/>
      <c r="CG123" s="749"/>
      <c r="CH123" s="749"/>
      <c r="CI123" s="749"/>
      <c r="CJ123" s="834"/>
      <c r="CK123" s="869"/>
      <c r="CL123" s="855"/>
      <c r="CM123" s="855"/>
      <c r="CN123" s="855"/>
      <c r="CO123" s="856"/>
      <c r="CP123" s="835" t="s">
        <v>477</v>
      </c>
      <c r="CQ123" s="836"/>
      <c r="CR123" s="836"/>
      <c r="CS123" s="836"/>
      <c r="CT123" s="836"/>
      <c r="CU123" s="836"/>
      <c r="CV123" s="836"/>
      <c r="CW123" s="836"/>
      <c r="CX123" s="836"/>
      <c r="CY123" s="836"/>
      <c r="CZ123" s="836"/>
      <c r="DA123" s="836"/>
      <c r="DB123" s="836"/>
      <c r="DC123" s="836"/>
      <c r="DD123" s="836"/>
      <c r="DE123" s="836"/>
      <c r="DF123" s="837"/>
      <c r="DG123" s="779" t="s">
        <v>478</v>
      </c>
      <c r="DH123" s="780"/>
      <c r="DI123" s="780"/>
      <c r="DJ123" s="780"/>
      <c r="DK123" s="781"/>
      <c r="DL123" s="782" t="s">
        <v>479</v>
      </c>
      <c r="DM123" s="780"/>
      <c r="DN123" s="780"/>
      <c r="DO123" s="780"/>
      <c r="DP123" s="781"/>
      <c r="DQ123" s="782" t="s">
        <v>480</v>
      </c>
      <c r="DR123" s="780"/>
      <c r="DS123" s="780"/>
      <c r="DT123" s="780"/>
      <c r="DU123" s="781"/>
      <c r="DV123" s="824" t="s">
        <v>415</v>
      </c>
      <c r="DW123" s="825"/>
      <c r="DX123" s="825"/>
      <c r="DY123" s="825"/>
      <c r="DZ123" s="826"/>
    </row>
    <row r="124" spans="1:130" s="230" customFormat="1" ht="26.25" customHeight="1" thickBot="1">
      <c r="A124" s="820"/>
      <c r="B124" s="821"/>
      <c r="C124" s="817" t="s">
        <v>463</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479</v>
      </c>
      <c r="AB124" s="780"/>
      <c r="AC124" s="780"/>
      <c r="AD124" s="780"/>
      <c r="AE124" s="781"/>
      <c r="AF124" s="782" t="s">
        <v>415</v>
      </c>
      <c r="AG124" s="780"/>
      <c r="AH124" s="780"/>
      <c r="AI124" s="780"/>
      <c r="AJ124" s="781"/>
      <c r="AK124" s="782" t="s">
        <v>415</v>
      </c>
      <c r="AL124" s="780"/>
      <c r="AM124" s="780"/>
      <c r="AN124" s="780"/>
      <c r="AO124" s="781"/>
      <c r="AP124" s="824" t="s">
        <v>479</v>
      </c>
      <c r="AQ124" s="825"/>
      <c r="AR124" s="825"/>
      <c r="AS124" s="825"/>
      <c r="AT124" s="826"/>
      <c r="AU124" s="827" t="s">
        <v>481</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t="s">
        <v>415</v>
      </c>
      <c r="BR124" s="831"/>
      <c r="BS124" s="831"/>
      <c r="BT124" s="831"/>
      <c r="BU124" s="831"/>
      <c r="BV124" s="831" t="s">
        <v>482</v>
      </c>
      <c r="BW124" s="831"/>
      <c r="BX124" s="831"/>
      <c r="BY124" s="831"/>
      <c r="BZ124" s="831"/>
      <c r="CA124" s="831" t="s">
        <v>483</v>
      </c>
      <c r="CB124" s="831"/>
      <c r="CC124" s="831"/>
      <c r="CD124" s="831"/>
      <c r="CE124" s="831"/>
      <c r="CF124" s="726"/>
      <c r="CG124" s="727"/>
      <c r="CH124" s="727"/>
      <c r="CI124" s="727"/>
      <c r="CJ124" s="862"/>
      <c r="CK124" s="870"/>
      <c r="CL124" s="870"/>
      <c r="CM124" s="870"/>
      <c r="CN124" s="870"/>
      <c r="CO124" s="871"/>
      <c r="CP124" s="835" t="s">
        <v>484</v>
      </c>
      <c r="CQ124" s="836"/>
      <c r="CR124" s="836"/>
      <c r="CS124" s="836"/>
      <c r="CT124" s="836"/>
      <c r="CU124" s="836"/>
      <c r="CV124" s="836"/>
      <c r="CW124" s="836"/>
      <c r="CX124" s="836"/>
      <c r="CY124" s="836"/>
      <c r="CZ124" s="836"/>
      <c r="DA124" s="836"/>
      <c r="DB124" s="836"/>
      <c r="DC124" s="836"/>
      <c r="DD124" s="836"/>
      <c r="DE124" s="836"/>
      <c r="DF124" s="837"/>
      <c r="DG124" s="763" t="s">
        <v>479</v>
      </c>
      <c r="DH124" s="764"/>
      <c r="DI124" s="764"/>
      <c r="DJ124" s="764"/>
      <c r="DK124" s="765"/>
      <c r="DL124" s="766" t="s">
        <v>482</v>
      </c>
      <c r="DM124" s="764"/>
      <c r="DN124" s="764"/>
      <c r="DO124" s="764"/>
      <c r="DP124" s="765"/>
      <c r="DQ124" s="766" t="s">
        <v>415</v>
      </c>
      <c r="DR124" s="764"/>
      <c r="DS124" s="764"/>
      <c r="DT124" s="764"/>
      <c r="DU124" s="765"/>
      <c r="DV124" s="848" t="s">
        <v>479</v>
      </c>
      <c r="DW124" s="849"/>
      <c r="DX124" s="849"/>
      <c r="DY124" s="849"/>
      <c r="DZ124" s="850"/>
    </row>
    <row r="125" spans="1:130" s="230" customFormat="1" ht="26.25" customHeight="1">
      <c r="A125" s="820"/>
      <c r="B125" s="821"/>
      <c r="C125" s="817" t="s">
        <v>465</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485</v>
      </c>
      <c r="AB125" s="780"/>
      <c r="AC125" s="780"/>
      <c r="AD125" s="780"/>
      <c r="AE125" s="781"/>
      <c r="AF125" s="782" t="s">
        <v>483</v>
      </c>
      <c r="AG125" s="780"/>
      <c r="AH125" s="780"/>
      <c r="AI125" s="780"/>
      <c r="AJ125" s="781"/>
      <c r="AK125" s="782" t="s">
        <v>485</v>
      </c>
      <c r="AL125" s="780"/>
      <c r="AM125" s="780"/>
      <c r="AN125" s="780"/>
      <c r="AO125" s="781"/>
      <c r="AP125" s="824" t="s">
        <v>486</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487</v>
      </c>
      <c r="CL125" s="852"/>
      <c r="CM125" s="852"/>
      <c r="CN125" s="852"/>
      <c r="CO125" s="853"/>
      <c r="CP125" s="860" t="s">
        <v>488</v>
      </c>
      <c r="CQ125" s="810"/>
      <c r="CR125" s="810"/>
      <c r="CS125" s="810"/>
      <c r="CT125" s="810"/>
      <c r="CU125" s="810"/>
      <c r="CV125" s="810"/>
      <c r="CW125" s="810"/>
      <c r="CX125" s="810"/>
      <c r="CY125" s="810"/>
      <c r="CZ125" s="810"/>
      <c r="DA125" s="810"/>
      <c r="DB125" s="810"/>
      <c r="DC125" s="810"/>
      <c r="DD125" s="810"/>
      <c r="DE125" s="810"/>
      <c r="DF125" s="811"/>
      <c r="DG125" s="861" t="s">
        <v>415</v>
      </c>
      <c r="DH125" s="842"/>
      <c r="DI125" s="842"/>
      <c r="DJ125" s="842"/>
      <c r="DK125" s="842"/>
      <c r="DL125" s="842" t="s">
        <v>479</v>
      </c>
      <c r="DM125" s="842"/>
      <c r="DN125" s="842"/>
      <c r="DO125" s="842"/>
      <c r="DP125" s="842"/>
      <c r="DQ125" s="842" t="s">
        <v>249</v>
      </c>
      <c r="DR125" s="842"/>
      <c r="DS125" s="842"/>
      <c r="DT125" s="842"/>
      <c r="DU125" s="842"/>
      <c r="DV125" s="843" t="s">
        <v>483</v>
      </c>
      <c r="DW125" s="843"/>
      <c r="DX125" s="843"/>
      <c r="DY125" s="843"/>
      <c r="DZ125" s="844"/>
    </row>
    <row r="126" spans="1:130" s="230" customFormat="1" ht="26.25" customHeight="1" thickBot="1">
      <c r="A126" s="820"/>
      <c r="B126" s="821"/>
      <c r="C126" s="817" t="s">
        <v>467</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489</v>
      </c>
      <c r="AB126" s="780"/>
      <c r="AC126" s="780"/>
      <c r="AD126" s="780"/>
      <c r="AE126" s="781"/>
      <c r="AF126" s="782" t="s">
        <v>482</v>
      </c>
      <c r="AG126" s="780"/>
      <c r="AH126" s="780"/>
      <c r="AI126" s="780"/>
      <c r="AJ126" s="781"/>
      <c r="AK126" s="782" t="s">
        <v>486</v>
      </c>
      <c r="AL126" s="780"/>
      <c r="AM126" s="780"/>
      <c r="AN126" s="780"/>
      <c r="AO126" s="781"/>
      <c r="AP126" s="824" t="s">
        <v>482</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7" t="s">
        <v>490</v>
      </c>
      <c r="CQ126" s="752"/>
      <c r="CR126" s="752"/>
      <c r="CS126" s="752"/>
      <c r="CT126" s="752"/>
      <c r="CU126" s="752"/>
      <c r="CV126" s="752"/>
      <c r="CW126" s="752"/>
      <c r="CX126" s="752"/>
      <c r="CY126" s="752"/>
      <c r="CZ126" s="752"/>
      <c r="DA126" s="752"/>
      <c r="DB126" s="752"/>
      <c r="DC126" s="752"/>
      <c r="DD126" s="752"/>
      <c r="DE126" s="752"/>
      <c r="DF126" s="753"/>
      <c r="DG126" s="789" t="s">
        <v>415</v>
      </c>
      <c r="DH126" s="790"/>
      <c r="DI126" s="790"/>
      <c r="DJ126" s="790"/>
      <c r="DK126" s="790"/>
      <c r="DL126" s="790" t="s">
        <v>489</v>
      </c>
      <c r="DM126" s="790"/>
      <c r="DN126" s="790"/>
      <c r="DO126" s="790"/>
      <c r="DP126" s="790"/>
      <c r="DQ126" s="790" t="s">
        <v>486</v>
      </c>
      <c r="DR126" s="790"/>
      <c r="DS126" s="790"/>
      <c r="DT126" s="790"/>
      <c r="DU126" s="790"/>
      <c r="DV126" s="796" t="s">
        <v>415</v>
      </c>
      <c r="DW126" s="796"/>
      <c r="DX126" s="796"/>
      <c r="DY126" s="796"/>
      <c r="DZ126" s="797"/>
    </row>
    <row r="127" spans="1:130" s="230" customFormat="1" ht="26.25" customHeight="1">
      <c r="A127" s="822"/>
      <c r="B127" s="823"/>
      <c r="C127" s="838" t="s">
        <v>491</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479</v>
      </c>
      <c r="AB127" s="780"/>
      <c r="AC127" s="780"/>
      <c r="AD127" s="780"/>
      <c r="AE127" s="781"/>
      <c r="AF127" s="782" t="s">
        <v>483</v>
      </c>
      <c r="AG127" s="780"/>
      <c r="AH127" s="780"/>
      <c r="AI127" s="780"/>
      <c r="AJ127" s="781"/>
      <c r="AK127" s="782" t="s">
        <v>482</v>
      </c>
      <c r="AL127" s="780"/>
      <c r="AM127" s="780"/>
      <c r="AN127" s="780"/>
      <c r="AO127" s="781"/>
      <c r="AP127" s="824" t="s">
        <v>415</v>
      </c>
      <c r="AQ127" s="825"/>
      <c r="AR127" s="825"/>
      <c r="AS127" s="825"/>
      <c r="AT127" s="826"/>
      <c r="AU127" s="232"/>
      <c r="AV127" s="232"/>
      <c r="AW127" s="232"/>
      <c r="AX127" s="841" t="s">
        <v>492</v>
      </c>
      <c r="AY127" s="814"/>
      <c r="AZ127" s="814"/>
      <c r="BA127" s="814"/>
      <c r="BB127" s="814"/>
      <c r="BC127" s="814"/>
      <c r="BD127" s="814"/>
      <c r="BE127" s="815"/>
      <c r="BF127" s="813" t="s">
        <v>493</v>
      </c>
      <c r="BG127" s="814"/>
      <c r="BH127" s="814"/>
      <c r="BI127" s="814"/>
      <c r="BJ127" s="814"/>
      <c r="BK127" s="814"/>
      <c r="BL127" s="815"/>
      <c r="BM127" s="813" t="s">
        <v>494</v>
      </c>
      <c r="BN127" s="814"/>
      <c r="BO127" s="814"/>
      <c r="BP127" s="814"/>
      <c r="BQ127" s="814"/>
      <c r="BR127" s="814"/>
      <c r="BS127" s="815"/>
      <c r="BT127" s="813" t="s">
        <v>495</v>
      </c>
      <c r="BU127" s="814"/>
      <c r="BV127" s="814"/>
      <c r="BW127" s="814"/>
      <c r="BX127" s="814"/>
      <c r="BY127" s="814"/>
      <c r="BZ127" s="816"/>
      <c r="CA127" s="232"/>
      <c r="CB127" s="232"/>
      <c r="CC127" s="232"/>
      <c r="CD127" s="255"/>
      <c r="CE127" s="255"/>
      <c r="CF127" s="255"/>
      <c r="CG127" s="232"/>
      <c r="CH127" s="232"/>
      <c r="CI127" s="232"/>
      <c r="CJ127" s="254"/>
      <c r="CK127" s="854"/>
      <c r="CL127" s="855"/>
      <c r="CM127" s="855"/>
      <c r="CN127" s="855"/>
      <c r="CO127" s="856"/>
      <c r="CP127" s="817" t="s">
        <v>496</v>
      </c>
      <c r="CQ127" s="752"/>
      <c r="CR127" s="752"/>
      <c r="CS127" s="752"/>
      <c r="CT127" s="752"/>
      <c r="CU127" s="752"/>
      <c r="CV127" s="752"/>
      <c r="CW127" s="752"/>
      <c r="CX127" s="752"/>
      <c r="CY127" s="752"/>
      <c r="CZ127" s="752"/>
      <c r="DA127" s="752"/>
      <c r="DB127" s="752"/>
      <c r="DC127" s="752"/>
      <c r="DD127" s="752"/>
      <c r="DE127" s="752"/>
      <c r="DF127" s="753"/>
      <c r="DG127" s="789" t="s">
        <v>486</v>
      </c>
      <c r="DH127" s="790"/>
      <c r="DI127" s="790"/>
      <c r="DJ127" s="790"/>
      <c r="DK127" s="790"/>
      <c r="DL127" s="790" t="s">
        <v>482</v>
      </c>
      <c r="DM127" s="790"/>
      <c r="DN127" s="790"/>
      <c r="DO127" s="790"/>
      <c r="DP127" s="790"/>
      <c r="DQ127" s="790" t="s">
        <v>415</v>
      </c>
      <c r="DR127" s="790"/>
      <c r="DS127" s="790"/>
      <c r="DT127" s="790"/>
      <c r="DU127" s="790"/>
      <c r="DV127" s="796" t="s">
        <v>479</v>
      </c>
      <c r="DW127" s="796"/>
      <c r="DX127" s="796"/>
      <c r="DY127" s="796"/>
      <c r="DZ127" s="797"/>
    </row>
    <row r="128" spans="1:130" s="230" customFormat="1" ht="26.25" customHeight="1" thickBot="1">
      <c r="A128" s="798" t="s">
        <v>497</v>
      </c>
      <c r="B128" s="799"/>
      <c r="C128" s="799"/>
      <c r="D128" s="799"/>
      <c r="E128" s="799"/>
      <c r="F128" s="799"/>
      <c r="G128" s="799"/>
      <c r="H128" s="799"/>
      <c r="I128" s="799"/>
      <c r="J128" s="799"/>
      <c r="K128" s="799"/>
      <c r="L128" s="799"/>
      <c r="M128" s="799"/>
      <c r="N128" s="799"/>
      <c r="O128" s="799"/>
      <c r="P128" s="799"/>
      <c r="Q128" s="799"/>
      <c r="R128" s="799"/>
      <c r="S128" s="799"/>
      <c r="T128" s="799"/>
      <c r="U128" s="799"/>
      <c r="V128" s="799"/>
      <c r="W128" s="800" t="s">
        <v>498</v>
      </c>
      <c r="X128" s="800"/>
      <c r="Y128" s="800"/>
      <c r="Z128" s="801"/>
      <c r="AA128" s="802">
        <v>58699</v>
      </c>
      <c r="AB128" s="803"/>
      <c r="AC128" s="803"/>
      <c r="AD128" s="803"/>
      <c r="AE128" s="804"/>
      <c r="AF128" s="805">
        <v>53358</v>
      </c>
      <c r="AG128" s="803"/>
      <c r="AH128" s="803"/>
      <c r="AI128" s="803"/>
      <c r="AJ128" s="804"/>
      <c r="AK128" s="805">
        <v>53367</v>
      </c>
      <c r="AL128" s="803"/>
      <c r="AM128" s="803"/>
      <c r="AN128" s="803"/>
      <c r="AO128" s="804"/>
      <c r="AP128" s="806"/>
      <c r="AQ128" s="807"/>
      <c r="AR128" s="807"/>
      <c r="AS128" s="807"/>
      <c r="AT128" s="808"/>
      <c r="AU128" s="232"/>
      <c r="AV128" s="232"/>
      <c r="AW128" s="232"/>
      <c r="AX128" s="809" t="s">
        <v>499</v>
      </c>
      <c r="AY128" s="810"/>
      <c r="AZ128" s="810"/>
      <c r="BA128" s="810"/>
      <c r="BB128" s="810"/>
      <c r="BC128" s="810"/>
      <c r="BD128" s="810"/>
      <c r="BE128" s="811"/>
      <c r="BF128" s="786" t="s">
        <v>415</v>
      </c>
      <c r="BG128" s="787"/>
      <c r="BH128" s="787"/>
      <c r="BI128" s="787"/>
      <c r="BJ128" s="787"/>
      <c r="BK128" s="787"/>
      <c r="BL128" s="812"/>
      <c r="BM128" s="786">
        <v>12.84</v>
      </c>
      <c r="BN128" s="787"/>
      <c r="BO128" s="787"/>
      <c r="BP128" s="787"/>
      <c r="BQ128" s="787"/>
      <c r="BR128" s="787"/>
      <c r="BS128" s="812"/>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91" t="s">
        <v>500</v>
      </c>
      <c r="CQ128" s="730"/>
      <c r="CR128" s="730"/>
      <c r="CS128" s="730"/>
      <c r="CT128" s="730"/>
      <c r="CU128" s="730"/>
      <c r="CV128" s="730"/>
      <c r="CW128" s="730"/>
      <c r="CX128" s="730"/>
      <c r="CY128" s="730"/>
      <c r="CZ128" s="730"/>
      <c r="DA128" s="730"/>
      <c r="DB128" s="730"/>
      <c r="DC128" s="730"/>
      <c r="DD128" s="730"/>
      <c r="DE128" s="730"/>
      <c r="DF128" s="731"/>
      <c r="DG128" s="792" t="s">
        <v>482</v>
      </c>
      <c r="DH128" s="793"/>
      <c r="DI128" s="793"/>
      <c r="DJ128" s="793"/>
      <c r="DK128" s="793"/>
      <c r="DL128" s="793" t="s">
        <v>415</v>
      </c>
      <c r="DM128" s="793"/>
      <c r="DN128" s="793"/>
      <c r="DO128" s="793"/>
      <c r="DP128" s="793"/>
      <c r="DQ128" s="793" t="s">
        <v>501</v>
      </c>
      <c r="DR128" s="793"/>
      <c r="DS128" s="793"/>
      <c r="DT128" s="793"/>
      <c r="DU128" s="793"/>
      <c r="DV128" s="794" t="s">
        <v>501</v>
      </c>
      <c r="DW128" s="794"/>
      <c r="DX128" s="794"/>
      <c r="DY128" s="794"/>
      <c r="DZ128" s="795"/>
    </row>
    <row r="129" spans="1:131" s="230" customFormat="1" ht="26.25" customHeight="1">
      <c r="A129" s="774" t="s">
        <v>108</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502</v>
      </c>
      <c r="X129" s="777"/>
      <c r="Y129" s="777"/>
      <c r="Z129" s="778"/>
      <c r="AA129" s="779">
        <v>13541824</v>
      </c>
      <c r="AB129" s="780"/>
      <c r="AC129" s="780"/>
      <c r="AD129" s="780"/>
      <c r="AE129" s="781"/>
      <c r="AF129" s="782">
        <v>14567948</v>
      </c>
      <c r="AG129" s="780"/>
      <c r="AH129" s="780"/>
      <c r="AI129" s="780"/>
      <c r="AJ129" s="781"/>
      <c r="AK129" s="782">
        <v>14202450</v>
      </c>
      <c r="AL129" s="780"/>
      <c r="AM129" s="780"/>
      <c r="AN129" s="780"/>
      <c r="AO129" s="781"/>
      <c r="AP129" s="783"/>
      <c r="AQ129" s="784"/>
      <c r="AR129" s="784"/>
      <c r="AS129" s="784"/>
      <c r="AT129" s="785"/>
      <c r="AU129" s="233"/>
      <c r="AV129" s="233"/>
      <c r="AW129" s="233"/>
      <c r="AX129" s="751" t="s">
        <v>503</v>
      </c>
      <c r="AY129" s="752"/>
      <c r="AZ129" s="752"/>
      <c r="BA129" s="752"/>
      <c r="BB129" s="752"/>
      <c r="BC129" s="752"/>
      <c r="BD129" s="752"/>
      <c r="BE129" s="753"/>
      <c r="BF129" s="770" t="s">
        <v>249</v>
      </c>
      <c r="BG129" s="771"/>
      <c r="BH129" s="771"/>
      <c r="BI129" s="771"/>
      <c r="BJ129" s="771"/>
      <c r="BK129" s="771"/>
      <c r="BL129" s="772"/>
      <c r="BM129" s="770">
        <v>17.84</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c r="A130" s="774" t="s">
        <v>504</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505</v>
      </c>
      <c r="X130" s="777"/>
      <c r="Y130" s="777"/>
      <c r="Z130" s="778"/>
      <c r="AA130" s="779">
        <v>1964233</v>
      </c>
      <c r="AB130" s="780"/>
      <c r="AC130" s="780"/>
      <c r="AD130" s="780"/>
      <c r="AE130" s="781"/>
      <c r="AF130" s="782">
        <v>2008178</v>
      </c>
      <c r="AG130" s="780"/>
      <c r="AH130" s="780"/>
      <c r="AI130" s="780"/>
      <c r="AJ130" s="781"/>
      <c r="AK130" s="782">
        <v>2021640</v>
      </c>
      <c r="AL130" s="780"/>
      <c r="AM130" s="780"/>
      <c r="AN130" s="780"/>
      <c r="AO130" s="781"/>
      <c r="AP130" s="783"/>
      <c r="AQ130" s="784"/>
      <c r="AR130" s="784"/>
      <c r="AS130" s="784"/>
      <c r="AT130" s="785"/>
      <c r="AU130" s="233"/>
      <c r="AV130" s="233"/>
      <c r="AW130" s="233"/>
      <c r="AX130" s="751" t="s">
        <v>506</v>
      </c>
      <c r="AY130" s="752"/>
      <c r="AZ130" s="752"/>
      <c r="BA130" s="752"/>
      <c r="BB130" s="752"/>
      <c r="BC130" s="752"/>
      <c r="BD130" s="752"/>
      <c r="BE130" s="753"/>
      <c r="BF130" s="754">
        <v>7.1</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507</v>
      </c>
      <c r="X131" s="761"/>
      <c r="Y131" s="761"/>
      <c r="Z131" s="762"/>
      <c r="AA131" s="763">
        <v>11577591</v>
      </c>
      <c r="AB131" s="764"/>
      <c r="AC131" s="764"/>
      <c r="AD131" s="764"/>
      <c r="AE131" s="765"/>
      <c r="AF131" s="766">
        <v>12559770</v>
      </c>
      <c r="AG131" s="764"/>
      <c r="AH131" s="764"/>
      <c r="AI131" s="764"/>
      <c r="AJ131" s="765"/>
      <c r="AK131" s="766">
        <v>12180810</v>
      </c>
      <c r="AL131" s="764"/>
      <c r="AM131" s="764"/>
      <c r="AN131" s="764"/>
      <c r="AO131" s="765"/>
      <c r="AP131" s="767"/>
      <c r="AQ131" s="768"/>
      <c r="AR131" s="768"/>
      <c r="AS131" s="768"/>
      <c r="AT131" s="769"/>
      <c r="AU131" s="233"/>
      <c r="AV131" s="233"/>
      <c r="AW131" s="233"/>
      <c r="AX131" s="729" t="s">
        <v>508</v>
      </c>
      <c r="AY131" s="730"/>
      <c r="AZ131" s="730"/>
      <c r="BA131" s="730"/>
      <c r="BB131" s="730"/>
      <c r="BC131" s="730"/>
      <c r="BD131" s="730"/>
      <c r="BE131" s="731"/>
      <c r="BF131" s="732" t="s">
        <v>486</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c r="A132" s="738" t="s">
        <v>509</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510</v>
      </c>
      <c r="W132" s="742"/>
      <c r="X132" s="742"/>
      <c r="Y132" s="742"/>
      <c r="Z132" s="743"/>
      <c r="AA132" s="744">
        <v>6.771762796</v>
      </c>
      <c r="AB132" s="745"/>
      <c r="AC132" s="745"/>
      <c r="AD132" s="745"/>
      <c r="AE132" s="746"/>
      <c r="AF132" s="747">
        <v>7.485256498</v>
      </c>
      <c r="AG132" s="745"/>
      <c r="AH132" s="745"/>
      <c r="AI132" s="745"/>
      <c r="AJ132" s="746"/>
      <c r="AK132" s="747">
        <v>7.2913541869999996</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511</v>
      </c>
      <c r="W133" s="721"/>
      <c r="X133" s="721"/>
      <c r="Y133" s="721"/>
      <c r="Z133" s="722"/>
      <c r="AA133" s="723">
        <v>6.7</v>
      </c>
      <c r="AB133" s="724"/>
      <c r="AC133" s="724"/>
      <c r="AD133" s="724"/>
      <c r="AE133" s="725"/>
      <c r="AF133" s="723">
        <v>6.7</v>
      </c>
      <c r="AG133" s="724"/>
      <c r="AH133" s="724"/>
      <c r="AI133" s="724"/>
      <c r="AJ133" s="725"/>
      <c r="AK133" s="723">
        <v>7.1</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 hidden="1">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jVE6FrOGc/4xvdltQ2vwlNYAzob52uguLMEy3VgM5ltPL7skjHJ7KAzvz/oSX1dgtRx3QJmFwtuuNerIbdfRw==" saltValue="2pKR/zZlHAWAz3Prngd46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49" zoomScale="70" zoomScaleNormal="85" zoomScaleSheetLayoutView="70" workbookViewId="0"/>
  </sheetViews>
  <sheetFormatPr defaultColWidth="0" defaultRowHeight="13.5" customHeight="1" zeroHeight="1"/>
  <cols>
    <col min="1" max="120" width="2.7265625" style="260" customWidth="1"/>
    <col min="121" max="121" width="0" style="259" hidden="1" customWidth="1"/>
    <col min="122" max="16384" width="9" style="259" hidden="1"/>
  </cols>
  <sheetData>
    <row r="1" spans="1:120" ht="13">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
    <row r="3" spans="1:120" ht="13"/>
    <row r="4" spans="1:120" ht="13"/>
    <row r="5" spans="1:120" ht="13"/>
    <row r="6" spans="1:120" ht="13"/>
    <row r="7" spans="1:120" ht="13"/>
    <row r="8" spans="1:120" ht="13"/>
    <row r="9" spans="1:120" ht="13"/>
    <row r="10" spans="1:120" ht="13"/>
    <row r="11" spans="1:120" ht="13"/>
    <row r="12" spans="1:120" ht="13"/>
    <row r="13" spans="1:120" ht="13"/>
    <row r="14" spans="1:120" ht="13"/>
    <row r="15" spans="1:120" ht="13"/>
    <row r="16" spans="1:120" ht="13">
      <c r="DP16" s="259"/>
    </row>
    <row r="17" spans="119:120" ht="13">
      <c r="DP17" s="259"/>
    </row>
    <row r="18" spans="119:120" ht="13"/>
    <row r="19" spans="119:120" ht="13"/>
    <row r="20" spans="119:120" ht="13">
      <c r="DO20" s="259"/>
      <c r="DP20" s="259"/>
    </row>
    <row r="21" spans="119:120" ht="13">
      <c r="DP21" s="259"/>
    </row>
    <row r="22" spans="119:120" ht="13"/>
    <row r="23" spans="119:120" ht="13">
      <c r="DO23" s="259"/>
      <c r="DP23" s="259"/>
    </row>
    <row r="24" spans="119:120" ht="13">
      <c r="DP24" s="259"/>
    </row>
    <row r="25" spans="119:120" ht="13">
      <c r="DP25" s="259"/>
    </row>
    <row r="26" spans="119:120" ht="13">
      <c r="DO26" s="259"/>
      <c r="DP26" s="259"/>
    </row>
    <row r="27" spans="119:120" ht="13"/>
    <row r="28" spans="119:120" ht="13">
      <c r="DO28" s="259"/>
      <c r="DP28" s="259"/>
    </row>
    <row r="29" spans="119:120" ht="13">
      <c r="DP29" s="259"/>
    </row>
    <row r="30" spans="119:120" ht="13"/>
    <row r="31" spans="119:120" ht="13">
      <c r="DO31" s="259"/>
      <c r="DP31" s="259"/>
    </row>
    <row r="32" spans="119:120" ht="13"/>
    <row r="33" spans="98:120" ht="13">
      <c r="DO33" s="259"/>
      <c r="DP33" s="259"/>
    </row>
    <row r="34" spans="98:120" ht="13">
      <c r="DM34" s="259"/>
    </row>
    <row r="35" spans="98:120" ht="13">
      <c r="CT35" s="259"/>
      <c r="CU35" s="259"/>
      <c r="CV35" s="259"/>
      <c r="CY35" s="259"/>
      <c r="CZ35" s="259"/>
      <c r="DA35" s="259"/>
      <c r="DD35" s="259"/>
      <c r="DE35" s="259"/>
      <c r="DF35" s="259"/>
      <c r="DI35" s="259"/>
      <c r="DJ35" s="259"/>
      <c r="DK35" s="259"/>
      <c r="DM35" s="259"/>
      <c r="DN35" s="259"/>
      <c r="DO35" s="259"/>
      <c r="DP35" s="259"/>
    </row>
    <row r="36" spans="98:120" ht="13"/>
    <row r="37" spans="98:120" ht="13">
      <c r="CW37" s="259"/>
      <c r="DB37" s="259"/>
      <c r="DG37" s="259"/>
      <c r="DL37" s="259"/>
      <c r="DP37" s="259"/>
    </row>
    <row r="38" spans="98:120" ht="13">
      <c r="CT38" s="259"/>
      <c r="CU38" s="259"/>
      <c r="CV38" s="259"/>
      <c r="CW38" s="259"/>
      <c r="CY38" s="259"/>
      <c r="CZ38" s="259"/>
      <c r="DA38" s="259"/>
      <c r="DB38" s="259"/>
      <c r="DD38" s="259"/>
      <c r="DE38" s="259"/>
      <c r="DF38" s="259"/>
      <c r="DG38" s="259"/>
      <c r="DI38" s="259"/>
      <c r="DJ38" s="259"/>
      <c r="DK38" s="259"/>
      <c r="DL38" s="259"/>
      <c r="DN38" s="259"/>
      <c r="DO38" s="259"/>
      <c r="DP38" s="259"/>
    </row>
    <row r="39" spans="98:120" ht="13"/>
    <row r="40" spans="98:120" ht="13"/>
    <row r="41" spans="98:120" ht="13"/>
    <row r="42" spans="98:120" ht="13"/>
    <row r="43" spans="98:120" ht="13"/>
    <row r="44" spans="98:120" ht="13"/>
    <row r="45" spans="98:120" ht="13"/>
    <row r="46" spans="98:120" ht="13"/>
    <row r="47" spans="98:120" ht="13"/>
    <row r="48" spans="98:120" ht="13"/>
    <row r="49" spans="22:120" ht="13">
      <c r="DN49" s="259"/>
      <c r="DO49" s="259"/>
      <c r="DP49" s="259"/>
    </row>
    <row r="50" spans="22:120" ht="13"/>
    <row r="51" spans="22:120" ht="13"/>
    <row r="52" spans="22:120" ht="13"/>
    <row r="53" spans="22:120" ht="13"/>
    <row r="54" spans="22:120" ht="13"/>
    <row r="55" spans="22:120" ht="13"/>
    <row r="56" spans="22:120" ht="13"/>
    <row r="57" spans="22:120" ht="13"/>
    <row r="58" spans="22:120" ht="13"/>
    <row r="59" spans="22:120" ht="13"/>
    <row r="60" spans="22:120" ht="13"/>
    <row r="61" spans="22:120" ht="13"/>
    <row r="62" spans="22:120" ht="13"/>
    <row r="63" spans="22:120" ht="13">
      <c r="W63" s="259"/>
      <c r="CS63" s="259"/>
      <c r="CX63" s="259"/>
      <c r="DC63" s="259"/>
      <c r="DH63" s="259"/>
    </row>
    <row r="64" spans="22:120" ht="13">
      <c r="V64" s="259"/>
    </row>
    <row r="65" spans="15:120" ht="13">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
      <c r="Q66" s="259"/>
      <c r="S66" s="259"/>
      <c r="U66" s="259"/>
      <c r="DM66" s="259"/>
    </row>
    <row r="67" spans="15:120" ht="13">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
    <row r="69" spans="15:120" ht="13"/>
    <row r="70" spans="15:120" ht="13"/>
    <row r="71" spans="15:120" ht="13"/>
    <row r="72" spans="15:120" ht="13">
      <c r="DP72" s="259"/>
    </row>
    <row r="73" spans="15:120" ht="13">
      <c r="DP73" s="259"/>
    </row>
    <row r="74" spans="15:120" ht="13"/>
    <row r="75" spans="15:120" ht="13"/>
    <row r="76" spans="15:120" ht="13"/>
    <row r="77" spans="15:120" ht="13"/>
    <row r="78" spans="15:120" ht="13"/>
    <row r="79" spans="15:120" ht="13"/>
    <row r="80" spans="15:120" ht="13"/>
    <row r="81" spans="97:112" ht="13"/>
    <row r="82" spans="97:112" ht="13"/>
    <row r="83" spans="97:112" ht="13"/>
    <row r="84" spans="97:112" ht="13"/>
    <row r="85" spans="97:112" ht="13"/>
    <row r="86" spans="97:112" ht="13"/>
    <row r="87" spans="97:112" ht="13"/>
    <row r="88" spans="97:112" ht="13"/>
    <row r="89" spans="97:112" ht="13"/>
    <row r="90" spans="97:112" ht="13"/>
    <row r="91" spans="97:112" ht="13"/>
    <row r="92" spans="97:112" ht="13"/>
    <row r="93" spans="97:112" ht="13"/>
    <row r="94" spans="97:112" ht="13"/>
    <row r="95" spans="97:112" ht="13"/>
    <row r="96" spans="97:112" ht="13">
      <c r="CS96" s="259"/>
      <c r="CX96" s="259"/>
      <c r="DC96" s="259"/>
      <c r="DH96" s="259"/>
    </row>
    <row r="97" spans="24:120" ht="13">
      <c r="CS97" s="259"/>
      <c r="CX97" s="259"/>
      <c r="DC97" s="259"/>
      <c r="DH97" s="259"/>
      <c r="DP97" s="260" t="s">
        <v>512</v>
      </c>
    </row>
    <row r="98" spans="24:120" ht="13" hidden="1">
      <c r="CS98" s="259"/>
      <c r="CX98" s="259"/>
      <c r="DC98" s="259"/>
      <c r="DH98" s="259"/>
    </row>
    <row r="99" spans="24:120" ht="13" hidden="1">
      <c r="CS99" s="259"/>
      <c r="CX99" s="259"/>
      <c r="DC99" s="259"/>
      <c r="DH99" s="259"/>
    </row>
    <row r="101" spans="24:120" ht="12" hidden="1" customHeight="1">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c r="CU102" s="259"/>
      <c r="CZ102" s="259"/>
      <c r="DE102" s="259"/>
      <c r="DJ102" s="259"/>
      <c r="DM102" s="259"/>
    </row>
    <row r="103" spans="24:120" ht="13" hidden="1">
      <c r="CT103" s="259"/>
      <c r="CV103" s="259"/>
      <c r="CW103" s="259"/>
      <c r="CY103" s="259"/>
      <c r="DA103" s="259"/>
      <c r="DB103" s="259"/>
      <c r="DD103" s="259"/>
      <c r="DF103" s="259"/>
      <c r="DG103" s="259"/>
      <c r="DI103" s="259"/>
      <c r="DK103" s="259"/>
      <c r="DL103" s="259"/>
      <c r="DM103" s="259"/>
      <c r="DN103" s="259"/>
      <c r="DO103" s="259"/>
      <c r="DP103" s="259"/>
    </row>
    <row r="104" spans="24:120" ht="13" hidden="1">
      <c r="CV104" s="259"/>
      <c r="CW104" s="259"/>
      <c r="DA104" s="259"/>
      <c r="DB104" s="259"/>
      <c r="DF104" s="259"/>
      <c r="DG104" s="259"/>
      <c r="DK104" s="259"/>
      <c r="DL104" s="259"/>
      <c r="DN104" s="259"/>
      <c r="DO104" s="259"/>
      <c r="DP104" s="259"/>
    </row>
    <row r="105" spans="24:120" ht="12.75" hidden="1" customHeight="1"/>
  </sheetData>
  <sheetProtection algorithmName="SHA-512" hashValue="eUCSNxXCQ3mf99VmlaTCFDyKj4HVJdBSomtvcXmSbVDeeEYCL+veTeN4AywmDteWb9s2JzoqfSq2c+I/LVgibA==" saltValue="wBhz8LWZiCMltQNxsrCpe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J49" zoomScale="90" zoomScaleNormal="90" zoomScaleSheetLayoutView="55" workbookViewId="0"/>
  </sheetViews>
  <sheetFormatPr defaultColWidth="0" defaultRowHeight="13.5" customHeight="1" zeroHeight="1"/>
  <cols>
    <col min="1" max="116" width="2.6328125" style="260" customWidth="1"/>
    <col min="117" max="16384" width="9" style="259" hidden="1"/>
  </cols>
  <sheetData>
    <row r="1" spans="2:116" ht="13">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
    <row r="3" spans="2:116" ht="13"/>
    <row r="4" spans="2:116" ht="13">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
    <row r="7" spans="2:116" ht="13"/>
    <row r="8" spans="2:116" ht="13"/>
    <row r="9" spans="2:116" ht="13"/>
    <row r="10" spans="2:116" ht="13"/>
    <row r="11" spans="2:116" ht="13"/>
    <row r="12" spans="2:116" ht="13"/>
    <row r="13" spans="2:116" ht="13"/>
    <row r="14" spans="2:116" ht="13"/>
    <row r="15" spans="2:116" ht="13"/>
    <row r="16" spans="2:116" ht="13"/>
    <row r="17" spans="9:116" ht="13"/>
    <row r="18" spans="9:116" ht="13">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
    <row r="20" spans="9:116" ht="13"/>
    <row r="21" spans="9:116" ht="13">
      <c r="DL21" s="259"/>
    </row>
    <row r="22" spans="9:116" ht="13">
      <c r="DI22" s="259"/>
      <c r="DJ22" s="259"/>
      <c r="DK22" s="259"/>
      <c r="DL22" s="259"/>
    </row>
    <row r="23" spans="9:116" ht="13">
      <c r="CY23" s="259"/>
      <c r="CZ23" s="259"/>
      <c r="DA23" s="259"/>
      <c r="DB23" s="259"/>
      <c r="DC23" s="259"/>
      <c r="DD23" s="259"/>
      <c r="DE23" s="259"/>
      <c r="DF23" s="259"/>
      <c r="DG23" s="259"/>
      <c r="DH23" s="259"/>
      <c r="DI23" s="259"/>
      <c r="DJ23" s="259"/>
      <c r="DK23" s="259"/>
      <c r="DL23" s="259"/>
    </row>
    <row r="24" spans="9:116" ht="13"/>
    <row r="25" spans="9:116" ht="13"/>
    <row r="26" spans="9:116" ht="13"/>
    <row r="27" spans="9:116" ht="13"/>
    <row r="28" spans="9:116" ht="13"/>
    <row r="29" spans="9:116" ht="13"/>
    <row r="30" spans="9:116" ht="13"/>
    <row r="31" spans="9:116" ht="13"/>
    <row r="32" spans="9:116" ht="13"/>
    <row r="33" spans="15:116" ht="13"/>
    <row r="34" spans="15:116" ht="13"/>
    <row r="35" spans="15:116" ht="13">
      <c r="CZ35" s="259"/>
      <c r="DA35" s="259"/>
      <c r="DB35" s="259"/>
      <c r="DC35" s="259"/>
      <c r="DD35" s="259"/>
      <c r="DE35" s="259"/>
      <c r="DF35" s="259"/>
      <c r="DG35" s="259"/>
      <c r="DH35" s="259"/>
      <c r="DI35" s="259"/>
      <c r="DJ35" s="259"/>
      <c r="DK35" s="259"/>
      <c r="DL35" s="259"/>
    </row>
    <row r="36" spans="15:116" ht="13"/>
    <row r="37" spans="15:116" ht="13">
      <c r="DL37" s="259"/>
    </row>
    <row r="38" spans="15:116" ht="13">
      <c r="DI38" s="259"/>
      <c r="DJ38" s="259"/>
      <c r="DK38" s="259"/>
      <c r="DL38" s="259"/>
    </row>
    <row r="39" spans="15:116" ht="13"/>
    <row r="40" spans="15:116" ht="13"/>
    <row r="41" spans="15:116" ht="13"/>
    <row r="42" spans="15:116" ht="13"/>
    <row r="43" spans="15:116" ht="13">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
      <c r="DL44" s="259"/>
    </row>
    <row r="45" spans="15:116" ht="13"/>
    <row r="46" spans="15:116" ht="13">
      <c r="DA46" s="259"/>
      <c r="DB46" s="259"/>
      <c r="DC46" s="259"/>
      <c r="DD46" s="259"/>
      <c r="DE46" s="259"/>
      <c r="DF46" s="259"/>
      <c r="DG46" s="259"/>
      <c r="DH46" s="259"/>
      <c r="DI46" s="259"/>
      <c r="DJ46" s="259"/>
      <c r="DK46" s="259"/>
      <c r="DL46" s="259"/>
    </row>
    <row r="47" spans="15:116" ht="13"/>
    <row r="48" spans="15:116" ht="13"/>
    <row r="49" spans="104:116" ht="13"/>
    <row r="50" spans="104:116" ht="13">
      <c r="CZ50" s="259"/>
      <c r="DA50" s="259"/>
      <c r="DB50" s="259"/>
      <c r="DC50" s="259"/>
      <c r="DD50" s="259"/>
      <c r="DE50" s="259"/>
      <c r="DF50" s="259"/>
      <c r="DG50" s="259"/>
      <c r="DH50" s="259"/>
      <c r="DI50" s="259"/>
      <c r="DJ50" s="259"/>
      <c r="DK50" s="259"/>
      <c r="DL50" s="259"/>
    </row>
    <row r="51" spans="104:116" ht="13"/>
    <row r="52" spans="104:116" ht="13"/>
    <row r="53" spans="104:116" ht="13">
      <c r="DL53" s="259"/>
    </row>
    <row r="54" spans="104:116" ht="13"/>
    <row r="55" spans="104:116" ht="13"/>
    <row r="56" spans="104:116" ht="13"/>
    <row r="57" spans="104:116" ht="13"/>
    <row r="58" spans="104:116" ht="13"/>
    <row r="59" spans="104:116" ht="13"/>
    <row r="60" spans="104:116" ht="13"/>
    <row r="61" spans="104:116" ht="13"/>
    <row r="62" spans="104:116" ht="13"/>
    <row r="63" spans="104:116" ht="13"/>
    <row r="64" spans="104:116" ht="13"/>
    <row r="65" spans="107:116" ht="13"/>
    <row r="66" spans="107:116" ht="13"/>
    <row r="67" spans="107:116" ht="13">
      <c r="DC67" s="259"/>
      <c r="DD67" s="259"/>
      <c r="DE67" s="259"/>
      <c r="DF67" s="259"/>
      <c r="DG67" s="259"/>
      <c r="DH67" s="259"/>
      <c r="DI67" s="259"/>
      <c r="DJ67" s="259"/>
      <c r="DK67" s="259"/>
      <c r="DL67" s="259"/>
    </row>
    <row r="68" spans="107:116" ht="13"/>
    <row r="69" spans="107:116" ht="13"/>
    <row r="70" spans="107:116" ht="13"/>
    <row r="71" spans="107:116" ht="13"/>
    <row r="72" spans="107:116" ht="13"/>
    <row r="73" spans="107:116" ht="13"/>
    <row r="74" spans="107:116" ht="13"/>
    <row r="75" spans="107:116" ht="13"/>
    <row r="76" spans="107:116" ht="13"/>
    <row r="77" spans="107:116" ht="13"/>
    <row r="78" spans="107:116" ht="13"/>
    <row r="79" spans="107:116" ht="13"/>
    <row r="80" spans="107:116" ht="13"/>
    <row r="81" ht="13"/>
    <row r="82" ht="13"/>
    <row r="83" ht="13"/>
    <row r="84" ht="13"/>
    <row r="85" ht="13"/>
    <row r="86" ht="13"/>
    <row r="87" ht="13"/>
    <row r="88" ht="13"/>
    <row r="89" ht="13"/>
  </sheetData>
  <sheetProtection algorithmName="SHA-512" hashValue="4h3ayZGnEIq0IgXZNQ6DjPZHUHXQ6mVESogc98qUyny4do3rSk1OJ7SpFb7lXMPJDL6IVOxP0eCk3VaTrSeLUg==" saltValue="hJLDAJdWTh0TEdHK9b3yH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cols>
    <col min="1" max="36" width="2.453125" style="261" customWidth="1"/>
    <col min="37" max="44" width="17" style="261" customWidth="1"/>
    <col min="45" max="45" width="6.08984375" style="268" customWidth="1"/>
    <col min="46" max="46" width="3" style="266" customWidth="1"/>
    <col min="47" max="47" width="19.08984375" style="261" hidden="1" customWidth="1"/>
    <col min="48" max="52" width="12.6328125" style="261" hidden="1" customWidth="1"/>
    <col min="53" max="16384" width="8.6328125" style="261" hidden="1"/>
  </cols>
  <sheetData>
    <row r="1" spans="1:46" ht="13">
      <c r="AS1" s="262"/>
      <c r="AT1" s="262"/>
    </row>
    <row r="2" spans="1:46" ht="13">
      <c r="AS2" s="262"/>
      <c r="AT2" s="262"/>
    </row>
    <row r="3" spans="1:46" ht="13">
      <c r="AS3" s="262"/>
      <c r="AT3" s="262"/>
    </row>
    <row r="4" spans="1:46" ht="13">
      <c r="AS4" s="262"/>
      <c r="AT4" s="262"/>
    </row>
    <row r="5" spans="1:46" ht="16.5">
      <c r="A5" s="263" t="s">
        <v>513</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514</v>
      </c>
      <c r="AL6" s="267"/>
      <c r="AM6" s="267"/>
      <c r="AN6" s="267"/>
      <c r="AO6" s="262"/>
      <c r="AP6" s="262"/>
      <c r="AQ6" s="262"/>
      <c r="AR6" s="262"/>
    </row>
    <row r="7" spans="1:46" ht="13.5" customHeight="1">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515</v>
      </c>
      <c r="AP7" s="272"/>
      <c r="AQ7" s="273" t="s">
        <v>516</v>
      </c>
      <c r="AR7" s="274"/>
    </row>
    <row r="8" spans="1:46" ht="13">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517</v>
      </c>
      <c r="AQ8" s="279" t="s">
        <v>518</v>
      </c>
      <c r="AR8" s="280" t="s">
        <v>519</v>
      </c>
    </row>
    <row r="9" spans="1:46" ht="13">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520</v>
      </c>
      <c r="AL9" s="1131"/>
      <c r="AM9" s="1131"/>
      <c r="AN9" s="1132"/>
      <c r="AO9" s="281">
        <v>2967436</v>
      </c>
      <c r="AP9" s="281">
        <v>46025</v>
      </c>
      <c r="AQ9" s="282">
        <v>65316</v>
      </c>
      <c r="AR9" s="283">
        <v>-29.5</v>
      </c>
    </row>
    <row r="10" spans="1:46" ht="13.5" customHeight="1">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521</v>
      </c>
      <c r="AL10" s="1131"/>
      <c r="AM10" s="1131"/>
      <c r="AN10" s="1132"/>
      <c r="AO10" s="284">
        <v>422001</v>
      </c>
      <c r="AP10" s="284">
        <v>6545</v>
      </c>
      <c r="AQ10" s="285">
        <v>6075</v>
      </c>
      <c r="AR10" s="286">
        <v>7.7</v>
      </c>
    </row>
    <row r="11" spans="1:46" ht="13.5" customHeight="1">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522</v>
      </c>
      <c r="AL11" s="1131"/>
      <c r="AM11" s="1131"/>
      <c r="AN11" s="1132"/>
      <c r="AO11" s="284">
        <v>620</v>
      </c>
      <c r="AP11" s="284">
        <v>10</v>
      </c>
      <c r="AQ11" s="285">
        <v>1232</v>
      </c>
      <c r="AR11" s="286">
        <v>-99.2</v>
      </c>
    </row>
    <row r="12" spans="1:46" ht="13.5" customHeight="1">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523</v>
      </c>
      <c r="AL12" s="1131"/>
      <c r="AM12" s="1131"/>
      <c r="AN12" s="1132"/>
      <c r="AO12" s="284" t="s">
        <v>524</v>
      </c>
      <c r="AP12" s="284" t="s">
        <v>524</v>
      </c>
      <c r="AQ12" s="285">
        <v>18</v>
      </c>
      <c r="AR12" s="286" t="s">
        <v>524</v>
      </c>
    </row>
    <row r="13" spans="1:46" ht="13.5" customHeight="1">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525</v>
      </c>
      <c r="AL13" s="1131"/>
      <c r="AM13" s="1131"/>
      <c r="AN13" s="1132"/>
      <c r="AO13" s="284">
        <v>4685</v>
      </c>
      <c r="AP13" s="284">
        <v>73</v>
      </c>
      <c r="AQ13" s="285">
        <v>2791</v>
      </c>
      <c r="AR13" s="286">
        <v>-97.4</v>
      </c>
    </row>
    <row r="14" spans="1:46" ht="13.5" customHeight="1">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526</v>
      </c>
      <c r="AL14" s="1131"/>
      <c r="AM14" s="1131"/>
      <c r="AN14" s="1132"/>
      <c r="AO14" s="284">
        <v>89156</v>
      </c>
      <c r="AP14" s="284">
        <v>1383</v>
      </c>
      <c r="AQ14" s="285">
        <v>1364</v>
      </c>
      <c r="AR14" s="286">
        <v>1.4</v>
      </c>
    </row>
    <row r="15" spans="1:46" ht="13.5" customHeight="1">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527</v>
      </c>
      <c r="AL15" s="1134"/>
      <c r="AM15" s="1134"/>
      <c r="AN15" s="1135"/>
      <c r="AO15" s="284">
        <v>-163480</v>
      </c>
      <c r="AP15" s="284">
        <v>-2536</v>
      </c>
      <c r="AQ15" s="285">
        <v>-4006</v>
      </c>
      <c r="AR15" s="286">
        <v>-36.700000000000003</v>
      </c>
    </row>
    <row r="16" spans="1:46" ht="13">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187</v>
      </c>
      <c r="AL16" s="1134"/>
      <c r="AM16" s="1134"/>
      <c r="AN16" s="1135"/>
      <c r="AO16" s="284">
        <v>3320418</v>
      </c>
      <c r="AP16" s="284">
        <v>51500</v>
      </c>
      <c r="AQ16" s="285">
        <v>72790</v>
      </c>
      <c r="AR16" s="286">
        <v>-29.2</v>
      </c>
    </row>
    <row r="17" spans="1:46" ht="13">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528</v>
      </c>
      <c r="AL19" s="262"/>
      <c r="AM19" s="262"/>
      <c r="AN19" s="262"/>
      <c r="AO19" s="262"/>
      <c r="AP19" s="262"/>
      <c r="AQ19" s="262"/>
      <c r="AR19" s="262"/>
    </row>
    <row r="20" spans="1:46" ht="13">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529</v>
      </c>
      <c r="AP20" s="293" t="s">
        <v>530</v>
      </c>
      <c r="AQ20" s="294" t="s">
        <v>531</v>
      </c>
      <c r="AR20" s="295"/>
    </row>
    <row r="21" spans="1:46" s="301" customFormat="1" ht="13">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532</v>
      </c>
      <c r="AL21" s="1137"/>
      <c r="AM21" s="1137"/>
      <c r="AN21" s="1138"/>
      <c r="AO21" s="297">
        <v>4.67</v>
      </c>
      <c r="AP21" s="298">
        <v>6.54</v>
      </c>
      <c r="AQ21" s="299">
        <v>-1.87</v>
      </c>
      <c r="AR21" s="267"/>
      <c r="AS21" s="300"/>
      <c r="AT21" s="296"/>
    </row>
    <row r="22" spans="1:46" s="301" customFormat="1" ht="13">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533</v>
      </c>
      <c r="AL22" s="1137"/>
      <c r="AM22" s="1137"/>
      <c r="AN22" s="1138"/>
      <c r="AO22" s="302">
        <v>96.6</v>
      </c>
      <c r="AP22" s="303">
        <v>98.3</v>
      </c>
      <c r="AQ22" s="304">
        <v>-1.7</v>
      </c>
      <c r="AR22" s="288"/>
      <c r="AS22" s="300"/>
      <c r="AT22" s="296"/>
    </row>
    <row r="23" spans="1:46" s="301" customFormat="1" ht="13">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
      <c r="A26" s="1129" t="s">
        <v>534</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ht="13">
      <c r="A27" s="309"/>
      <c r="AO27" s="262"/>
      <c r="AP27" s="262"/>
      <c r="AQ27" s="262"/>
      <c r="AR27" s="262"/>
      <c r="AS27" s="262"/>
      <c r="AT27" s="262"/>
    </row>
    <row r="28" spans="1:46" ht="16.5">
      <c r="A28" s="263" t="s">
        <v>535</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536</v>
      </c>
      <c r="AL29" s="267"/>
      <c r="AM29" s="267"/>
      <c r="AN29" s="267"/>
      <c r="AO29" s="262"/>
      <c r="AP29" s="262"/>
      <c r="AQ29" s="262"/>
      <c r="AR29" s="262"/>
      <c r="AS29" s="311"/>
    </row>
    <row r="30" spans="1:46" ht="13.5" customHeight="1">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515</v>
      </c>
      <c r="AP30" s="272"/>
      <c r="AQ30" s="273" t="s">
        <v>516</v>
      </c>
      <c r="AR30" s="274"/>
    </row>
    <row r="31" spans="1:46" ht="13">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517</v>
      </c>
      <c r="AQ31" s="279" t="s">
        <v>518</v>
      </c>
      <c r="AR31" s="280" t="s">
        <v>519</v>
      </c>
    </row>
    <row r="32" spans="1:46" ht="27" customHeight="1">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537</v>
      </c>
      <c r="AL32" s="1121"/>
      <c r="AM32" s="1121"/>
      <c r="AN32" s="1122"/>
      <c r="AO32" s="312">
        <v>2463891</v>
      </c>
      <c r="AP32" s="312">
        <v>38215</v>
      </c>
      <c r="AQ32" s="313">
        <v>35011</v>
      </c>
      <c r="AR32" s="314">
        <v>9.1999999999999993</v>
      </c>
    </row>
    <row r="33" spans="1:46" ht="13.5" customHeight="1">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538</v>
      </c>
      <c r="AL33" s="1121"/>
      <c r="AM33" s="1121"/>
      <c r="AN33" s="1122"/>
      <c r="AO33" s="312" t="s">
        <v>524</v>
      </c>
      <c r="AP33" s="312" t="s">
        <v>524</v>
      </c>
      <c r="AQ33" s="313" t="s">
        <v>524</v>
      </c>
      <c r="AR33" s="314" t="s">
        <v>524</v>
      </c>
    </row>
    <row r="34" spans="1:46" ht="27" customHeight="1">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539</v>
      </c>
      <c r="AL34" s="1121"/>
      <c r="AM34" s="1121"/>
      <c r="AN34" s="1122"/>
      <c r="AO34" s="312" t="s">
        <v>524</v>
      </c>
      <c r="AP34" s="312" t="s">
        <v>524</v>
      </c>
      <c r="AQ34" s="313">
        <v>4</v>
      </c>
      <c r="AR34" s="314" t="s">
        <v>524</v>
      </c>
    </row>
    <row r="35" spans="1:46" ht="27" customHeight="1">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540</v>
      </c>
      <c r="AL35" s="1121"/>
      <c r="AM35" s="1121"/>
      <c r="AN35" s="1122"/>
      <c r="AO35" s="312">
        <v>399544</v>
      </c>
      <c r="AP35" s="312">
        <v>6197</v>
      </c>
      <c r="AQ35" s="313">
        <v>8351</v>
      </c>
      <c r="AR35" s="314">
        <v>-25.8</v>
      </c>
    </row>
    <row r="36" spans="1:46" ht="27" customHeight="1">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541</v>
      </c>
      <c r="AL36" s="1121"/>
      <c r="AM36" s="1121"/>
      <c r="AN36" s="1122"/>
      <c r="AO36" s="312">
        <v>99223</v>
      </c>
      <c r="AP36" s="312">
        <v>1539</v>
      </c>
      <c r="AQ36" s="313">
        <v>1645</v>
      </c>
      <c r="AR36" s="314">
        <v>-6.4</v>
      </c>
    </row>
    <row r="37" spans="1:46" ht="13.5" customHeight="1">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542</v>
      </c>
      <c r="AL37" s="1121"/>
      <c r="AM37" s="1121"/>
      <c r="AN37" s="1122"/>
      <c r="AO37" s="312">
        <v>2</v>
      </c>
      <c r="AP37" s="312">
        <v>0</v>
      </c>
      <c r="AQ37" s="313">
        <v>1050</v>
      </c>
      <c r="AR37" s="314">
        <v>-100</v>
      </c>
    </row>
    <row r="38" spans="1:46" ht="27" customHeight="1">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543</v>
      </c>
      <c r="AL38" s="1124"/>
      <c r="AM38" s="1124"/>
      <c r="AN38" s="1125"/>
      <c r="AO38" s="315">
        <v>493</v>
      </c>
      <c r="AP38" s="315">
        <v>8</v>
      </c>
      <c r="AQ38" s="316">
        <v>1</v>
      </c>
      <c r="AR38" s="304">
        <v>700</v>
      </c>
      <c r="AS38" s="311"/>
    </row>
    <row r="39" spans="1:46" ht="13">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544</v>
      </c>
      <c r="AL39" s="1124"/>
      <c r="AM39" s="1124"/>
      <c r="AN39" s="1125"/>
      <c r="AO39" s="312">
        <v>-53367</v>
      </c>
      <c r="AP39" s="312">
        <v>-828</v>
      </c>
      <c r="AQ39" s="313">
        <v>-5851</v>
      </c>
      <c r="AR39" s="314">
        <v>-85.8</v>
      </c>
      <c r="AS39" s="311"/>
    </row>
    <row r="40" spans="1:46" ht="27" customHeight="1">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545</v>
      </c>
      <c r="AL40" s="1121"/>
      <c r="AM40" s="1121"/>
      <c r="AN40" s="1122"/>
      <c r="AO40" s="312">
        <v>-2021640</v>
      </c>
      <c r="AP40" s="312">
        <v>-31356</v>
      </c>
      <c r="AQ40" s="313">
        <v>-27858</v>
      </c>
      <c r="AR40" s="314">
        <v>12.6</v>
      </c>
      <c r="AS40" s="311"/>
    </row>
    <row r="41" spans="1:46" ht="13">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300</v>
      </c>
      <c r="AL41" s="1127"/>
      <c r="AM41" s="1127"/>
      <c r="AN41" s="1128"/>
      <c r="AO41" s="312">
        <v>888146</v>
      </c>
      <c r="AP41" s="312">
        <v>13775</v>
      </c>
      <c r="AQ41" s="313">
        <v>12351</v>
      </c>
      <c r="AR41" s="314">
        <v>11.5</v>
      </c>
      <c r="AS41" s="311"/>
    </row>
    <row r="42" spans="1:46" ht="13">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546</v>
      </c>
      <c r="AL42" s="262"/>
      <c r="AM42" s="262"/>
      <c r="AN42" s="262"/>
      <c r="AO42" s="262"/>
      <c r="AP42" s="262"/>
      <c r="AQ42" s="288"/>
      <c r="AR42" s="288"/>
      <c r="AS42" s="311"/>
    </row>
    <row r="43" spans="1:46" ht="13">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c r="A47" s="321" t="s">
        <v>547</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548</v>
      </c>
      <c r="AL48" s="322"/>
      <c r="AM48" s="322"/>
      <c r="AN48" s="322"/>
      <c r="AO48" s="322"/>
      <c r="AP48" s="322"/>
      <c r="AQ48" s="323"/>
      <c r="AR48" s="322"/>
    </row>
    <row r="49" spans="1:44" ht="13.5" customHeight="1">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515</v>
      </c>
      <c r="AN49" s="1115" t="s">
        <v>549</v>
      </c>
      <c r="AO49" s="1116"/>
      <c r="AP49" s="1116"/>
      <c r="AQ49" s="1116"/>
      <c r="AR49" s="1117"/>
    </row>
    <row r="50" spans="1:44" ht="13">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550</v>
      </c>
      <c r="AO50" s="329" t="s">
        <v>551</v>
      </c>
      <c r="AP50" s="330" t="s">
        <v>552</v>
      </c>
      <c r="AQ50" s="331" t="s">
        <v>553</v>
      </c>
      <c r="AR50" s="332" t="s">
        <v>554</v>
      </c>
    </row>
    <row r="51" spans="1:44" ht="13">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555</v>
      </c>
      <c r="AL51" s="325"/>
      <c r="AM51" s="333">
        <v>2116295</v>
      </c>
      <c r="AN51" s="334">
        <v>34016</v>
      </c>
      <c r="AO51" s="335">
        <v>-21.8</v>
      </c>
      <c r="AP51" s="336">
        <v>41934</v>
      </c>
      <c r="AQ51" s="337">
        <v>-12.3</v>
      </c>
      <c r="AR51" s="338">
        <v>-9.5</v>
      </c>
    </row>
    <row r="52" spans="1:44" ht="13">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556</v>
      </c>
      <c r="AM52" s="341">
        <v>1461844</v>
      </c>
      <c r="AN52" s="342">
        <v>23497</v>
      </c>
      <c r="AO52" s="343">
        <v>29.3</v>
      </c>
      <c r="AP52" s="344">
        <v>23352</v>
      </c>
      <c r="AQ52" s="345">
        <v>-9.6999999999999993</v>
      </c>
      <c r="AR52" s="346">
        <v>39</v>
      </c>
    </row>
    <row r="53" spans="1:44" ht="13">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557</v>
      </c>
      <c r="AL53" s="325"/>
      <c r="AM53" s="333">
        <v>4837367</v>
      </c>
      <c r="AN53" s="334">
        <v>77225</v>
      </c>
      <c r="AO53" s="335">
        <v>127</v>
      </c>
      <c r="AP53" s="336">
        <v>45588</v>
      </c>
      <c r="AQ53" s="337">
        <v>8.6999999999999993</v>
      </c>
      <c r="AR53" s="338">
        <v>118.3</v>
      </c>
    </row>
    <row r="54" spans="1:44" ht="13">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556</v>
      </c>
      <c r="AM54" s="341">
        <v>986172</v>
      </c>
      <c r="AN54" s="342">
        <v>15743</v>
      </c>
      <c r="AO54" s="343">
        <v>-33</v>
      </c>
      <c r="AP54" s="344">
        <v>24150</v>
      </c>
      <c r="AQ54" s="345">
        <v>3.4</v>
      </c>
      <c r="AR54" s="346">
        <v>-36.4</v>
      </c>
    </row>
    <row r="55" spans="1:44" ht="13">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558</v>
      </c>
      <c r="AL55" s="325"/>
      <c r="AM55" s="333">
        <v>6184793</v>
      </c>
      <c r="AN55" s="334">
        <v>98120</v>
      </c>
      <c r="AO55" s="335">
        <v>27.1</v>
      </c>
      <c r="AP55" s="336">
        <v>45483</v>
      </c>
      <c r="AQ55" s="337">
        <v>-0.2</v>
      </c>
      <c r="AR55" s="338">
        <v>27.3</v>
      </c>
    </row>
    <row r="56" spans="1:44" ht="13">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556</v>
      </c>
      <c r="AM56" s="341">
        <v>599246</v>
      </c>
      <c r="AN56" s="342">
        <v>9507</v>
      </c>
      <c r="AO56" s="343">
        <v>-39.6</v>
      </c>
      <c r="AP56" s="344">
        <v>24241</v>
      </c>
      <c r="AQ56" s="345">
        <v>0.4</v>
      </c>
      <c r="AR56" s="346">
        <v>-40</v>
      </c>
    </row>
    <row r="57" spans="1:44" ht="13">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559</v>
      </c>
      <c r="AL57" s="325"/>
      <c r="AM57" s="333">
        <v>1868159</v>
      </c>
      <c r="AN57" s="334">
        <v>29327</v>
      </c>
      <c r="AO57" s="335">
        <v>-70.099999999999994</v>
      </c>
      <c r="AP57" s="336">
        <v>45945</v>
      </c>
      <c r="AQ57" s="337">
        <v>1</v>
      </c>
      <c r="AR57" s="338">
        <v>-71.099999999999994</v>
      </c>
    </row>
    <row r="58" spans="1:44" ht="13">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556</v>
      </c>
      <c r="AM58" s="341">
        <v>295912</v>
      </c>
      <c r="AN58" s="342">
        <v>4645</v>
      </c>
      <c r="AO58" s="343">
        <v>-51.1</v>
      </c>
      <c r="AP58" s="344">
        <v>25180</v>
      </c>
      <c r="AQ58" s="345">
        <v>3.9</v>
      </c>
      <c r="AR58" s="346">
        <v>-55</v>
      </c>
    </row>
    <row r="59" spans="1:44" ht="13">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560</v>
      </c>
      <c r="AL59" s="325"/>
      <c r="AM59" s="333">
        <v>2966618</v>
      </c>
      <c r="AN59" s="334">
        <v>46013</v>
      </c>
      <c r="AO59" s="335">
        <v>56.9</v>
      </c>
      <c r="AP59" s="336">
        <v>44475</v>
      </c>
      <c r="AQ59" s="337">
        <v>-3.2</v>
      </c>
      <c r="AR59" s="338">
        <v>60.1</v>
      </c>
    </row>
    <row r="60" spans="1:44" ht="13">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556</v>
      </c>
      <c r="AM60" s="341">
        <v>1207847</v>
      </c>
      <c r="AN60" s="342">
        <v>18734</v>
      </c>
      <c r="AO60" s="343">
        <v>303.3</v>
      </c>
      <c r="AP60" s="344">
        <v>24780</v>
      </c>
      <c r="AQ60" s="345">
        <v>-1.6</v>
      </c>
      <c r="AR60" s="346">
        <v>304.89999999999998</v>
      </c>
    </row>
    <row r="61" spans="1:44" ht="13">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561</v>
      </c>
      <c r="AL61" s="347"/>
      <c r="AM61" s="348">
        <v>3594646</v>
      </c>
      <c r="AN61" s="349">
        <v>56940</v>
      </c>
      <c r="AO61" s="350">
        <v>23.8</v>
      </c>
      <c r="AP61" s="351">
        <v>44685</v>
      </c>
      <c r="AQ61" s="352">
        <v>-1.2</v>
      </c>
      <c r="AR61" s="338">
        <v>25</v>
      </c>
    </row>
    <row r="62" spans="1:44" ht="13">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556</v>
      </c>
      <c r="AM62" s="341">
        <v>910204</v>
      </c>
      <c r="AN62" s="342">
        <v>14425</v>
      </c>
      <c r="AO62" s="343">
        <v>41.8</v>
      </c>
      <c r="AP62" s="344">
        <v>24341</v>
      </c>
      <c r="AQ62" s="345">
        <v>-0.7</v>
      </c>
      <c r="AR62" s="346">
        <v>42.5</v>
      </c>
    </row>
    <row r="63" spans="1:44" ht="13">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c r="AK67" s="262"/>
      <c r="AL67" s="262"/>
      <c r="AM67" s="262"/>
      <c r="AN67" s="262"/>
      <c r="AO67" s="262"/>
      <c r="AP67" s="262"/>
      <c r="AQ67" s="262"/>
      <c r="AR67" s="262"/>
      <c r="AS67" s="262"/>
      <c r="AT67" s="262"/>
    </row>
    <row r="68" spans="1:46" ht="13.5" hidden="1" customHeight="1">
      <c r="AK68" s="262"/>
      <c r="AL68" s="262"/>
      <c r="AM68" s="262"/>
      <c r="AN68" s="262"/>
      <c r="AO68" s="262"/>
      <c r="AP68" s="262"/>
      <c r="AQ68" s="262"/>
      <c r="AR68" s="262"/>
    </row>
    <row r="69" spans="1:46" ht="13.5" hidden="1" customHeight="1">
      <c r="AK69" s="262"/>
      <c r="AL69" s="262"/>
      <c r="AM69" s="262"/>
      <c r="AN69" s="262"/>
      <c r="AO69" s="262"/>
      <c r="AP69" s="262"/>
      <c r="AQ69" s="262"/>
      <c r="AR69" s="262"/>
    </row>
    <row r="70" spans="1:46" ht="13" hidden="1">
      <c r="AK70" s="262"/>
      <c r="AL70" s="262"/>
      <c r="AM70" s="262"/>
      <c r="AN70" s="262"/>
      <c r="AO70" s="262"/>
      <c r="AP70" s="262"/>
      <c r="AQ70" s="262"/>
      <c r="AR70" s="262"/>
    </row>
    <row r="71" spans="1:46" ht="13" hidden="1">
      <c r="AK71" s="262"/>
      <c r="AL71" s="262"/>
      <c r="AM71" s="262"/>
      <c r="AN71" s="262"/>
      <c r="AO71" s="262"/>
      <c r="AP71" s="262"/>
      <c r="AQ71" s="262"/>
      <c r="AR71" s="262"/>
    </row>
    <row r="72" spans="1:46" ht="13" hidden="1">
      <c r="AK72" s="262"/>
      <c r="AL72" s="262"/>
      <c r="AM72" s="262"/>
      <c r="AN72" s="262"/>
      <c r="AO72" s="262"/>
      <c r="AP72" s="262"/>
      <c r="AQ72" s="262"/>
      <c r="AR72" s="262"/>
    </row>
    <row r="73" spans="1:46" ht="13" hidden="1">
      <c r="AK73" s="262"/>
      <c r="AL73" s="262"/>
      <c r="AM73" s="262"/>
      <c r="AN73" s="262"/>
      <c r="AO73" s="262"/>
      <c r="AP73" s="262"/>
      <c r="AQ73" s="262"/>
      <c r="AR73" s="262"/>
    </row>
  </sheetData>
  <sheetProtection algorithmName="SHA-512" hashValue="/g+KLXHHtWTqCLpVqhxHNPXNkogCOYStu98VtPnicKYH4Yt8kZkD4L6/+OAD1fnVNSuKUhq+bUmLsx3jEk6uDQ==" saltValue="wNvs7dhK2wK4+9eiInHbJ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70" zoomScale="85" zoomScaleNormal="85" zoomScaleSheetLayoutView="55" workbookViewId="0"/>
  </sheetViews>
  <sheetFormatPr defaultColWidth="0" defaultRowHeight="13.5" customHeight="1" zeroHeight="1"/>
  <cols>
    <col min="1" max="125" width="2.453125" style="260" customWidth="1"/>
    <col min="126" max="16384" width="9" style="259" hidden="1"/>
  </cols>
  <sheetData>
    <row r="1" spans="2:125" ht="13.5" customHeight="1">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
      <c r="B2" s="259"/>
      <c r="DG2" s="259"/>
    </row>
    <row r="3" spans="2:125" ht="13">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
    <row r="5" spans="2:125" ht="13"/>
    <row r="6" spans="2:125" ht="13"/>
    <row r="7" spans="2:125" ht="13"/>
    <row r="8" spans="2:125" ht="13"/>
    <row r="9" spans="2:125" ht="13">
      <c r="DU9" s="259"/>
    </row>
    <row r="10" spans="2:125" ht="13"/>
    <row r="11" spans="2:125" ht="13"/>
    <row r="12" spans="2:125" ht="13"/>
    <row r="13" spans="2:125" ht="13"/>
    <row r="14" spans="2:125" ht="13"/>
    <row r="15" spans="2:125" ht="13"/>
    <row r="16" spans="2:125" ht="13"/>
    <row r="17" spans="125:125" ht="13">
      <c r="DU17" s="259"/>
    </row>
    <row r="18" spans="125:125" ht="13"/>
    <row r="19" spans="125:125" ht="13"/>
    <row r="20" spans="125:125" ht="13">
      <c r="DU20" s="259"/>
    </row>
    <row r="21" spans="125:125" ht="13">
      <c r="DU21" s="259"/>
    </row>
    <row r="22" spans="125:125" ht="13"/>
    <row r="23" spans="125:125" ht="13"/>
    <row r="24" spans="125:125" ht="13"/>
    <row r="25" spans="125:125" ht="13"/>
    <row r="26" spans="125:125" ht="13"/>
    <row r="27" spans="125:125" ht="13"/>
    <row r="28" spans="125:125" ht="13">
      <c r="DU28" s="259"/>
    </row>
    <row r="29" spans="125:125" ht="13"/>
    <row r="30" spans="125:125" ht="13"/>
    <row r="31" spans="125:125" ht="13"/>
    <row r="32" spans="125:125" ht="13"/>
    <row r="33" spans="2:125" ht="13">
      <c r="B33" s="259"/>
      <c r="G33" s="259"/>
      <c r="I33" s="259"/>
    </row>
    <row r="34" spans="2:125" ht="13">
      <c r="C34" s="259"/>
      <c r="P34" s="259"/>
      <c r="DE34" s="259"/>
      <c r="DH34" s="259"/>
    </row>
    <row r="35" spans="2:125" ht="13">
      <c r="D35" s="259"/>
      <c r="E35" s="259"/>
      <c r="DG35" s="259"/>
      <c r="DJ35" s="259"/>
      <c r="DP35" s="259"/>
      <c r="DQ35" s="259"/>
      <c r="DR35" s="259"/>
      <c r="DS35" s="259"/>
      <c r="DT35" s="259"/>
      <c r="DU35" s="259"/>
    </row>
    <row r="36" spans="2:125" ht="13">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
      <c r="DU37" s="259"/>
    </row>
    <row r="38" spans="2:125" ht="13">
      <c r="DT38" s="259"/>
      <c r="DU38" s="259"/>
    </row>
    <row r="39" spans="2:125" ht="13"/>
    <row r="40" spans="2:125" ht="13">
      <c r="DH40" s="259"/>
    </row>
    <row r="41" spans="2:125" ht="13">
      <c r="DE41" s="259"/>
    </row>
    <row r="42" spans="2:125" ht="13">
      <c r="DG42" s="259"/>
      <c r="DJ42" s="259"/>
    </row>
    <row r="43" spans="2:125" ht="13">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
      <c r="DU44" s="259"/>
    </row>
    <row r="45" spans="2:125" ht="13"/>
    <row r="46" spans="2:125" ht="13"/>
    <row r="47" spans="2:125" ht="13"/>
    <row r="48" spans="2:125" ht="13">
      <c r="DT48" s="259"/>
      <c r="DU48" s="259"/>
    </row>
    <row r="49" spans="120:125" ht="13">
      <c r="DU49" s="259"/>
    </row>
    <row r="50" spans="120:125" ht="13">
      <c r="DU50" s="259"/>
    </row>
    <row r="51" spans="120:125" ht="13">
      <c r="DP51" s="259"/>
      <c r="DQ51" s="259"/>
      <c r="DR51" s="259"/>
      <c r="DS51" s="259"/>
      <c r="DT51" s="259"/>
      <c r="DU51" s="259"/>
    </row>
    <row r="52" spans="120:125" ht="13"/>
    <row r="53" spans="120:125" ht="13"/>
    <row r="54" spans="120:125" ht="13">
      <c r="DU54" s="259"/>
    </row>
    <row r="55" spans="120:125" ht="13"/>
    <row r="56" spans="120:125" ht="13"/>
    <row r="57" spans="120:125" ht="13"/>
    <row r="58" spans="120:125" ht="13">
      <c r="DU58" s="259"/>
    </row>
    <row r="59" spans="120:125" ht="13"/>
    <row r="60" spans="120:125" ht="13"/>
    <row r="61" spans="120:125" ht="13"/>
    <row r="62" spans="120:125" ht="13"/>
    <row r="63" spans="120:125" ht="13">
      <c r="DU63" s="259"/>
    </row>
    <row r="64" spans="120:125" ht="13">
      <c r="DT64" s="259"/>
      <c r="DU64" s="259"/>
    </row>
    <row r="65" spans="123:125" ht="13"/>
    <row r="66" spans="123:125" ht="13"/>
    <row r="67" spans="123:125" ht="13"/>
    <row r="68" spans="123:125" ht="13"/>
    <row r="69" spans="123:125" ht="13">
      <c r="DS69" s="259"/>
      <c r="DT69" s="259"/>
      <c r="DU69" s="259"/>
    </row>
    <row r="70" spans="123:125" ht="13"/>
    <row r="71" spans="123:125" ht="13"/>
    <row r="72" spans="123:125" ht="13"/>
    <row r="73" spans="123:125" ht="13"/>
    <row r="74" spans="123:125" ht="13"/>
    <row r="75" spans="123:125" ht="13"/>
    <row r="76" spans="123:125" ht="13"/>
    <row r="77" spans="123:125" ht="13"/>
    <row r="78" spans="123:125" ht="13"/>
    <row r="79" spans="123:125" ht="13"/>
    <row r="80" spans="123:125" ht="13"/>
    <row r="81" spans="116:125" ht="13"/>
    <row r="82" spans="116:125" ht="13">
      <c r="DL82" s="259"/>
    </row>
    <row r="83" spans="116:125" ht="13">
      <c r="DM83" s="259"/>
      <c r="DN83" s="259"/>
      <c r="DO83" s="259"/>
      <c r="DP83" s="259"/>
      <c r="DQ83" s="259"/>
      <c r="DR83" s="259"/>
      <c r="DS83" s="259"/>
      <c r="DT83" s="259"/>
      <c r="DU83" s="259"/>
    </row>
    <row r="84" spans="116:125" ht="13"/>
    <row r="85" spans="116:125" ht="13"/>
    <row r="86" spans="116:125" ht="13"/>
    <row r="87" spans="116:125" ht="13"/>
    <row r="88" spans="116:125" ht="13">
      <c r="DU88" s="259"/>
    </row>
    <row r="89" spans="116:125" ht="13"/>
    <row r="90" spans="116:125" ht="13"/>
    <row r="91" spans="116:125" ht="13"/>
    <row r="92" spans="116:125" ht="13.5" customHeight="1"/>
    <row r="93" spans="116:125" ht="13.5" customHeight="1"/>
    <row r="94" spans="116:125" ht="13.5" customHeight="1">
      <c r="DS94" s="259"/>
      <c r="DT94" s="259"/>
      <c r="DU94" s="259"/>
    </row>
    <row r="95" spans="116:125" ht="13.5" customHeight="1">
      <c r="DU95" s="259"/>
    </row>
    <row r="96" spans="116:125" ht="13.5" customHeight="1"/>
    <row r="97" spans="124:125" ht="13.5" customHeight="1"/>
    <row r="98" spans="124:125" ht="13.5" customHeight="1"/>
    <row r="99" spans="124:125" ht="13.5" customHeight="1"/>
    <row r="100" spans="124:125" ht="13.5" customHeight="1"/>
    <row r="101" spans="124:125" ht="13.5" customHeight="1">
      <c r="DU101" s="259"/>
    </row>
    <row r="102" spans="124:125" ht="13.5" customHeight="1"/>
    <row r="103" spans="124:125" ht="13.5" customHeight="1"/>
    <row r="104" spans="124:125" ht="13.5" customHeight="1">
      <c r="DT104" s="259"/>
      <c r="DU104" s="259"/>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9" t="s">
        <v>563</v>
      </c>
    </row>
    <row r="121" spans="125:125" ht="13.5" hidden="1" customHeight="1">
      <c r="DU121" s="259"/>
    </row>
  </sheetData>
  <sheetProtection algorithmName="SHA-512" hashValue="HpZbvMaoI0CLpkDQobk90jOOu2LcwJw4KELr3wtMZUgcIaHT2J6kOJ0DMPpNqU5HyR6V/gkl9zj1GZzxyBP6sQ==" saltValue="CJTjb/2N5u79E+R93gPr4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76" zoomScaleNormal="100" zoomScaleSheetLayoutView="55" workbookViewId="0"/>
  </sheetViews>
  <sheetFormatPr defaultColWidth="0" defaultRowHeight="13.5" customHeight="1" zeroHeight="1"/>
  <cols>
    <col min="1" max="125" width="2.453125" style="260" customWidth="1"/>
    <col min="126" max="142" width="0" style="259" hidden="1" customWidth="1"/>
    <col min="143" max="16384" width="9" style="259" hidden="1"/>
  </cols>
  <sheetData>
    <row r="1" spans="1:125" ht="13.5" customHeight="1">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
      <c r="B2" s="259"/>
      <c r="T2" s="259"/>
    </row>
    <row r="3" spans="1:125" ht="13">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
    <row r="5" spans="1:125" ht="13"/>
    <row r="6" spans="1:125" ht="13"/>
    <row r="7" spans="1:125" ht="13"/>
    <row r="8" spans="1:125" ht="13"/>
    <row r="9" spans="1:125" ht="13"/>
    <row r="10" spans="1:125" ht="13"/>
    <row r="11" spans="1:125" ht="13"/>
    <row r="12" spans="1:125" ht="13"/>
    <row r="13" spans="1:125" ht="13"/>
    <row r="14" spans="1:125" ht="13"/>
    <row r="15" spans="1:125" ht="13"/>
    <row r="16" spans="1:125" ht="13"/>
    <row r="17" ht="13"/>
    <row r="18" ht="13"/>
    <row r="19" ht="13"/>
    <row r="20" ht="13"/>
    <row r="21" ht="13"/>
    <row r="22" ht="13"/>
    <row r="23" ht="13"/>
    <row r="24" ht="13"/>
    <row r="25" ht="13"/>
    <row r="26" ht="13"/>
    <row r="27" ht="13"/>
    <row r="28" ht="13"/>
    <row r="29" ht="13"/>
    <row r="30" ht="13"/>
    <row r="31" ht="13"/>
    <row r="32" ht="13"/>
    <row r="33" spans="2:125" ht="13">
      <c r="B33" s="259"/>
      <c r="G33" s="259"/>
      <c r="I33" s="259"/>
    </row>
    <row r="34" spans="2:125" ht="13">
      <c r="C34" s="259"/>
      <c r="P34" s="259"/>
      <c r="R34" s="259"/>
      <c r="U34" s="259"/>
    </row>
    <row r="35" spans="2:125" ht="13">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
      <c r="F36" s="259"/>
      <c r="H36" s="259"/>
      <c r="J36" s="259"/>
      <c r="K36" s="259"/>
      <c r="L36" s="259"/>
      <c r="M36" s="259"/>
      <c r="N36" s="259"/>
      <c r="O36" s="259"/>
      <c r="Q36" s="259"/>
      <c r="S36" s="259"/>
      <c r="V36" s="259"/>
    </row>
    <row r="37" spans="2:125" ht="13"/>
    <row r="38" spans="2:125" ht="13"/>
    <row r="39" spans="2:125" ht="13"/>
    <row r="40" spans="2:125" ht="13">
      <c r="U40" s="259"/>
    </row>
    <row r="41" spans="2:125" ht="13">
      <c r="R41" s="259"/>
    </row>
    <row r="42" spans="2:125" ht="13">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
      <c r="Q43" s="259"/>
      <c r="S43" s="259"/>
      <c r="V43" s="259"/>
    </row>
    <row r="44" spans="2:125" ht="13"/>
    <row r="45" spans="2:125" ht="13"/>
    <row r="46" spans="2:125" ht="13"/>
    <row r="47" spans="2:125" ht="13"/>
    <row r="48" spans="2:125" ht="13"/>
    <row r="49" ht="13"/>
    <row r="50" ht="13"/>
    <row r="51" ht="13"/>
    <row r="52" ht="13"/>
    <row r="53" ht="13"/>
    <row r="54" ht="13"/>
    <row r="55" ht="13"/>
    <row r="56" ht="13"/>
    <row r="57" ht="13"/>
    <row r="58" ht="13"/>
    <row r="59" ht="13"/>
    <row r="60" ht="13"/>
    <row r="61" ht="13"/>
    <row r="62" ht="13"/>
    <row r="63" ht="13"/>
    <row r="64" ht="13"/>
    <row r="65" ht="13"/>
    <row r="66" ht="13"/>
    <row r="67" ht="13"/>
    <row r="68" ht="13"/>
    <row r="69" ht="13"/>
    <row r="70" ht="13"/>
    <row r="71" ht="13"/>
    <row r="72" ht="13"/>
    <row r="73" ht="13"/>
    <row r="74" ht="13"/>
    <row r="75" ht="13"/>
    <row r="76" ht="13"/>
    <row r="77" ht="13"/>
    <row r="78" ht="13"/>
    <row r="79" ht="13"/>
    <row r="80" ht="13"/>
    <row r="81" ht="13"/>
    <row r="82" ht="13"/>
    <row r="83" ht="13"/>
    <row r="84" ht="13"/>
    <row r="85" ht="13"/>
    <row r="86" ht="13"/>
    <row r="87" ht="13"/>
    <row r="88" ht="13"/>
    <row r="89" ht="13"/>
    <row r="90" ht="13"/>
    <row r="91" ht="13"/>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60" t="s">
        <v>564</v>
      </c>
    </row>
  </sheetData>
  <sheetProtection algorithmName="SHA-512" hashValue="R0vsmo58bHSCAY30neIVMC4cePaavmoE9R4Qrt08ros3kLl6kSDsNFV++Ok4ROD5mOCHHQ15t92mtyrD1eQKeA==" saltValue="1iuZcec0x9G6NnfwrcuKd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27" zoomScale="85" zoomScaleNormal="85" zoomScaleSheetLayoutView="100" workbookViewId="0"/>
  </sheetViews>
  <sheetFormatPr defaultColWidth="0" defaultRowHeight="13.5" customHeight="1" zeroHeight="1"/>
  <cols>
    <col min="1" max="1" width="8.26953125" style="1" customWidth="1"/>
    <col min="2" max="16" width="14.63281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565</v>
      </c>
      <c r="G46" s="8" t="s">
        <v>566</v>
      </c>
      <c r="H46" s="8" t="s">
        <v>567</v>
      </c>
      <c r="I46" s="8" t="s">
        <v>568</v>
      </c>
      <c r="J46" s="9" t="s">
        <v>569</v>
      </c>
    </row>
    <row r="47" spans="2:10" ht="57.75" customHeight="1">
      <c r="B47" s="10"/>
      <c r="C47" s="1139" t="s">
        <v>3</v>
      </c>
      <c r="D47" s="1139"/>
      <c r="E47" s="1140"/>
      <c r="F47" s="11">
        <v>27.91</v>
      </c>
      <c r="G47" s="12">
        <v>27.43</v>
      </c>
      <c r="H47" s="12">
        <v>22.29</v>
      </c>
      <c r="I47" s="12">
        <v>23.75</v>
      </c>
      <c r="J47" s="13">
        <v>28.65</v>
      </c>
    </row>
    <row r="48" spans="2:10" ht="57.75" customHeight="1">
      <c r="B48" s="14"/>
      <c r="C48" s="1141" t="s">
        <v>4</v>
      </c>
      <c r="D48" s="1141"/>
      <c r="E48" s="1142"/>
      <c r="F48" s="15">
        <v>9.24</v>
      </c>
      <c r="G48" s="16">
        <v>5.84</v>
      </c>
      <c r="H48" s="16">
        <v>10.02</v>
      </c>
      <c r="I48" s="16">
        <v>8.83</v>
      </c>
      <c r="J48" s="17">
        <v>9.1199999999999992</v>
      </c>
    </row>
    <row r="49" spans="2:10" ht="57.75" customHeight="1" thickBot="1">
      <c r="B49" s="18"/>
      <c r="C49" s="1143" t="s">
        <v>5</v>
      </c>
      <c r="D49" s="1143"/>
      <c r="E49" s="1144"/>
      <c r="F49" s="19">
        <v>2.44</v>
      </c>
      <c r="G49" s="20" t="s">
        <v>570</v>
      </c>
      <c r="H49" s="20">
        <v>0.26</v>
      </c>
      <c r="I49" s="20">
        <v>2.5499999999999998</v>
      </c>
      <c r="J49" s="21">
        <v>4.3499999999999996</v>
      </c>
    </row>
    <row r="50" spans="2:10" ht="13"/>
  </sheetData>
  <sheetProtection algorithmName="SHA-512" hashValue="mzb+v1zoX+8lv+lxOeoavctAQczGyH2kdWrw63csrBXEkY/z/faeHqo2oqtkGFl5Ps6ird1QtKiBVs7wYilcFQ==" saltValue="GQZQimC9AO7fylc5WyGF3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2024-03-14T04:39:16Z</dcterms:created>
  <dcterms:modified xsi:type="dcterms:W3CDTF">2024-03-19T04:31:59Z</dcterms:modified>
  <cp:category/>
</cp:coreProperties>
</file>