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5" activeTab="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BE35" i="10"/>
  <c r="C35" i="10"/>
  <c r="CO34" i="10"/>
  <c r="CO35" i="10" s="1"/>
  <c r="CO36" i="10" s="1"/>
  <c r="CO37" i="10" s="1"/>
  <c r="CO38" i="10" s="1"/>
  <c r="BW34" i="10"/>
  <c r="BW35" i="10" s="1"/>
  <c r="BW36" i="10" s="1"/>
  <c r="BW37" i="10" s="1"/>
  <c r="BW38" i="10" s="1"/>
  <c r="BW39" i="10" s="1"/>
  <c r="C34" i="10"/>
  <c r="AM34" i="10" l="1"/>
  <c r="AM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<sst xmlns="http://schemas.openxmlformats.org/spreadsheetml/2006/main" count="1112" uniqueCount="613">
  <si>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</si>
  <si>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</si>
  <si>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</si>
  <si>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</si>
  <si>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</si>
  <si>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</si>
  <si>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</si>
  <si>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</si>
  <si>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</si>
  <si>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</si>
  <si>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</si>
  <si>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</si>
  <si>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</si>
  <si>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</si>
  <si>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</si>
  <si>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</si>
  <si>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</si>
  <si>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</si>
  <si>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</si>
  <si>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</si>
  <si>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</si>
  <si>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</si>
  <si>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</si>
  <si>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</si>
  <si>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</si>
  <si>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</si>
  <si>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</si>
  <si>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</si>
  <si>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</si>
  <si>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</si>
  <si>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</si>
  <si>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</si>
  <si>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</si>
  <si>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</si>
  <si>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</si>
  <si>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</si>
  <si>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</si>
  <si>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</si>
  <si>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</si>
  <si>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</si>
  <si>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</si>
  <si>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</si>
  <si>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</si>
  <si>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</si>
  <si>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</si>
  <si>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</si>
  <si>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</si>
  <si>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</si>
  <si>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</si>
  <si>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</si>
  <si>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</si>
  <si>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</si>
  <si>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</si>
  <si>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</si>
  <si>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</si>
  <si>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</si>
  <si>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</si>
  <si>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</si>
  <si>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</si>
  <si>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</si>
  <si>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</si>
  <si>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</si>
  <si>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</si>
  <si>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</si>
  <si>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</si>
  <si>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</si>
  <si>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</si>
  <si>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</si>
  <si>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</si>
  <si>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</si>
  <si>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</si>
  <si>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</si>
  <si>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</si>
  <si>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</si>
  <si>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</si>
  <si>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</si>
  <si>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</si>
  <si>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</si>
  <si>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</si>
  <si>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</si>
  <si>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</si>
  <si>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</si>
  <si>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</si>
  <si>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</si>
  <si>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</si>
  <si>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</si>
  <si>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</si>
  <si>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</si>
  <si>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</si>
  <si>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</si>
  <si>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</si>
  <si>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</si>
  <si>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</si>
  <si>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</si>
  <si>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</si>
  <si>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</si>
  <si>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</si>
  <si>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</si>
  <si>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</si>
  <si>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</si>
  <si>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阿蘇市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</si>
  <si>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</si>
  <si>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</si>
  <si>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</si>
  <si>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</si>
  <si>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</si>
  <si>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</si>
  <si>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</si>
  <si>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</si>
  <si>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</si>
  <si>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</si>
  <si>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</si>
  <si>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</si>
  <si>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</si>
  <si>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</si>
  <si>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</si>
  <si>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</si>
  <si>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</si>
  <si>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</si>
  <si>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</si>
  <si>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</si>
  <si>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</si>
  <si>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</si>
  <si>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</si>
  <si>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</si>
  <si>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</si>
  <si>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</si>
  <si>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</si>
  <si>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</si>
  <si>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</si>
  <si>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</si>
  <si>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</si>
  <si>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</si>
  <si>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</si>
  <si>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</si>
  <si>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</si>
  <si>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</si>
  <si>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</si>
  <si>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</si>
  <si>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</si>
  <si>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</si>
  <si>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</si>
  <si>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</si>
  <si>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</si>
  <si>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</si>
  <si>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</si>
  <si>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</si>
  <si>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</si>
  <si>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</si>
  <si>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</si>
  <si>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</si>
  <si>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</si>
  <si>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</si>
  <si>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</si>
  <si>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</si>
  <si>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</si>
  <si>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</si>
  <si>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</si>
  <si>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</si>
  <si>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</si>
  <si>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</si>
  <si>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</si>
  <si>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</si>
  <si>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</si>
  <si>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</si>
  <si>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</si>
  <si>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</si>
  <si>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</si>
  <si>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</si>
  <si>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</si>
  <si>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</si>
  <si>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</si>
  <si>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</si>
  <si>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</si>
  <si>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</si>
  <si>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</si>
  <si>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</si>
  <si>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</si>
  <si>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</si>
  <si>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</si>
  <si>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</si>
  <si>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</si>
  <si>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</si>
  <si>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</si>
  <si>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</si>
  <si>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</si>
  <si>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</si>
  <si>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</si>
  <si>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</si>
  <si>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</si>
  <si>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</si>
  <si>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</si>
  <si>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</si>
  <si>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</si>
  <si>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</si>
  <si>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</si>
  <si>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</si>
  <si>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</si>
  <si>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</si>
  <si>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</si>
  <si>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</si>
  <si>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</si>
  <si>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</si>
  <si>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</si>
  <si>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</si>
  <si>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</si>
  <si>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</si>
  <si>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</si>
  <si>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</si>
  <si>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</si>
  <si>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</si>
  <si>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</si>
  <si>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</si>
  <si>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</si>
  <si>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</si>
  <si>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</si>
  <si>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</si>
  <si>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熊本県阿蘇市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</si>
  <si>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</si>
  <si>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</si>
  <si>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</si>
  <si>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</si>
  <si>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</si>
  <si>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</si>
  <si>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</si>
  <si>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</si>
  <si>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</si>
  <si>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</si>
  <si>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</si>
  <si>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</si>
  <si>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</si>
  <si>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</si>
  <si>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</si>
  <si>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</si>
  <si>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</si>
  <si>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</si>
  <si>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</si>
  <si>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</si>
  <si>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</si>
  <si>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</si>
  <si>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</si>
  <si>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</si>
  <si>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</si>
  <si>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</si>
  <si>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</si>
  <si>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</si>
  <si>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</si>
  <si>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</si>
  <si>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</si>
  <si>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</si>
  <si>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</si>
  <si>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</si>
  <si>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</si>
  <si>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</si>
  <si>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</si>
  <si>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</si>
  <si>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</si>
  <si>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</si>
  <si>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</si>
  <si>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</si>
  <si>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</si>
  <si>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</si>
  <si>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</si>
  <si>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</si>
  <si>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</si>
  <si>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</si>
  <si>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</si>
  <si>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</si>
  <si>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</si>
  <si>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</si>
  <si>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</si>
  <si>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</si>
  <si>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</si>
  <si>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</si>
  <si>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</si>
  <si>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</si>
  <si>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</si>
  <si>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</si>
  <si>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</si>
  <si>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</si>
  <si>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</si>
  <si>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</si>
  <si>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</si>
  <si>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</si>
  <si>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</si>
  <si>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</si>
  <si>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</si>
  <si>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</si>
  <si>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</si>
  <si>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</si>
  <si>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</si>
  <si>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</si>
  <si>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</si>
  <si>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</si>
  <si>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</si>
  <si>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</si>
  <si>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</si>
  <si>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</si>
  <si>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</si>
  <si>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</si>
  <si>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</si>
  <si>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</si>
  <si>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</si>
  <si>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</si>
  <si>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</si>
  <si>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</si>
  <si>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</si>
  <si>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</si>
  <si>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</si>
  <si>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</si>
  <si>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</si>
  <si>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</si>
  <si>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</si>
  <si>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</si>
  <si>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</si>
  <si>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</si>
  <si>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</si>
  <si>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</si>
  <si>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</si>
  <si>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</si>
  <si>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</si>
  <si>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</si>
  <si>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</si>
  <si>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</si>
  <si>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</si>
  <si>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</si>
  <si>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</si>
  <si>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</si>
  <si>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</si>
  <si>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</si>
  <si>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</si>
  <si>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</si>
  <si>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</si>
  <si>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</si>
  <si>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</si>
  <si>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</si>
  <si>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</si>
  <si>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</si>
  <si>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</si>
  <si>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</si>
  <si>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</si>
  <si>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</si>
  <si>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</si>
  <si>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</si>
  <si>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</si>
  <si>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</si>
  <si>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</si>
  <si>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</si>
  <si>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有料道路</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</si>
  <si>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</si>
  <si>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</si>
  <si>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</si>
  <si>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</si>
  <si>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</si>
  <si>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</si>
  <si>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</si>
  <si>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</si>
  <si>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</si>
  <si>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</si>
  <si>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</si>
  <si>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</si>
  <si>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</si>
  <si>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</si>
  <si>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</si>
  <si>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</si>
  <si>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</si>
  <si>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</si>
  <si>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</si>
  <si>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</si>
  <si>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</si>
  <si>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</si>
  <si>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熊本県阿蘇市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</si>
  <si>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</si>
  <si>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</si>
  <si>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</si>
  <si>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</si>
  <si>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</si>
  <si>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</si>
  <si>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</si>
  <si>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</si>
  <si>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</si>
  <si>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</si>
  <si>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</si>
  <si>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</si>
  <si>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</si>
  <si>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</si>
  <si>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</si>
  <si>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</si>
  <si>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</si>
  <si>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</si>
  <si>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</si>
  <si>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</si>
  <si>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</si>
  <si>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</si>
  <si>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</si>
  <si>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</si>
  <si>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</si>
  <si>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</si>
  <si>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</si>
  <si>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</si>
  <si>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</si>
  <si>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</si>
  <si>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</si>
  <si>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</si>
  <si>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</si>
  <si>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</si>
  <si>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</si>
  <si>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</si>
  <si>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</si>
  <si>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阿蘇山観光事業特別会計</t>
    <phoneticPr fontId="5"/>
  </si>
  <si>
    <t>-</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</si>
  <si>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</si>
  <si>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</si>
  <si>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</si>
  <si>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</si>
  <si>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</si>
  <si>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</si>
  <si>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</si>
  <si>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</si>
  <si>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</si>
  <si>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</si>
  <si>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</si>
  <si>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</si>
  <si>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</si>
  <si>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</si>
  <si>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</si>
  <si>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</si>
  <si>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</si>
  <si>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</si>
  <si>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</si>
  <si>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</si>
  <si>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</si>
  <si>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</si>
  <si>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</si>
  <si>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</si>
  <si>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</si>
  <si>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</si>
  <si>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</si>
  <si>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</si>
  <si>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</si>
  <si>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</si>
  <si>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</si>
  <si>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</si>
  <si>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</si>
  <si>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</si>
  <si>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</si>
  <si>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</si>
  <si>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</si>
  <si>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</si>
  <si>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</si>
  <si>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</si>
  <si>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</si>
  <si>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</si>
  <si>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</si>
  <si>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</si>
  <si>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</si>
  <si>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</si>
  <si>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</si>
  <si>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</si>
  <si>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</si>
  <si>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</si>
  <si>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</si>
  <si>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</si>
  <si>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</si>
  <si>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</si>
  <si>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</si>
  <si>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</si>
  <si>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</si>
  <si>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</si>
  <si>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</si>
  <si>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</si>
  <si>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</si>
  <si>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</si>
  <si>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</si>
  <si>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</si>
  <si>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</si>
  <si>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</si>
  <si>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</si>
  <si>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</si>
  <si>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</si>
  <si>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</si>
  <si>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</si>
  <si>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</si>
  <si>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</si>
  <si>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阿蘇山観光事業特別会計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</si>
  <si>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</si>
  <si>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</si>
  <si>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</si>
  <si>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</si>
  <si>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</si>
  <si>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</si>
  <si>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</si>
  <si>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</si>
  <si>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</si>
  <si>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</si>
  <si>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</si>
  <si>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</si>
  <si>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</si>
  <si>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</si>
  <si>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</si>
  <si>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</si>
  <si>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</si>
  <si>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</si>
  <si>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</si>
  <si>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</si>
  <si>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</si>
  <si>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</si>
  <si>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</si>
  <si>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</si>
  <si>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</si>
  <si>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</si>
  <si>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</si>
  <si>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</si>
  <si>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</si>
  <si>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</si>
  <si>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</si>
  <si>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</si>
  <si>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</si>
  <si>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</si>
  <si>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</si>
  <si>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</si>
  <si>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</si>
  <si>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</si>
  <si>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</si>
  <si>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</si>
  <si>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</si>
  <si>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</si>
  <si>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</si>
  <si>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</si>
  <si>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</si>
  <si>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</si>
  <si>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</si>
  <si>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</si>
  <si>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</si>
  <si>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</si>
  <si>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</si>
  <si>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</si>
  <si>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</si>
  <si>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</si>
  <si>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</si>
  <si>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</si>
  <si>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</si>
  <si>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</si>
  <si>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</si>
  <si>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</si>
  <si>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</si>
  <si>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</si>
  <si>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</si>
  <si>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</si>
  <si>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</si>
  <si>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</si>
  <si>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</si>
  <si>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</si>
  <si>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</si>
  <si>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</si>
  <si>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</si>
  <si>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</si>
  <si>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</si>
  <si>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</si>
  <si>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</si>
  <si>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</si>
  <si>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</si>
  <si>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</si>
  <si>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</si>
  <si>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</si>
  <si>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</si>
  <si>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</si>
  <si>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</si>
  <si>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</si>
  <si>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</si>
  <si>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</si>
  <si>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</si>
  <si>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</si>
  <si>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</si>
  <si>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</si>
  <si>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</si>
  <si>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6.07</t>
  </si>
  <si>
    <t>一般会計</t>
  </si>
  <si>
    <t>病院事業会計</t>
  </si>
  <si>
    <t>水道事業会計</t>
  </si>
  <si>
    <t>介護保険事業特別会計</t>
  </si>
  <si>
    <t>国民健康保険事業特別会計</t>
  </si>
  <si>
    <t>下水道事業特別会計</t>
  </si>
  <si>
    <t>▲ 0.06</t>
  </si>
  <si>
    <t>後期高齢者医療事業特別会計</t>
  </si>
  <si>
    <t>阿蘇山観光事業特別会計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</si>
  <si>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</si>
  <si>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</si>
  <si>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</si>
  <si>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</si>
  <si>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</si>
  <si>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</si>
  <si>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</si>
  <si>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</si>
  <si>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</si>
  <si>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熊本県市町村総合事務組合</t>
    <rPh sb="0" eb="3">
      <t>クマモトケン</t>
    </rPh>
    <rPh sb="3" eb="6">
      <t>シチョウソン</t>
    </rPh>
    <rPh sb="6" eb="8">
      <t>ソウゴウ</t>
    </rPh>
    <rPh sb="8" eb="12">
      <t>ジムクミアイ</t>
    </rPh>
    <phoneticPr fontId="2"/>
  </si>
  <si>
    <t>特別会計（交通災害共済事業）分を含む</t>
    <rPh sb="0" eb="2">
      <t>トクベツ</t>
    </rPh>
    <rPh sb="2" eb="4">
      <t>カイケイ</t>
    </rPh>
    <rPh sb="5" eb="11">
      <t>コウツウサイガイキョウサイ</t>
    </rPh>
    <rPh sb="11" eb="13">
      <t>ジギョウ</t>
    </rPh>
    <rPh sb="14" eb="15">
      <t>ブン</t>
    </rPh>
    <rPh sb="16" eb="17">
      <t>フク</t>
    </rPh>
    <phoneticPr fontId="2"/>
  </si>
  <si>
    <t>阿蘇広域行政事務組合（一般会計）</t>
    <rPh sb="0" eb="10">
      <t>アソコウイキギョウセイジムクミアイ</t>
    </rPh>
    <rPh sb="11" eb="13">
      <t>イッパン</t>
    </rPh>
    <rPh sb="13" eb="15">
      <t>カイケイ</t>
    </rPh>
    <phoneticPr fontId="2"/>
  </si>
  <si>
    <t>阿蘇広域行政事務組合（養護老人ホーム湯の里荘特別会計）</t>
    <rPh sb="0" eb="10">
      <t>アソコウイキギョウセイジムクミアイ</t>
    </rPh>
    <rPh sb="11" eb="18">
      <t>ヨウゴロウジンホームホゴ</t>
    </rPh>
    <rPh sb="18" eb="19">
      <t>ユ</t>
    </rPh>
    <rPh sb="20" eb="21">
      <t>サト</t>
    </rPh>
    <rPh sb="21" eb="22">
      <t>ソウ</t>
    </rPh>
    <rPh sb="22" eb="26">
      <t>トクベツカイケイ</t>
    </rPh>
    <phoneticPr fontId="2"/>
  </si>
  <si>
    <t>阿蘇広域行政事務組合（特別養護老人ホーム阿蘇みやま荘特別会計）</t>
    <rPh sb="0" eb="10">
      <t>アソコウイキギョウセイジムクミアイ</t>
    </rPh>
    <rPh sb="11" eb="13">
      <t>トクベツ</t>
    </rPh>
    <rPh sb="13" eb="15">
      <t>ヨウゴ</t>
    </rPh>
    <rPh sb="15" eb="17">
      <t>ロウジン</t>
    </rPh>
    <rPh sb="20" eb="22">
      <t>アソ</t>
    </rPh>
    <rPh sb="25" eb="26">
      <t>ソウ</t>
    </rPh>
    <rPh sb="26" eb="28">
      <t>トクベツ</t>
    </rPh>
    <rPh sb="28" eb="30">
      <t>カイケイ</t>
    </rPh>
    <phoneticPr fontId="2"/>
  </si>
  <si>
    <t>法非適用企業</t>
    <rPh sb="0" eb="6">
      <t>ホウヒテキヨウキギョウ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</si>
  <si>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</si>
  <si>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8">
      <t>コウキコウレイシャ</t>
    </rPh>
    <rPh sb="8" eb="10">
      <t>イリョウ</t>
    </rPh>
    <rPh sb="10" eb="12">
      <t>コウイキ</t>
    </rPh>
    <rPh sb="12" eb="14">
      <t>レンゴウ</t>
    </rPh>
    <rPh sb="15" eb="22">
      <t>コウキコウレイシャイリョウ</t>
    </rPh>
    <rPh sb="22" eb="24">
      <t>トクベツ</t>
    </rPh>
    <rPh sb="24" eb="26">
      <t>カイケイ</t>
    </rPh>
    <phoneticPr fontId="2"/>
  </si>
  <si>
    <t>東阿蘇観光開発株式会社</t>
    <rPh sb="0" eb="1">
      <t>ヒガシ</t>
    </rPh>
    <rPh sb="1" eb="3">
      <t>アソ</t>
    </rPh>
    <rPh sb="3" eb="7">
      <t>カンコウカイハツ</t>
    </rPh>
    <rPh sb="7" eb="11">
      <t>カブシキガイシャ</t>
    </rPh>
    <phoneticPr fontId="2"/>
  </si>
  <si>
    <t>一般財団法人阿蘇テレワークセンター</t>
    <rPh sb="0" eb="6">
      <t>イッパンザイダンホウジン</t>
    </rPh>
    <rPh sb="6" eb="8">
      <t>アソ</t>
    </rPh>
    <phoneticPr fontId="2"/>
  </si>
  <si>
    <t>公益財団法人阿蘇グリーンストック</t>
    <rPh sb="0" eb="6">
      <t>コウエキザイダンホウジン</t>
    </rPh>
    <rPh sb="6" eb="8">
      <t>アソ</t>
    </rPh>
    <phoneticPr fontId="2"/>
  </si>
  <si>
    <t>株式会社まちづくり阿蘇一の宮</t>
    <rPh sb="0" eb="4">
      <t>カブシキガイシャ</t>
    </rPh>
    <rPh sb="9" eb="11">
      <t>アソ</t>
    </rPh>
    <rPh sb="11" eb="12">
      <t>イチ</t>
    </rPh>
    <rPh sb="13" eb="14">
      <t>ミヤ</t>
    </rPh>
    <phoneticPr fontId="2"/>
  </si>
  <si>
    <t>株式会社ASOワークネット</t>
    <rPh sb="0" eb="4">
      <t>カブシキガイシャ</t>
    </rPh>
    <phoneticPr fontId="2"/>
  </si>
  <si>
    <t>地域振興基金</t>
    <rPh sb="0" eb="6">
      <t>チイキシンコウキキン</t>
    </rPh>
    <phoneticPr fontId="5"/>
  </si>
  <si>
    <t>地域情報化基盤整備基金</t>
    <rPh sb="0" eb="7">
      <t>チイキジョウホウカキバン</t>
    </rPh>
    <rPh sb="7" eb="9">
      <t>セイビ</t>
    </rPh>
    <rPh sb="9" eb="11">
      <t>キキン</t>
    </rPh>
    <phoneticPr fontId="2"/>
  </si>
  <si>
    <t>教育施設整備基金</t>
    <rPh sb="0" eb="2">
      <t>キョウイク</t>
    </rPh>
    <rPh sb="2" eb="4">
      <t>シセツ</t>
    </rPh>
    <rPh sb="4" eb="6">
      <t>セイビ</t>
    </rPh>
    <rPh sb="6" eb="8">
      <t>キキン</t>
    </rPh>
    <phoneticPr fontId="2"/>
  </si>
  <si>
    <t>公共施設管理基金</t>
    <rPh sb="0" eb="2">
      <t>コウキョウ</t>
    </rPh>
    <rPh sb="2" eb="4">
      <t>シセツ</t>
    </rPh>
    <rPh sb="4" eb="6">
      <t>カンリ</t>
    </rPh>
    <rPh sb="6" eb="8">
      <t>キキン</t>
    </rPh>
    <phoneticPr fontId="2"/>
  </si>
  <si>
    <t>森林環境譲与税基金</t>
    <rPh sb="0" eb="2">
      <t>シンリン</t>
    </rPh>
    <rPh sb="2" eb="4">
      <t>カンキョウ</t>
    </rPh>
    <rPh sb="4" eb="6">
      <t>ジョウヨ</t>
    </rPh>
    <rPh sb="6" eb="7">
      <t>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</si>
</sst>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034A-4A59-B0F7-44A5D94BC5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110252</c:v>
                </c:pt>
                <c:pt idx="1">
                  <c:v>166266</c:v>
                </c:pt>
                <c:pt idx="2">
                  <c:v>124546</c:v>
                </c:pt>
                <c:pt idx="3">
                  <c:v>78910</c:v>
                </c:pt>
                <c:pt idx="4">
                  <c:v>98596</c:v>
                </c:pt>
              </c:numCache>
            </c:numRef>
          </c:val>
          <c:smooth val="0"/>
          <c:extLst>
            <c:ext xmlns:c16="http://schemas.microsoft.com/office/drawing/2014/chart" uri="{C3380CC4-5D6E-409C-BE32-E72D297353CC}">
              <c16:uniqueId val="{00000001-034A-4A59-B0F7-44A5D94BC5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14.8</c:v>
                </c:pt>
                <c:pt idx="1">
                  <c:v>8.49</c:v>
                </c:pt>
                <c:pt idx="2">
                  <c:v>11.25</c:v>
                </c:pt>
                <c:pt idx="3">
                  <c:v>13.02</c:v>
                </c:pt>
                <c:pt idx="4">
                  <c:v>14.17</c:v>
                </c:pt>
              </c:numCache>
            </c:numRef>
          </c:val>
          <c:extLst>
            <c:ext xmlns:c16="http://schemas.microsoft.com/office/drawing/2014/chart" uri="{C3380CC4-5D6E-409C-BE32-E72D297353CC}">
              <c16:uniqueId val="{00000000-5D9D-4C08-B476-0D23BC62EB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16.54</c:v>
                </c:pt>
                <c:pt idx="1">
                  <c:v>16.28</c:v>
                </c:pt>
                <c:pt idx="2">
                  <c:v>15.91</c:v>
                </c:pt>
                <c:pt idx="3">
                  <c:v>17.059999999999999</c:v>
                </c:pt>
                <c:pt idx="4">
                  <c:v>19.399999999999999</c:v>
                </c:pt>
              </c:numCache>
            </c:numRef>
          </c:val>
          <c:extLst>
            <c:ext xmlns:c16="http://schemas.microsoft.com/office/drawing/2014/chart" uri="{C3380CC4-5D6E-409C-BE32-E72D297353CC}">
              <c16:uniqueId val="{00000001-5D9D-4C08-B476-0D23BC62EB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2.15</c:v>
                </c:pt>
                <c:pt idx="1">
                  <c:v>-6.07</c:v>
                </c:pt>
                <c:pt idx="2">
                  <c:v>2.96</c:v>
                </c:pt>
                <c:pt idx="3">
                  <c:v>4.3</c:v>
                </c:pt>
                <c:pt idx="4">
                  <c:v>2.88</c:v>
                </c:pt>
              </c:numCache>
            </c:numRef>
          </c:val>
          <c:smooth val="0"/>
          <c:extLst>
            <c:ext xmlns:c16="http://schemas.microsoft.com/office/drawing/2014/chart" uri="{C3380CC4-5D6E-409C-BE32-E72D297353CC}">
              <c16:uniqueId val="{00000002-5D9D-4C08-B476-0D23BC62EB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AF-4EE4-93D4-4B01EA58FE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AF-4EE4-93D4-4B01EA58FE9B}"/>
            </c:ext>
          </c:extLst>
        </c:ser>
        <c:ser>
          <c:idx val="2"/>
          <c:order val="2"/>
          <c:tx>
            <c:strRef>
              <c:f>データシート!$A$29</c:f>
              <c:strCache>
                <c:ptCount val="1"/>
                <c:pt idx="0">
                  <c:v>阿蘇山観光事業特別会計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CAF-4EE4-93D4-4B01EA58FE9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0.09</c:v>
                </c:pt>
                <c:pt idx="4">
                  <c:v>#N/A</c:v>
                </c:pt>
                <c:pt idx="5">
                  <c:v>0.1</c:v>
                </c:pt>
                <c:pt idx="6">
                  <c:v>#N/A</c:v>
                </c:pt>
                <c:pt idx="7">
                  <c:v>0.09</c:v>
                </c:pt>
                <c:pt idx="8">
                  <c:v>#N/A</c:v>
                </c:pt>
                <c:pt idx="9">
                  <c:v>0.14000000000000001</c:v>
                </c:pt>
              </c:numCache>
            </c:numRef>
          </c:val>
          <c:extLst>
            <c:ext xmlns:c16="http://schemas.microsoft.com/office/drawing/2014/chart" uri="{C3380CC4-5D6E-409C-BE32-E72D297353CC}">
              <c16:uniqueId val="{00000003-1CAF-4EE4-93D4-4B01EA58FE9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0.83</c:v>
                </c:pt>
                <c:pt idx="2">
                  <c:v>#N/A</c:v>
                </c:pt>
                <c:pt idx="3">
                  <c:v>0.88</c:v>
                </c:pt>
                <c:pt idx="4">
                  <c:v>#N/A</c:v>
                </c:pt>
                <c:pt idx="5">
                  <c:v>0.41</c:v>
                </c:pt>
                <c:pt idx="6">
                  <c:v>0.06</c:v>
                </c:pt>
                <c:pt idx="7">
                  <c:v>#N/A</c:v>
                </c:pt>
                <c:pt idx="8">
                  <c:v>#N/A</c:v>
                </c:pt>
                <c:pt idx="9">
                  <c:v>0.16</c:v>
                </c:pt>
              </c:numCache>
            </c:numRef>
          </c:val>
          <c:extLst>
            <c:ext xmlns:c16="http://schemas.microsoft.com/office/drawing/2014/chart" uri="{C3380CC4-5D6E-409C-BE32-E72D297353CC}">
              <c16:uniqueId val="{00000004-1CAF-4EE4-93D4-4B01EA58FE9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2.04</c:v>
                </c:pt>
                <c:pt idx="2">
                  <c:v>#N/A</c:v>
                </c:pt>
                <c:pt idx="3">
                  <c:v>1.63</c:v>
                </c:pt>
                <c:pt idx="4">
                  <c:v>#N/A</c:v>
                </c:pt>
                <c:pt idx="5">
                  <c:v>0.85</c:v>
                </c:pt>
                <c:pt idx="6">
                  <c:v>#N/A</c:v>
                </c:pt>
                <c:pt idx="7">
                  <c:v>0.81</c:v>
                </c:pt>
                <c:pt idx="8">
                  <c:v>#N/A</c:v>
                </c:pt>
                <c:pt idx="9">
                  <c:v>0.72</c:v>
                </c:pt>
              </c:numCache>
            </c:numRef>
          </c:val>
          <c:extLst>
            <c:ext xmlns:c16="http://schemas.microsoft.com/office/drawing/2014/chart" uri="{C3380CC4-5D6E-409C-BE32-E72D297353CC}">
              <c16:uniqueId val="{00000005-1CAF-4EE4-93D4-4B01EA58FE9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2.66</c:v>
                </c:pt>
                <c:pt idx="2">
                  <c:v>#N/A</c:v>
                </c:pt>
                <c:pt idx="3">
                  <c:v>2.68</c:v>
                </c:pt>
                <c:pt idx="4">
                  <c:v>#N/A</c:v>
                </c:pt>
                <c:pt idx="5">
                  <c:v>2.54</c:v>
                </c:pt>
                <c:pt idx="6">
                  <c:v>#N/A</c:v>
                </c:pt>
                <c:pt idx="7">
                  <c:v>1.38</c:v>
                </c:pt>
                <c:pt idx="8">
                  <c:v>#N/A</c:v>
                </c:pt>
                <c:pt idx="9">
                  <c:v>2.98</c:v>
                </c:pt>
              </c:numCache>
            </c:numRef>
          </c:val>
          <c:extLst>
            <c:ext xmlns:c16="http://schemas.microsoft.com/office/drawing/2014/chart" uri="{C3380CC4-5D6E-409C-BE32-E72D297353CC}">
              <c16:uniqueId val="{00000006-1CAF-4EE4-93D4-4B01EA58FE9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9.48</c:v>
                </c:pt>
                <c:pt idx="2">
                  <c:v>#N/A</c:v>
                </c:pt>
                <c:pt idx="3">
                  <c:v>8.2799999999999994</c:v>
                </c:pt>
                <c:pt idx="4">
                  <c:v>#N/A</c:v>
                </c:pt>
                <c:pt idx="5">
                  <c:v>8.1300000000000008</c:v>
                </c:pt>
                <c:pt idx="6">
                  <c:v>#N/A</c:v>
                </c:pt>
                <c:pt idx="7">
                  <c:v>7.64</c:v>
                </c:pt>
                <c:pt idx="8">
                  <c:v>#N/A</c:v>
                </c:pt>
                <c:pt idx="9">
                  <c:v>8.06</c:v>
                </c:pt>
              </c:numCache>
            </c:numRef>
          </c:val>
          <c:extLst>
            <c:ext xmlns:c16="http://schemas.microsoft.com/office/drawing/2014/chart" uri="{C3380CC4-5D6E-409C-BE32-E72D297353CC}">
              <c16:uniqueId val="{00000007-1CAF-4EE4-93D4-4B01EA58FE9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0.67</c:v>
                </c:pt>
                <c:pt idx="2">
                  <c:v>#N/A</c:v>
                </c:pt>
                <c:pt idx="3">
                  <c:v>0.48</c:v>
                </c:pt>
                <c:pt idx="4">
                  <c:v>#N/A</c:v>
                </c:pt>
                <c:pt idx="5">
                  <c:v>5.29</c:v>
                </c:pt>
                <c:pt idx="6">
                  <c:v>#N/A</c:v>
                </c:pt>
                <c:pt idx="7">
                  <c:v>10.28</c:v>
                </c:pt>
                <c:pt idx="8">
                  <c:v>#N/A</c:v>
                </c:pt>
                <c:pt idx="9">
                  <c:v>10.67</c:v>
                </c:pt>
              </c:numCache>
            </c:numRef>
          </c:val>
          <c:extLst>
            <c:ext xmlns:c16="http://schemas.microsoft.com/office/drawing/2014/chart" uri="{C3380CC4-5D6E-409C-BE32-E72D297353CC}">
              <c16:uniqueId val="{00000008-1CAF-4EE4-93D4-4B01EA58FE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14.79</c:v>
                </c:pt>
                <c:pt idx="2">
                  <c:v>#N/A</c:v>
                </c:pt>
                <c:pt idx="3">
                  <c:v>9.1</c:v>
                </c:pt>
                <c:pt idx="4">
                  <c:v>#N/A</c:v>
                </c:pt>
                <c:pt idx="5">
                  <c:v>11.24</c:v>
                </c:pt>
                <c:pt idx="6">
                  <c:v>#N/A</c:v>
                </c:pt>
                <c:pt idx="7">
                  <c:v>13.02</c:v>
                </c:pt>
                <c:pt idx="8">
                  <c:v>#N/A</c:v>
                </c:pt>
                <c:pt idx="9">
                  <c:v>14.17</c:v>
                </c:pt>
              </c:numCache>
            </c:numRef>
          </c:val>
          <c:extLst>
            <c:ext xmlns:c16="http://schemas.microsoft.com/office/drawing/2014/chart" uri="{C3380CC4-5D6E-409C-BE32-E72D297353CC}">
              <c16:uniqueId val="{00000009-1CAF-4EE4-93D4-4B01EA58FE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1567</c:v>
                </c:pt>
                <c:pt idx="5">
                  <c:v>1693</c:v>
                </c:pt>
                <c:pt idx="8">
                  <c:v>1670</c:v>
                </c:pt>
                <c:pt idx="11">
                  <c:v>1808</c:v>
                </c:pt>
                <c:pt idx="14">
                  <c:v>1789</c:v>
                </c:pt>
              </c:numCache>
            </c:numRef>
          </c:val>
          <c:extLst>
            <c:ext xmlns:c16="http://schemas.microsoft.com/office/drawing/2014/chart" uri="{C3380CC4-5D6E-409C-BE32-E72D297353CC}">
              <c16:uniqueId val="{00000000-1588-4AF3-B2B5-CB4411A284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88-4AF3-B2B5-CB4411A284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c:v>
                </c:pt>
                <c:pt idx="3">
                  <c:v>24</c:v>
                </c:pt>
                <c:pt idx="6">
                  <c:v>24</c:v>
                </c:pt>
                <c:pt idx="9">
                  <c:v>23</c:v>
                </c:pt>
                <c:pt idx="12">
                  <c:v>23</c:v>
                </c:pt>
              </c:numCache>
            </c:numRef>
          </c:val>
          <c:extLst>
            <c:ext xmlns:c16="http://schemas.microsoft.com/office/drawing/2014/chart" uri="{C3380CC4-5D6E-409C-BE32-E72D297353CC}">
              <c16:uniqueId val="{00000002-1588-4AF3-B2B5-CB4411A284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198</c:v>
                </c:pt>
                <c:pt idx="3">
                  <c:v>192</c:v>
                </c:pt>
                <c:pt idx="6">
                  <c:v>225</c:v>
                </c:pt>
                <c:pt idx="9">
                  <c:v>192</c:v>
                </c:pt>
                <c:pt idx="12">
                  <c:v>139</c:v>
                </c:pt>
              </c:numCache>
            </c:numRef>
          </c:val>
          <c:extLst>
            <c:ext xmlns:c16="http://schemas.microsoft.com/office/drawing/2014/chart" uri="{C3380CC4-5D6E-409C-BE32-E72D297353CC}">
              <c16:uniqueId val="{00000003-1588-4AF3-B2B5-CB4411A284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313</c:v>
                </c:pt>
                <c:pt idx="3">
                  <c:v>325</c:v>
                </c:pt>
                <c:pt idx="6">
                  <c:v>347</c:v>
                </c:pt>
                <c:pt idx="9">
                  <c:v>358</c:v>
                </c:pt>
                <c:pt idx="12">
                  <c:v>365</c:v>
                </c:pt>
              </c:numCache>
            </c:numRef>
          </c:val>
          <c:extLst>
            <c:ext xmlns:c16="http://schemas.microsoft.com/office/drawing/2014/chart" uri="{C3380CC4-5D6E-409C-BE32-E72D297353CC}">
              <c16:uniqueId val="{00000004-1588-4AF3-B2B5-CB4411A284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88-4AF3-B2B5-CB4411A284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88-4AF3-B2B5-CB4411A284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1607</c:v>
                </c:pt>
                <c:pt idx="3">
                  <c:v>1794</c:v>
                </c:pt>
                <c:pt idx="6">
                  <c:v>1743</c:v>
                </c:pt>
                <c:pt idx="9">
                  <c:v>1940</c:v>
                </c:pt>
                <c:pt idx="12">
                  <c:v>2017</c:v>
                </c:pt>
              </c:numCache>
            </c:numRef>
          </c:val>
          <c:extLst>
            <c:ext xmlns:c16="http://schemas.microsoft.com/office/drawing/2014/chart" uri="{C3380CC4-5D6E-409C-BE32-E72D297353CC}">
              <c16:uniqueId val="{00000007-1588-4AF3-B2B5-CB4411A284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575</c:v>
                </c:pt>
                <c:pt idx="2">
                  <c:v>#N/A</c:v>
                </c:pt>
                <c:pt idx="3">
                  <c:v>#N/A</c:v>
                </c:pt>
                <c:pt idx="4">
                  <c:v>642</c:v>
                </c:pt>
                <c:pt idx="5">
                  <c:v>#N/A</c:v>
                </c:pt>
                <c:pt idx="6">
                  <c:v>#N/A</c:v>
                </c:pt>
                <c:pt idx="7">
                  <c:v>669</c:v>
                </c:pt>
                <c:pt idx="8">
                  <c:v>#N/A</c:v>
                </c:pt>
                <c:pt idx="9">
                  <c:v>#N/A</c:v>
                </c:pt>
                <c:pt idx="10">
                  <c:v>705</c:v>
                </c:pt>
                <c:pt idx="11">
                  <c:v>#N/A</c:v>
                </c:pt>
                <c:pt idx="12">
                  <c:v>#N/A</c:v>
                </c:pt>
                <c:pt idx="13">
                  <c:v>755</c:v>
                </c:pt>
                <c:pt idx="14">
                  <c:v>#N/A</c:v>
                </c:pt>
              </c:numCache>
            </c:numRef>
          </c:val>
          <c:smooth val="0"/>
          <c:extLst>
            <c:ext xmlns:c16="http://schemas.microsoft.com/office/drawing/2014/chart" uri="{C3380CC4-5D6E-409C-BE32-E72D297353CC}">
              <c16:uniqueId val="{00000008-1588-4AF3-B2B5-CB4411A284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18608</c:v>
                </c:pt>
                <c:pt idx="5">
                  <c:v>18627</c:v>
                </c:pt>
                <c:pt idx="8">
                  <c:v>19952</c:v>
                </c:pt>
                <c:pt idx="11">
                  <c:v>19187</c:v>
                </c:pt>
                <c:pt idx="14">
                  <c:v>18199</c:v>
                </c:pt>
              </c:numCache>
            </c:numRef>
          </c:val>
          <c:extLst>
            <c:ext xmlns:c16="http://schemas.microsoft.com/office/drawing/2014/chart" uri="{C3380CC4-5D6E-409C-BE32-E72D297353CC}">
              <c16:uniqueId val="{00000000-093A-4363-BA98-DB91BFD083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1391</c:v>
                </c:pt>
                <c:pt idx="5">
                  <c:v>1744</c:v>
                </c:pt>
                <c:pt idx="8">
                  <c:v>1822</c:v>
                </c:pt>
                <c:pt idx="11">
                  <c:v>2048</c:v>
                </c:pt>
                <c:pt idx="14">
                  <c:v>1702</c:v>
                </c:pt>
              </c:numCache>
            </c:numRef>
          </c:val>
          <c:extLst>
            <c:ext xmlns:c16="http://schemas.microsoft.com/office/drawing/2014/chart" uri="{C3380CC4-5D6E-409C-BE32-E72D297353CC}">
              <c16:uniqueId val="{00000001-093A-4363-BA98-DB91BFD083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2813</c:v>
                </c:pt>
                <c:pt idx="5">
                  <c:v>3396</c:v>
                </c:pt>
                <c:pt idx="8">
                  <c:v>3456</c:v>
                </c:pt>
                <c:pt idx="11">
                  <c:v>3739</c:v>
                </c:pt>
                <c:pt idx="14">
                  <c:v>4300</c:v>
                </c:pt>
              </c:numCache>
            </c:numRef>
          </c:val>
          <c:extLst>
            <c:ext xmlns:c16="http://schemas.microsoft.com/office/drawing/2014/chart" uri="{C3380CC4-5D6E-409C-BE32-E72D297353CC}">
              <c16:uniqueId val="{00000002-093A-4363-BA98-DB91BFD083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3A-4363-BA98-DB91BFD083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3A-4363-BA98-DB91BFD083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142</c:v>
                </c:pt>
                <c:pt idx="3">
                  <c:v>124</c:v>
                </c:pt>
                <c:pt idx="6">
                  <c:v>105</c:v>
                </c:pt>
                <c:pt idx="9">
                  <c:v>85</c:v>
                </c:pt>
                <c:pt idx="12">
                  <c:v>85</c:v>
                </c:pt>
              </c:numCache>
            </c:numRef>
          </c:val>
          <c:extLst>
            <c:ext xmlns:c16="http://schemas.microsoft.com/office/drawing/2014/chart" uri="{C3380CC4-5D6E-409C-BE32-E72D297353CC}">
              <c16:uniqueId val="{00000005-093A-4363-BA98-DB91BFD083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2667</c:v>
                </c:pt>
                <c:pt idx="3">
                  <c:v>2653</c:v>
                </c:pt>
                <c:pt idx="6">
                  <c:v>2324</c:v>
                </c:pt>
                <c:pt idx="9">
                  <c:v>1932</c:v>
                </c:pt>
                <c:pt idx="12">
                  <c:v>1871</c:v>
                </c:pt>
              </c:numCache>
            </c:numRef>
          </c:val>
          <c:extLst>
            <c:ext xmlns:c16="http://schemas.microsoft.com/office/drawing/2014/chart" uri="{C3380CC4-5D6E-409C-BE32-E72D297353CC}">
              <c16:uniqueId val="{00000006-093A-4363-BA98-DB91BFD083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1478</c:v>
                </c:pt>
                <c:pt idx="3">
                  <c:v>1340</c:v>
                </c:pt>
                <c:pt idx="6">
                  <c:v>1082</c:v>
                </c:pt>
                <c:pt idx="9">
                  <c:v>1164</c:v>
                </c:pt>
                <c:pt idx="12">
                  <c:v>1336</c:v>
                </c:pt>
              </c:numCache>
            </c:numRef>
          </c:val>
          <c:extLst>
            <c:ext xmlns:c16="http://schemas.microsoft.com/office/drawing/2014/chart" uri="{C3380CC4-5D6E-409C-BE32-E72D297353CC}">
              <c16:uniqueId val="{00000007-093A-4363-BA98-DB91BFD083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4545</c:v>
                </c:pt>
                <c:pt idx="3">
                  <c:v>4407</c:v>
                </c:pt>
                <c:pt idx="6">
                  <c:v>4537</c:v>
                </c:pt>
                <c:pt idx="9">
                  <c:v>4458</c:v>
                </c:pt>
                <c:pt idx="12">
                  <c:v>4346</c:v>
                </c:pt>
              </c:numCache>
            </c:numRef>
          </c:val>
          <c:extLst>
            <c:ext xmlns:c16="http://schemas.microsoft.com/office/drawing/2014/chart" uri="{C3380CC4-5D6E-409C-BE32-E72D297353CC}">
              <c16:uniqueId val="{00000008-093A-4363-BA98-DB91BFD083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93A-4363-BA98-DB91BFD083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20735</c:v>
                </c:pt>
                <c:pt idx="3">
                  <c:v>21521</c:v>
                </c:pt>
                <c:pt idx="6">
                  <c:v>22163</c:v>
                </c:pt>
                <c:pt idx="9">
                  <c:v>21381</c:v>
                </c:pt>
                <c:pt idx="12">
                  <c:v>20969</c:v>
                </c:pt>
              </c:numCache>
            </c:numRef>
          </c:val>
          <c:extLst>
            <c:ext xmlns:c16="http://schemas.microsoft.com/office/drawing/2014/chart" uri="{C3380CC4-5D6E-409C-BE32-E72D297353CC}">
              <c16:uniqueId val="{0000000A-093A-4363-BA98-DB91BFD083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6755</c:v>
                </c:pt>
                <c:pt idx="2">
                  <c:v>#N/A</c:v>
                </c:pt>
                <c:pt idx="3">
                  <c:v>#N/A</c:v>
                </c:pt>
                <c:pt idx="4">
                  <c:v>6277</c:v>
                </c:pt>
                <c:pt idx="5">
                  <c:v>#N/A</c:v>
                </c:pt>
                <c:pt idx="6">
                  <c:v>#N/A</c:v>
                </c:pt>
                <c:pt idx="7">
                  <c:v>4981</c:v>
                </c:pt>
                <c:pt idx="8">
                  <c:v>#N/A</c:v>
                </c:pt>
                <c:pt idx="9">
                  <c:v>#N/A</c:v>
                </c:pt>
                <c:pt idx="10">
                  <c:v>4047</c:v>
                </c:pt>
                <c:pt idx="11">
                  <c:v>#N/A</c:v>
                </c:pt>
                <c:pt idx="12">
                  <c:v>#N/A</c:v>
                </c:pt>
                <c:pt idx="13">
                  <c:v>4405</c:v>
                </c:pt>
                <c:pt idx="14">
                  <c:v>#N/A</c:v>
                </c:pt>
              </c:numCache>
            </c:numRef>
          </c:val>
          <c:smooth val="0"/>
          <c:extLst>
            <c:ext xmlns:c16="http://schemas.microsoft.com/office/drawing/2014/chart" uri="{C3380CC4-5D6E-409C-BE32-E72D297353CC}">
              <c16:uniqueId val="{0000000B-093A-4363-BA98-DB91BFD083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1548</c:v>
                </c:pt>
                <c:pt idx="1">
                  <c:v>1748</c:v>
                </c:pt>
                <c:pt idx="2">
                  <c:v>1948</c:v>
                </c:pt>
              </c:numCache>
            </c:numRef>
          </c:val>
          <c:extLst>
            <c:ext xmlns:c16="http://schemas.microsoft.com/office/drawing/2014/chart" uri="{C3380CC4-5D6E-409C-BE32-E72D297353CC}">
              <c16:uniqueId val="{00000000-32ED-47B8-B52E-4122EC9259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120</c:v>
                </c:pt>
                <c:pt idx="1">
                  <c:v>120</c:v>
                </c:pt>
                <c:pt idx="2">
                  <c:v>120</c:v>
                </c:pt>
              </c:numCache>
            </c:numRef>
          </c:val>
          <c:extLst>
            <c:ext xmlns:c16="http://schemas.microsoft.com/office/drawing/2014/chart" uri="{C3380CC4-5D6E-409C-BE32-E72D297353CC}">
              <c16:uniqueId val="{00000001-32ED-47B8-B52E-4122EC9259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3016</c:v>
                </c:pt>
                <c:pt idx="1">
                  <c:v>2787</c:v>
                </c:pt>
                <c:pt idx="2">
                  <c:v>2949</c:v>
                </c:pt>
              </c:numCache>
            </c:numRef>
          </c:val>
          <c:extLst>
            <c:ext xmlns:c16="http://schemas.microsoft.com/office/drawing/2014/chart" uri="{C3380CC4-5D6E-409C-BE32-E72D297353CC}">
              <c16:uniqueId val="{00000002-32ED-47B8-B52E-4122EC9259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小中学校空調設備設置事業に係る市債の元金償還の開始等により増加したことが主な要因となり、実質公債費比率の分子が増加した。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今後も熊本地震に係る市債の元金償還を控えていることから、実質公債費比率の分子は増加傾向にある。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減債基金は、実質公債費比率の算定に用いる満期一括償還地方債の償還の財源として利用していない。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一般会計等に係る地方債の現在高が減少したことによる基準財政需要額算入見込額の減少が主な要因となり、将来負担額が減少し、将来負担比率の分子が減少した。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老朽化した公共施設等の更新や、大規模改修事業、お知らせ端末更新事業等が控えており、地方債の残高が増加する見込みであるため、後年度の償還状況及び財政状況を勘案しながら市債を発行することにより、公債費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熊本県阿蘇市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財政調整基金を２億円、教育施設整備基金を３億円積み立て、地域振興基金（ソフト事業）を１億７，４００万円取り崩したこと等により、基金残高合計は３億６，２００万円増加した。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一定の残高を確保しつつ、状況に応じて積み増しを行うこととしており、その他特定目的基金については今後予定されている事業等に備え積み増しを行うとともに、必要に応じて取り崩し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地域振興基金：地域振興に係るソフト事業に要する財源。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地域情報化基盤整備基金：情報化基盤整備に要する財源。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地域振興基金：基金の管理計画に基づき１億７，４００万円の取り崩しを行い、地域振興事業（ソフト事業）に充当した。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教育施設整備基金：老朽化する教育施設及び整備の更新等に備えるため、３億円を積み立てた。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地域振興基金：基金の管理計画に基づき取り崩しを行う予定。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地域情報化整備基金：お知らせ端末更新事業のため、後年度において取り崩しを行う予定。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決算剰余金を２億円積み立てたことによる増加。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平成２４年九州北部豪雨災害及び平成２８年熊本地震の経験を踏まえ、災害や緊急事態発生時の備えとして１７億円以上の残高を確保し、状況に応じて積み増しを行う予定。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預金利子のみ積み立てを行い、前年度からほぼ増減なし。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満期一括償還による起債がないため大きな減少の予定はないが、償還財源として活用予定。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24,751
24,165
376.30
20,213,072
18,616,441
1,423,042
10,039,220
20,968,790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市税の徴収率向上等による歳入確保に努めるとともに、交付税の算入割合や後年度の償還状況及び財政状況を勘案しながら市債を発行することにより、財政力指数の向上に努める。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扶助費や公債費等は減少し、計算上の分子にあたる経常経費に充当された一般財源は減少したものの、普通交付税等の分母にあたる経常経費も減少したため、経常収支比率が前年度から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％多く、経常経費が増加傾向にあることから、既存事業の見直しを行い、経常経費の削減に努める。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59872</xdr:rowOff>
    </xdr:from>
    <xdr:to>
      <xdr:col>23</xdr:col>
      <xdr:colOff>133350</xdr:colOff>
      <xdr:row>60</xdr:row>
      <xdr:rowOff>90896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4687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59872</xdr:rowOff>
    </xdr:from>
    <xdr:to>
      <xdr:col>19</xdr:col>
      <xdr:colOff>133350</xdr:colOff>
      <xdr:row>60</xdr:row>
      <xdr:rowOff>149497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46872"/>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149497</xdr:rowOff>
    </xdr:from>
    <xdr:to>
      <xdr:col>15</xdr:col>
      <xdr:colOff>82550</xdr:colOff>
      <xdr:row>60</xdr:row>
      <xdr:rowOff>163285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364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101237</xdr:rowOff>
    </xdr:from>
    <xdr:to>
      <xdr:col>11</xdr:col>
      <xdr:colOff>31750</xdr:colOff>
      <xdr:row>60</xdr:row>
      <xdr:rowOff>163285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882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40096</xdr:rowOff>
    </xdr:from>
    <xdr:to>
      <xdr:col>23</xdr:col>
      <xdr:colOff>184150</xdr:colOff>
      <xdr:row>60</xdr:row>
      <xdr:rowOff>141696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12173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9072</xdr:rowOff>
    </xdr:from>
    <xdr:to>
      <xdr:col>19</xdr:col>
      <xdr:colOff>184150</xdr:colOff>
      <xdr:row>60</xdr:row>
      <xdr:rowOff>110672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95449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8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98697</xdr:rowOff>
    </xdr:from>
    <xdr:to>
      <xdr:col>15</xdr:col>
      <xdr:colOff>133350</xdr:colOff>
      <xdr:row>61</xdr:row>
      <xdr:rowOff>28847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13624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112485</xdr:rowOff>
    </xdr:from>
    <xdr:to>
      <xdr:col>11</xdr:col>
      <xdr:colOff>82550</xdr:colOff>
      <xdr:row>61</xdr:row>
      <xdr:rowOff>42635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27412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50437</xdr:rowOff>
    </xdr:from>
    <xdr:to>
      <xdr:col>7</xdr:col>
      <xdr:colOff>31750</xdr:colOff>
      <xdr:row>60</xdr:row>
      <xdr:rowOff>152037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136814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人件費は全体的に減少したものの、新型コロナウイルスワクチン接種事業（物件費）等の増加により、人口１人当たり人件費・物件費等決算額が前年度から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類似団体内平均値と比較すると下回っているが、人件費、物件費ともに増加傾向にあることから、職員数や既存事業等の見直しを行い、義務的経費の削減に努める。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153670</xdr:rowOff>
    </xdr:from>
    <xdr:to>
      <xdr:col>23</xdr:col>
      <xdr:colOff>133350</xdr:colOff>
      <xdr:row>82</xdr:row>
      <xdr:rowOff>9951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41120"/>
          <a:ext cx="838200" cy="2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166178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5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140577</xdr:rowOff>
    </xdr:from>
    <xdr:to>
      <xdr:col>19</xdr:col>
      <xdr:colOff>133350</xdr:colOff>
      <xdr:row>81</xdr:row>
      <xdr:rowOff>153670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28027"/>
          <a:ext cx="889000" cy="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118977</xdr:rowOff>
    </xdr:from>
    <xdr:to>
      <xdr:col>15</xdr:col>
      <xdr:colOff>82550</xdr:colOff>
      <xdr:row>81</xdr:row>
      <xdr:rowOff>140577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06427"/>
          <a:ext cx="889000" cy="2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109514</xdr:rowOff>
    </xdr:from>
    <xdr:to>
      <xdr:col>11</xdr:col>
      <xdr:colOff>31750</xdr:colOff>
      <xdr:row>81</xdr:row>
      <xdr:rowOff>118977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96964"/>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130601</xdr:rowOff>
    </xdr:from>
    <xdr:to>
      <xdr:col>23</xdr:col>
      <xdr:colOff>184150</xdr:colOff>
      <xdr:row>82</xdr:row>
      <xdr:rowOff>60751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51878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3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102870</xdr:rowOff>
    </xdr:from>
    <xdr:to>
      <xdr:col>19</xdr:col>
      <xdr:colOff>184150</xdr:colOff>
      <xdr:row>82</xdr:row>
      <xdr:rowOff>33020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43197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5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89777</xdr:rowOff>
    </xdr:from>
    <xdr:to>
      <xdr:col>15</xdr:col>
      <xdr:colOff>133350</xdr:colOff>
      <xdr:row>82</xdr:row>
      <xdr:rowOff>19927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30104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4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68177</xdr:rowOff>
    </xdr:from>
    <xdr:to>
      <xdr:col>11</xdr:col>
      <xdr:colOff>82550</xdr:colOff>
      <xdr:row>81</xdr:row>
      <xdr:rowOff>169777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5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8504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2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58714</xdr:rowOff>
    </xdr:from>
    <xdr:to>
      <xdr:col>7</xdr:col>
      <xdr:colOff>31750</xdr:colOff>
      <xdr:row>81</xdr:row>
      <xdr:rowOff>160314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170491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1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類似団体内平均値と比較すると下回っており、国や県内自治体の支給水準及び本市の財政状況を踏まえた給与管理に努める。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165805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988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138995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21166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122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128411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658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村合併以降、広大な市域の中で行政サービスを維持するために、支所機能の充実や災害対応を行ってきた。また、行政改革集中プランや定員適正化計画に基づき定員管理を行っているが、人口は年々減少し、住民のニーズは多様化している。新型コロナウイルス等の対応を行うなかで、持続可能な行政サービスの確保には、現状の水準を維持した定員管理や効率的な人員の配置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15966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4744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15966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46062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131112</xdr:rowOff>
    </xdr:from>
    <xdr:to>
      <xdr:col>72</xdr:col>
      <xdr:colOff>203200</xdr:colOff>
      <xdr:row>61</xdr:row>
      <xdr:rowOff>2177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418112"/>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117324</xdr:rowOff>
    </xdr:from>
    <xdr:to>
      <xdr:col>68</xdr:col>
      <xdr:colOff>152400</xdr:colOff>
      <xdr:row>60</xdr:row>
      <xdr:rowOff>131112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0432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108693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51543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122827</xdr:rowOff>
    </xdr:from>
    <xdr:to>
      <xdr:col>73</xdr:col>
      <xdr:colOff>44450</xdr:colOff>
      <xdr:row>61</xdr:row>
      <xdr:rowOff>52977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80312</xdr:rowOff>
    </xdr:from>
    <xdr:to>
      <xdr:col>68</xdr:col>
      <xdr:colOff>203200</xdr:colOff>
      <xdr:row>61</xdr:row>
      <xdr:rowOff>10462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166689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45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66524</xdr:rowOff>
    </xdr:from>
    <xdr:to>
      <xdr:col>64</xdr:col>
      <xdr:colOff>152400</xdr:colOff>
      <xdr:row>60</xdr:row>
      <xdr:rowOff>168124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152901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小中学校空調設備設置事業、農道整備事業の元利償還が開始されたこと等により、実質公債費比率は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して下回ってはいるものの、今後も熊本地震に係る市債の元利償還を控えていることから、後年度の償還状況及び財政状況を勘案しながら市債を発行することにより、実質公債費比率の維持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171344</xdr:rowOff>
    </xdr:from>
    <xdr:to>
      <xdr:col>81</xdr:col>
      <xdr:colOff>44450</xdr:colOff>
      <xdr:row>37</xdr:row>
      <xdr:rowOff>7938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4354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165312</xdr:rowOff>
    </xdr:from>
    <xdr:to>
      <xdr:col>77</xdr:col>
      <xdr:colOff>44450</xdr:colOff>
      <xdr:row>36</xdr:row>
      <xdr:rowOff>171344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3751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36</xdr:row>
      <xdr:rowOff>165312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159279</xdr:rowOff>
    </xdr:from>
    <xdr:to>
      <xdr:col>68</xdr:col>
      <xdr:colOff>152400</xdr:colOff>
      <xdr:row>36</xdr:row>
      <xdr:rowOff>163301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3147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128588</xdr:rowOff>
    </xdr:from>
    <xdr:to>
      <xdr:col>81</xdr:col>
      <xdr:colOff>95250</xdr:colOff>
      <xdr:row>37</xdr:row>
      <xdr:rowOff>58738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145115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120544</xdr:rowOff>
    </xdr:from>
    <xdr:to>
      <xdr:col>77</xdr:col>
      <xdr:colOff>95250</xdr:colOff>
      <xdr:row>37</xdr:row>
      <xdr:rowOff>50694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60871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6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計算上の分母にあたる標準財政規模等が減少し、分子にあたる充当可能財源等が減少したため、将来負担比率が前年度と比較して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よりも、大幅に上回っていることから、市税の徴収率向上等による歳入確保に努めるとともに、交付税の算入割合や後年度の償還状況及び財政状況を勘案しながら市債を発行することにより、将来負担比率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114490</xdr:rowOff>
    </xdr:from>
    <xdr:to>
      <xdr:col>81</xdr:col>
      <xdr:colOff>44450</xdr:colOff>
      <xdr:row>16</xdr:row>
      <xdr:rowOff>147669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857690"/>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114490</xdr:rowOff>
    </xdr:from>
    <xdr:to>
      <xdr:col>77</xdr:col>
      <xdr:colOff>44450</xdr:colOff>
      <xdr:row>17</xdr:row>
      <xdr:rowOff>25686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57690"/>
          <a:ext cx="889000" cy="8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25686</xdr:rowOff>
    </xdr:from>
    <xdr:to>
      <xdr:col>72</xdr:col>
      <xdr:colOff>203200</xdr:colOff>
      <xdr:row>17</xdr:row>
      <xdr:rowOff>135477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40336"/>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135477</xdr:rowOff>
    </xdr:from>
    <xdr:to>
      <xdr:col>68</xdr:col>
      <xdr:colOff>152400</xdr:colOff>
      <xdr:row>18</xdr:row>
      <xdr:rowOff>2635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05012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96869</xdr:rowOff>
    </xdr:from>
    <xdr:to>
      <xdr:col>81</xdr:col>
      <xdr:colOff>95250</xdr:colOff>
      <xdr:row>17</xdr:row>
      <xdr:rowOff>27019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8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68946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1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63690</xdr:rowOff>
    </xdr:from>
    <xdr:to>
      <xdr:col>77</xdr:col>
      <xdr:colOff>95250</xdr:colOff>
      <xdr:row>16</xdr:row>
      <xdr:rowOff>165290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150067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93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146336</xdr:rowOff>
    </xdr:from>
    <xdr:to>
      <xdr:col>73</xdr:col>
      <xdr:colOff>44450</xdr:colOff>
      <xdr:row>17</xdr:row>
      <xdr:rowOff>76486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61263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84677</xdr:rowOff>
    </xdr:from>
    <xdr:to>
      <xdr:col>68</xdr:col>
      <xdr:colOff>203200</xdr:colOff>
      <xdr:row>18</xdr:row>
      <xdr:rowOff>14827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171054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8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123285</xdr:rowOff>
    </xdr:from>
    <xdr:to>
      <xdr:col>64</xdr:col>
      <xdr:colOff>152400</xdr:colOff>
      <xdr:row>18</xdr:row>
      <xdr:rowOff>53435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38212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24,751
24,165
376.30
20,213,072
18,616,441
1,423,042
10,039,220
20,968,790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阿蘇山火口周辺等整備事業及び防災行政無線デジタル化整備事業の事業費支弁等により前年度から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％少なくなっており、今後も人件費の適正化に努める。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塵芥収集運搬業務委託等の委託料の増加により、物件費は前年度から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物件費は委託料を中心に増加傾向にあることから、事業内容等の精査を行い抑制に努める。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34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34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45357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55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45357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34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自立支援給付費は増加傾向にあるものの、全体的な総額は減少しており、分母にあたる経常一般財源が減少したことにより、扶助費の経常収支比率が前年度から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引き続き自立支援の後押しや関係課との連携による医療扶助費等の抑制に努める。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9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58</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79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38100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114300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5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158750</xdr:rowOff>
    </xdr:from>
    <xdr:to>
      <xdr:col>15</xdr:col>
      <xdr:colOff>149225</xdr:colOff>
      <xdr:row>58</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63500</xdr:rowOff>
    </xdr:from>
    <xdr:to>
      <xdr:col>6</xdr:col>
      <xdr:colOff>171450</xdr:colOff>
      <xdr:row>58</xdr:row>
      <xdr:rowOff>165100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及び介護保険特別会計の繰出金等の増加により、計算上の分子となる経常経費に充当された一般財源（その他）は増加したが、分母にあたる経常一般財源（その他）が減少したことにより、経常収支比率（その他）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5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8890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6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広域行政事務組合等の負担金の減少により、補助費等は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％高い数値であることから、市の単独費で行っている各種団体への補助事業等を見直し、補助費等の抑制に努める。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369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64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67564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78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62992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36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小中学校空調設備設置事業の元利償還開始等により計算上の分子となる公債費が増加し、公債費の経常収支比率が前年度から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類似団体内平均値と比較すると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％低くなっているが、今後も熊本地震に係る市債の元利償還を控えていることから、後年度の償還状況等を勘案しながら市債を発行することにより、公債費の抑制に努める。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14605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447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144145</xdr:rowOff>
    </xdr:from>
    <xdr:to>
      <xdr:col>19</xdr:col>
      <xdr:colOff>187325</xdr:colOff>
      <xdr:row>74</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314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144145</xdr:rowOff>
    </xdr:from>
    <xdr:to>
      <xdr:col>15</xdr:col>
      <xdr:colOff>98425</xdr:colOff>
      <xdr:row>74</xdr:row>
      <xdr:rowOff>159385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314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159385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143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151782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93345</xdr:rowOff>
    </xdr:from>
    <xdr:to>
      <xdr:col>15</xdr:col>
      <xdr:colOff>149225</xdr:colOff>
      <xdr:row>75</xdr:row>
      <xdr:rowOff>23495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33672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108585</xdr:rowOff>
    </xdr:from>
    <xdr:to>
      <xdr:col>11</xdr:col>
      <xdr:colOff>60325</xdr:colOff>
      <xdr:row>75</xdr:row>
      <xdr:rowOff>38735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48912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普通交付税の追加交付等により、分母にあたる経常一般財源が増加したことが大きな要因となり、経常収支比率（公債費以外）が前年度から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税の徴収率向上等による歳入確保に努めるとともに、既存事業等の見直しを行い、事業経費の削減に努める。また、割合の高い補助費等については、市の単独費で行っている各種団体への補助事業等の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42418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166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78</xdr:row>
      <xdr:rowOff>21844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440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21844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3556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163068</xdr:rowOff>
    </xdr:from>
    <xdr:to>
      <xdr:col>78</xdr:col>
      <xdr:colOff>120650</xdr:colOff>
      <xdr:row>77</xdr:row>
      <xdr:rowOff>93218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34983</xdr:rowOff>
    </xdr:from>
    <xdr:to>
      <xdr:col>29</xdr:col>
      <xdr:colOff>127000</xdr:colOff>
      <xdr:row>17</xdr:row>
      <xdr:rowOff>43169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97258"/>
          <a:ext cx="647700" cy="8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27946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02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34983</xdr:rowOff>
    </xdr:from>
    <xdr:to>
      <xdr:col>26</xdr:col>
      <xdr:colOff>50800</xdr:colOff>
      <xdr:row>17</xdr:row>
      <xdr:rowOff>45118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97258"/>
          <a:ext cx="698500" cy="10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45118</xdr:rowOff>
    </xdr:from>
    <xdr:to>
      <xdr:col>22</xdr:col>
      <xdr:colOff>114300</xdr:colOff>
      <xdr:row>17</xdr:row>
      <xdr:rowOff>61348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07393"/>
          <a:ext cx="6985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61348</xdr:rowOff>
    </xdr:from>
    <xdr:to>
      <xdr:col>18</xdr:col>
      <xdr:colOff>177800</xdr:colOff>
      <xdr:row>17</xdr:row>
      <xdr:rowOff>92285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3623"/>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163819</xdr:rowOff>
    </xdr:from>
    <xdr:to>
      <xdr:col>29</xdr:col>
      <xdr:colOff>177800</xdr:colOff>
      <xdr:row>17</xdr:row>
      <xdr:rowOff>93969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8896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9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155633</xdr:rowOff>
    </xdr:from>
    <xdr:to>
      <xdr:col>26</xdr:col>
      <xdr:colOff>101600</xdr:colOff>
      <xdr:row>17</xdr:row>
      <xdr:rowOff>85783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46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95960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5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165768</xdr:rowOff>
    </xdr:from>
    <xdr:to>
      <xdr:col>22</xdr:col>
      <xdr:colOff>165100</xdr:colOff>
      <xdr:row>17</xdr:row>
      <xdr:rowOff>95918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5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106095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10548</xdr:rowOff>
    </xdr:from>
    <xdr:to>
      <xdr:col>19</xdr:col>
      <xdr:colOff>38100</xdr:colOff>
      <xdr:row>17</xdr:row>
      <xdr:rowOff>112148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2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122325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41485</xdr:rowOff>
    </xdr:from>
    <xdr:to>
      <xdr:col>15</xdr:col>
      <xdr:colOff>101600</xdr:colOff>
      <xdr:row>17</xdr:row>
      <xdr:rowOff>143085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153262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315447</xdr:rowOff>
    </xdr:from>
    <xdr:to>
      <xdr:col>29</xdr:col>
      <xdr:colOff>127000</xdr:colOff>
      <xdr:row>37</xdr:row>
      <xdr:rowOff>325223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40147"/>
          <a:ext cx="647700" cy="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300223</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2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325223</xdr:rowOff>
    </xdr:from>
    <xdr:to>
      <xdr:col>26</xdr:col>
      <xdr:colOff>50800</xdr:colOff>
      <xdr:row>37</xdr:row>
      <xdr:rowOff>331955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49923"/>
          <a:ext cx="698500" cy="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331955</xdr:rowOff>
    </xdr:from>
    <xdr:to>
      <xdr:col>22</xdr:col>
      <xdr:colOff>114300</xdr:colOff>
      <xdr:row>37</xdr:row>
      <xdr:rowOff>337700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56655"/>
          <a:ext cx="698500" cy="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337700</xdr:rowOff>
    </xdr:from>
    <xdr:to>
      <xdr:col>18</xdr:col>
      <xdr:colOff>177800</xdr:colOff>
      <xdr:row>38</xdr:row>
      <xdr:rowOff>6055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62400"/>
          <a:ext cx="698500" cy="1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264647</xdr:rowOff>
    </xdr:from>
    <xdr:to>
      <xdr:col>29</xdr:col>
      <xdr:colOff>177800</xdr:colOff>
      <xdr:row>38</xdr:row>
      <xdr:rowOff>23347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8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109724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3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274423</xdr:rowOff>
    </xdr:from>
    <xdr:to>
      <xdr:col>26</xdr:col>
      <xdr:colOff>101600</xdr:colOff>
      <xdr:row>38</xdr:row>
      <xdr:rowOff>33123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43300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281155</xdr:rowOff>
    </xdr:from>
    <xdr:to>
      <xdr:col>22</xdr:col>
      <xdr:colOff>165100</xdr:colOff>
      <xdr:row>38</xdr:row>
      <xdr:rowOff>39855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0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50032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7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286900</xdr:rowOff>
    </xdr:from>
    <xdr:to>
      <xdr:col>19</xdr:col>
      <xdr:colOff>38100</xdr:colOff>
      <xdr:row>38</xdr:row>
      <xdr:rowOff>45600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30377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9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298155</xdr:rowOff>
    </xdr:from>
    <xdr:to>
      <xdr:col>15</xdr:col>
      <xdr:colOff>101600</xdr:colOff>
      <xdr:row>38</xdr:row>
      <xdr:rowOff>56855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41632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24,751
24,165
376.30
20,213,072
18,616,441
1,423,042
10,039,220
20,968,790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56007</xdr:rowOff>
    </xdr:from>
    <xdr:to>
      <xdr:col>24</xdr:col>
      <xdr:colOff>63500</xdr:colOff>
      <xdr:row>36</xdr:row>
      <xdr:rowOff>93396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28207"/>
          <a:ext cx="838200" cy="3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56007</xdr:rowOff>
    </xdr:from>
    <xdr:to>
      <xdr:col>19</xdr:col>
      <xdr:colOff>177800</xdr:colOff>
      <xdr:row>36</xdr:row>
      <xdr:rowOff>102159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8207"/>
          <a:ext cx="889000" cy="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102159</xdr:rowOff>
    </xdr:from>
    <xdr:to>
      <xdr:col>15</xdr:col>
      <xdr:colOff>50800</xdr:colOff>
      <xdr:row>36</xdr:row>
      <xdr:rowOff>154203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74359"/>
          <a:ext cx="889000" cy="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154203</xdr:rowOff>
    </xdr:from>
    <xdr:to>
      <xdr:col>10</xdr:col>
      <xdr:colOff>114300</xdr:colOff>
      <xdr:row>37</xdr:row>
      <xdr:rowOff>29769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6403"/>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42596</xdr:rowOff>
    </xdr:from>
    <xdr:to>
      <xdr:col>24</xdr:col>
      <xdr:colOff>114300</xdr:colOff>
      <xdr:row>36</xdr:row>
      <xdr:rowOff>144196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21023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5207</xdr:rowOff>
    </xdr:from>
    <xdr:to>
      <xdr:col>20</xdr:col>
      <xdr:colOff>38100</xdr:colOff>
      <xdr:row>36</xdr:row>
      <xdr:rowOff>106807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97934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7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51359</xdr:rowOff>
    </xdr:from>
    <xdr:to>
      <xdr:col>15</xdr:col>
      <xdr:colOff>101600</xdr:colOff>
      <xdr:row>36</xdr:row>
      <xdr:rowOff>152959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144086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103403</xdr:rowOff>
    </xdr:from>
    <xdr:to>
      <xdr:col>10</xdr:col>
      <xdr:colOff>165100</xdr:colOff>
      <xdr:row>37</xdr:row>
      <xdr:rowOff>33553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50080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150419</xdr:rowOff>
    </xdr:from>
    <xdr:to>
      <xdr:col>6</xdr:col>
      <xdr:colOff>38100</xdr:colOff>
      <xdr:row>37</xdr:row>
      <xdr:rowOff>80569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71696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31907</xdr:rowOff>
    </xdr:from>
    <xdr:to>
      <xdr:col>24</xdr:col>
      <xdr:colOff>63500</xdr:colOff>
      <xdr:row>58</xdr:row>
      <xdr:rowOff>63329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6007"/>
          <a:ext cx="838200" cy="3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63329</xdr:rowOff>
    </xdr:from>
    <xdr:to>
      <xdr:col>19</xdr:col>
      <xdr:colOff>177800</xdr:colOff>
      <xdr:row>58</xdr:row>
      <xdr:rowOff>75809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7429"/>
          <a:ext cx="889000" cy="1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75809</xdr:rowOff>
    </xdr:from>
    <xdr:to>
      <xdr:col>15</xdr:col>
      <xdr:colOff>50800</xdr:colOff>
      <xdr:row>58</xdr:row>
      <xdr:rowOff>96231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9909"/>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96231</xdr:rowOff>
    </xdr:from>
    <xdr:to>
      <xdr:col>10</xdr:col>
      <xdr:colOff>114300</xdr:colOff>
      <xdr:row>58</xdr:row>
      <xdr:rowOff>103649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40331"/>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152557</xdr:rowOff>
    </xdr:from>
    <xdr:to>
      <xdr:col>24</xdr:col>
      <xdr:colOff>114300</xdr:colOff>
      <xdr:row>58</xdr:row>
      <xdr:rowOff>82707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12529</xdr:rowOff>
    </xdr:from>
    <xdr:to>
      <xdr:col>20</xdr:col>
      <xdr:colOff>38100</xdr:colOff>
      <xdr:row>58</xdr:row>
      <xdr:rowOff>114129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105256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4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25009</xdr:rowOff>
    </xdr:from>
    <xdr:to>
      <xdr:col>15</xdr:col>
      <xdr:colOff>101600</xdr:colOff>
      <xdr:row>58</xdr:row>
      <xdr:rowOff>126609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117736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45431</xdr:rowOff>
    </xdr:from>
    <xdr:to>
      <xdr:col>10</xdr:col>
      <xdr:colOff>165100</xdr:colOff>
      <xdr:row>58</xdr:row>
      <xdr:rowOff>147031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138158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8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52849</xdr:rowOff>
    </xdr:from>
    <xdr:to>
      <xdr:col>6</xdr:col>
      <xdr:colOff>38100</xdr:colOff>
      <xdr:row>58</xdr:row>
      <xdr:rowOff>154449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145576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85489</xdr:rowOff>
    </xdr:from>
    <xdr:to>
      <xdr:col>24</xdr:col>
      <xdr:colOff>63500</xdr:colOff>
      <xdr:row>79</xdr:row>
      <xdr:rowOff>89376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630039"/>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85489</xdr:rowOff>
    </xdr:from>
    <xdr:to>
      <xdr:col>19</xdr:col>
      <xdr:colOff>177800</xdr:colOff>
      <xdr:row>79</xdr:row>
      <xdr:rowOff>88477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30039"/>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88477</xdr:rowOff>
    </xdr:from>
    <xdr:to>
      <xdr:col>15</xdr:col>
      <xdr:colOff>50800</xdr:colOff>
      <xdr:row>79</xdr:row>
      <xdr:rowOff>90976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33027"/>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88739</xdr:rowOff>
    </xdr:from>
    <xdr:to>
      <xdr:col>10</xdr:col>
      <xdr:colOff>114300</xdr:colOff>
      <xdr:row>79</xdr:row>
      <xdr:rowOff>90976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33289"/>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38576</xdr:rowOff>
    </xdr:from>
    <xdr:to>
      <xdr:col>24</xdr:col>
      <xdr:colOff>114300</xdr:colOff>
      <xdr:row>79</xdr:row>
      <xdr:rowOff>140176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124953</xdr:rowOff>
    </xdr:from>
    <xdr:ext cx="378565"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98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34689</xdr:rowOff>
    </xdr:from>
    <xdr:to>
      <xdr:col>20</xdr:col>
      <xdr:colOff>38100</xdr:colOff>
      <xdr:row>79</xdr:row>
      <xdr:rowOff>136289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127416</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8017" y="13671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37677</xdr:rowOff>
    </xdr:from>
    <xdr:to>
      <xdr:col>15</xdr:col>
      <xdr:colOff>101600</xdr:colOff>
      <xdr:row>79</xdr:row>
      <xdr:rowOff>139277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130404</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719017" y="1367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40176</xdr:rowOff>
    </xdr:from>
    <xdr:to>
      <xdr:col>10</xdr:col>
      <xdr:colOff>165100</xdr:colOff>
      <xdr:row>79</xdr:row>
      <xdr:rowOff>141776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132903</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830017" y="1367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37939</xdr:rowOff>
    </xdr:from>
    <xdr:to>
      <xdr:col>6</xdr:col>
      <xdr:colOff>38100</xdr:colOff>
      <xdr:row>79</xdr:row>
      <xdr:rowOff>139539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130666</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941017" y="13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51961</xdr:rowOff>
    </xdr:from>
    <xdr:to>
      <xdr:col>24</xdr:col>
      <xdr:colOff>63500</xdr:colOff>
      <xdr:row>95</xdr:row>
      <xdr:rowOff>113607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168261"/>
          <a:ext cx="838200" cy="2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51961</xdr:rowOff>
    </xdr:from>
    <xdr:to>
      <xdr:col>19</xdr:col>
      <xdr:colOff>177800</xdr:colOff>
      <xdr:row>95</xdr:row>
      <xdr:rowOff>154146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68261"/>
          <a:ext cx="889000" cy="27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154146</xdr:rowOff>
    </xdr:from>
    <xdr:to>
      <xdr:col>15</xdr:col>
      <xdr:colOff>50800</xdr:colOff>
      <xdr:row>95</xdr:row>
      <xdr:rowOff>168427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41896"/>
          <a:ext cx="889000" cy="1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168427</xdr:rowOff>
    </xdr:from>
    <xdr:to>
      <xdr:col>10</xdr:col>
      <xdr:colOff>114300</xdr:colOff>
      <xdr:row>96</xdr:row>
      <xdr:rowOff>3204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56177"/>
          <a:ext cx="8890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62807</xdr:rowOff>
    </xdr:from>
    <xdr:to>
      <xdr:col>24</xdr:col>
      <xdr:colOff>114300</xdr:colOff>
      <xdr:row>95</xdr:row>
      <xdr:rowOff>164407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85684</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1161</xdr:rowOff>
    </xdr:from>
    <xdr:to>
      <xdr:col>20</xdr:col>
      <xdr:colOff>38100</xdr:colOff>
      <xdr:row>94</xdr:row>
      <xdr:rowOff>102761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119288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89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103346</xdr:rowOff>
    </xdr:from>
    <xdr:to>
      <xdr:col>15</xdr:col>
      <xdr:colOff>101600</xdr:colOff>
      <xdr:row>96</xdr:row>
      <xdr:rowOff>33496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50023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16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117627</xdr:rowOff>
    </xdr:from>
    <xdr:to>
      <xdr:col>10</xdr:col>
      <xdr:colOff>165100</xdr:colOff>
      <xdr:row>96</xdr:row>
      <xdr:rowOff>47777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64304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18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123854</xdr:rowOff>
    </xdr:from>
    <xdr:to>
      <xdr:col>6</xdr:col>
      <xdr:colOff>38100</xdr:colOff>
      <xdr:row>96</xdr:row>
      <xdr:rowOff>54004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70531</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18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82674</xdr:rowOff>
    </xdr:from>
    <xdr:to>
      <xdr:col>55</xdr:col>
      <xdr:colOff>0</xdr:colOff>
      <xdr:row>36</xdr:row>
      <xdr:rowOff>106942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254874"/>
          <a:ext cx="838200" cy="2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166871</xdr:rowOff>
    </xdr:from>
    <xdr:to>
      <xdr:col>50</xdr:col>
      <xdr:colOff>114300</xdr:colOff>
      <xdr:row>36</xdr:row>
      <xdr:rowOff>82674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96171"/>
          <a:ext cx="889000" cy="25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166871</xdr:rowOff>
    </xdr:from>
    <xdr:to>
      <xdr:col>45</xdr:col>
      <xdr:colOff>177800</xdr:colOff>
      <xdr:row>37</xdr:row>
      <xdr:rowOff>47104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96171"/>
          <a:ext cx="889000" cy="39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164813</xdr:rowOff>
    </xdr:from>
    <xdr:to>
      <xdr:col>41</xdr:col>
      <xdr:colOff>50800</xdr:colOff>
      <xdr:row>37</xdr:row>
      <xdr:rowOff>47104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37013"/>
          <a:ext cx="889000" cy="5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56142</xdr:rowOff>
    </xdr:from>
    <xdr:to>
      <xdr:col>55</xdr:col>
      <xdr:colOff>50800</xdr:colOff>
      <xdr:row>36</xdr:row>
      <xdr:rowOff>157742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79019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7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31874</xdr:rowOff>
    </xdr:from>
    <xdr:to>
      <xdr:col>50</xdr:col>
      <xdr:colOff>165100</xdr:colOff>
      <xdr:row>36</xdr:row>
      <xdr:rowOff>133474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0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150001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97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116071</xdr:rowOff>
    </xdr:from>
    <xdr:to>
      <xdr:col>46</xdr:col>
      <xdr:colOff>38100</xdr:colOff>
      <xdr:row>35</xdr:row>
      <xdr:rowOff>46221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62748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2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167754</xdr:rowOff>
    </xdr:from>
    <xdr:to>
      <xdr:col>41</xdr:col>
      <xdr:colOff>101600</xdr:colOff>
      <xdr:row>37</xdr:row>
      <xdr:rowOff>97904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114431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1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114013</xdr:rowOff>
    </xdr:from>
    <xdr:to>
      <xdr:col>36</xdr:col>
      <xdr:colOff>165100</xdr:colOff>
      <xdr:row>37</xdr:row>
      <xdr:rowOff>44163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60690</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6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119792</xdr:rowOff>
    </xdr:from>
    <xdr:to>
      <xdr:col>55</xdr:col>
      <xdr:colOff>0</xdr:colOff>
      <xdr:row>58</xdr:row>
      <xdr:rowOff>12631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892442"/>
          <a:ext cx="838200" cy="6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35047</xdr:rowOff>
    </xdr:from>
    <xdr:to>
      <xdr:col>50</xdr:col>
      <xdr:colOff>114300</xdr:colOff>
      <xdr:row>58</xdr:row>
      <xdr:rowOff>12631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807697"/>
          <a:ext cx="889000" cy="1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70252</xdr:rowOff>
    </xdr:from>
    <xdr:to>
      <xdr:col>45</xdr:col>
      <xdr:colOff>177800</xdr:colOff>
      <xdr:row>57</xdr:row>
      <xdr:rowOff>35047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671452"/>
          <a:ext cx="889000" cy="1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70252</xdr:rowOff>
    </xdr:from>
    <xdr:to>
      <xdr:col>41</xdr:col>
      <xdr:colOff>50800</xdr:colOff>
      <xdr:row>57</xdr:row>
      <xdr:rowOff>81727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671452"/>
          <a:ext cx="889000" cy="1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68992</xdr:rowOff>
    </xdr:from>
    <xdr:to>
      <xdr:col>55</xdr:col>
      <xdr:colOff>50800</xdr:colOff>
      <xdr:row>57</xdr:row>
      <xdr:rowOff>170592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4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91869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9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133281</xdr:rowOff>
    </xdr:from>
    <xdr:to>
      <xdr:col>50</xdr:col>
      <xdr:colOff>165100</xdr:colOff>
      <xdr:row>58</xdr:row>
      <xdr:rowOff>63431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54558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155697</xdr:rowOff>
    </xdr:from>
    <xdr:to>
      <xdr:col>46</xdr:col>
      <xdr:colOff>38100</xdr:colOff>
      <xdr:row>57</xdr:row>
      <xdr:rowOff>85847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102374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3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19452</xdr:rowOff>
    </xdr:from>
    <xdr:to>
      <xdr:col>41</xdr:col>
      <xdr:colOff>101600</xdr:colOff>
      <xdr:row>56</xdr:row>
      <xdr:rowOff>121052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2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137579</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39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30927</xdr:rowOff>
    </xdr:from>
    <xdr:to>
      <xdr:col>36</xdr:col>
      <xdr:colOff>165100</xdr:colOff>
      <xdr:row>57</xdr:row>
      <xdr:rowOff>132527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149054</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7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14605</xdr:rowOff>
    </xdr:from>
    <xdr:to>
      <xdr:col>55</xdr:col>
      <xdr:colOff>0</xdr:colOff>
      <xdr:row>79</xdr:row>
      <xdr:rowOff>37134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16255"/>
          <a:ext cx="838200" cy="3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14605</xdr:rowOff>
    </xdr:from>
    <xdr:to>
      <xdr:col>50</xdr:col>
      <xdr:colOff>114300</xdr:colOff>
      <xdr:row>78</xdr:row>
      <xdr:rowOff>33871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216255"/>
          <a:ext cx="889000" cy="19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33871</xdr:rowOff>
    </xdr:from>
    <xdr:to>
      <xdr:col>45</xdr:col>
      <xdr:colOff>177800</xdr:colOff>
      <xdr:row>79</xdr:row>
      <xdr:rowOff>31762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406971"/>
          <a:ext cx="889000" cy="16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31762</xdr:rowOff>
    </xdr:from>
    <xdr:to>
      <xdr:col>41</xdr:col>
      <xdr:colOff>50800</xdr:colOff>
      <xdr:row>79</xdr:row>
      <xdr:rowOff>36551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576312"/>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157784</xdr:rowOff>
    </xdr:from>
    <xdr:to>
      <xdr:col>55</xdr:col>
      <xdr:colOff>50800</xdr:colOff>
      <xdr:row>79</xdr:row>
      <xdr:rowOff>87934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72711</xdr:rowOff>
    </xdr:from>
    <xdr:ext cx="378565"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4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135255</xdr:rowOff>
    </xdr:from>
    <xdr:to>
      <xdr:col>50</xdr:col>
      <xdr:colOff>165100</xdr:colOff>
      <xdr:row>77</xdr:row>
      <xdr:rowOff>65405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81932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9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154521</xdr:rowOff>
    </xdr:from>
    <xdr:to>
      <xdr:col>46</xdr:col>
      <xdr:colOff>38100</xdr:colOff>
      <xdr:row>78</xdr:row>
      <xdr:rowOff>84671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75798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4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152412</xdr:rowOff>
    </xdr:from>
    <xdr:to>
      <xdr:col>41</xdr:col>
      <xdr:colOff>101600</xdr:colOff>
      <xdr:row>79</xdr:row>
      <xdr:rowOff>82562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73689</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18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157201</xdr:rowOff>
    </xdr:from>
    <xdr:to>
      <xdr:col>36</xdr:col>
      <xdr:colOff>165100</xdr:colOff>
      <xdr:row>79</xdr:row>
      <xdr:rowOff>87351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78478</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2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159274</xdr:rowOff>
    </xdr:from>
    <xdr:to>
      <xdr:col>55</xdr:col>
      <xdr:colOff>0</xdr:colOff>
      <xdr:row>98</xdr:row>
      <xdr:rowOff>125200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789924"/>
          <a:ext cx="838200" cy="1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9843</xdr:rowOff>
    </xdr:from>
    <xdr:to>
      <xdr:col>50</xdr:col>
      <xdr:colOff>114300</xdr:colOff>
      <xdr:row>98</xdr:row>
      <xdr:rowOff>125200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811943"/>
          <a:ext cx="889000" cy="11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35830</xdr:rowOff>
    </xdr:from>
    <xdr:to>
      <xdr:col>45</xdr:col>
      <xdr:colOff>177800</xdr:colOff>
      <xdr:row>98</xdr:row>
      <xdr:rowOff>9843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666480"/>
          <a:ext cx="889000" cy="14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35830</xdr:rowOff>
    </xdr:from>
    <xdr:to>
      <xdr:col>41</xdr:col>
      <xdr:colOff>50800</xdr:colOff>
      <xdr:row>98</xdr:row>
      <xdr:rowOff>7710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66480"/>
          <a:ext cx="889000" cy="14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108474</xdr:rowOff>
    </xdr:from>
    <xdr:to>
      <xdr:col>55</xdr:col>
      <xdr:colOff>50800</xdr:colOff>
      <xdr:row>98</xdr:row>
      <xdr:rowOff>38624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3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131351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9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74400</xdr:rowOff>
    </xdr:from>
    <xdr:to>
      <xdr:col>50</xdr:col>
      <xdr:colOff>165100</xdr:colOff>
      <xdr:row>99</xdr:row>
      <xdr:rowOff>4550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167127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6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130493</xdr:rowOff>
    </xdr:from>
    <xdr:to>
      <xdr:col>46</xdr:col>
      <xdr:colOff>38100</xdr:colOff>
      <xdr:row>98</xdr:row>
      <xdr:rowOff>60643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77170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156480</xdr:rowOff>
    </xdr:from>
    <xdr:to>
      <xdr:col>41</xdr:col>
      <xdr:colOff>101600</xdr:colOff>
      <xdr:row>97</xdr:row>
      <xdr:rowOff>86630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103157</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61795" y="1639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128360</xdr:rowOff>
    </xdr:from>
    <xdr:to>
      <xdr:col>36</xdr:col>
      <xdr:colOff>165100</xdr:colOff>
      <xdr:row>98</xdr:row>
      <xdr:rowOff>58510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75037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124765</xdr:rowOff>
    </xdr:from>
    <xdr:to>
      <xdr:col>85</xdr:col>
      <xdr:colOff>126364</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611165"/>
          <a:ext cx="1269" cy="111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71442</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38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124765</xdr:rowOff>
    </xdr:from>
    <xdr:to>
      <xdr:col>86</xdr:col>
      <xdr:colOff>25400</xdr:colOff>
      <xdr:row>32</xdr:row>
      <xdr:rowOff>124765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611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126556</xdr:rowOff>
    </xdr:from>
    <xdr:to>
      <xdr:col>85</xdr:col>
      <xdr:colOff>127000</xdr:colOff>
      <xdr:row>38</xdr:row>
      <xdr:rowOff>153264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641656"/>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75633</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41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52756</xdr:rowOff>
    </xdr:from>
    <xdr:to>
      <xdr:col>85</xdr:col>
      <xdr:colOff>177800</xdr:colOff>
      <xdr:row>38</xdr:row>
      <xdr:rowOff>154356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5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126556</xdr:rowOff>
    </xdr:from>
    <xdr:to>
      <xdr:col>81</xdr:col>
      <xdr:colOff>50800</xdr:colOff>
      <xdr:row>38</xdr:row>
      <xdr:rowOff>130022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6641656"/>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37287</xdr:rowOff>
    </xdr:from>
    <xdr:to>
      <xdr:col>81</xdr:col>
      <xdr:colOff>101600</xdr:colOff>
      <xdr:row>38</xdr:row>
      <xdr:rowOff>138887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155414</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120193</xdr:rowOff>
    </xdr:from>
    <xdr:to>
      <xdr:col>76</xdr:col>
      <xdr:colOff>114300</xdr:colOff>
      <xdr:row>38</xdr:row>
      <xdr:rowOff>130022</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463843"/>
          <a:ext cx="889000" cy="1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48133</xdr:rowOff>
    </xdr:from>
    <xdr:to>
      <xdr:col>76</xdr:col>
      <xdr:colOff>165100</xdr:colOff>
      <xdr:row>38</xdr:row>
      <xdr:rowOff>149733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166260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33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62624</xdr:rowOff>
    </xdr:from>
    <xdr:to>
      <xdr:col>71</xdr:col>
      <xdr:colOff>177800</xdr:colOff>
      <xdr:row>37</xdr:row>
      <xdr:rowOff>120193</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5377574"/>
          <a:ext cx="889000" cy="108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36614</xdr:rowOff>
    </xdr:from>
    <xdr:to>
      <xdr:col>72</xdr:col>
      <xdr:colOff>38100</xdr:colOff>
      <xdr:row>38</xdr:row>
      <xdr:rowOff>138214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129341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49403</xdr:rowOff>
    </xdr:from>
    <xdr:to>
      <xdr:col>67</xdr:col>
      <xdr:colOff>101600</xdr:colOff>
      <xdr:row>38</xdr:row>
      <xdr:rowOff>151003</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142130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102464</xdr:rowOff>
    </xdr:from>
    <xdr:to>
      <xdr:col>85</xdr:col>
      <xdr:colOff>177800</xdr:colOff>
      <xdr:row>39</xdr:row>
      <xdr:rowOff>32614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6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31183</xdr:rowOff>
    </xdr:from>
    <xdr:ext cx="469744"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54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75756</xdr:rowOff>
    </xdr:from>
    <xdr:to>
      <xdr:col>81</xdr:col>
      <xdr:colOff>101600</xdr:colOff>
      <xdr:row>39</xdr:row>
      <xdr:rowOff>5906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5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168483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46428" y="668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79222</xdr:rowOff>
    </xdr:from>
    <xdr:to>
      <xdr:col>76</xdr:col>
      <xdr:colOff>165100</xdr:colOff>
      <xdr:row>39</xdr:row>
      <xdr:rowOff>9372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5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499</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57428" y="668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69393</xdr:rowOff>
    </xdr:from>
    <xdr:to>
      <xdr:col>72</xdr:col>
      <xdr:colOff>38100</xdr:colOff>
      <xdr:row>37</xdr:row>
      <xdr:rowOff>170993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4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16070</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436111" y="618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11824</xdr:rowOff>
    </xdr:from>
    <xdr:to>
      <xdr:col>67</xdr:col>
      <xdr:colOff>101600</xdr:colOff>
      <xdr:row>31</xdr:row>
      <xdr:rowOff>113424</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53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129951</xdr:rowOff>
    </xdr:from>
    <xdr:ext cx="59901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514795" y="510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4251</xdr:rowOff>
    </xdr:from>
    <xdr:to>
      <xdr:col>85</xdr:col>
      <xdr:colOff>127000</xdr:colOff>
      <xdr:row>78</xdr:row>
      <xdr:rowOff>19093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377351"/>
          <a:ext cx="8382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19093</xdr:rowOff>
    </xdr:from>
    <xdr:to>
      <xdr:col>81</xdr:col>
      <xdr:colOff>50800</xdr:colOff>
      <xdr:row>78</xdr:row>
      <xdr:rowOff>46901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392193"/>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44360</xdr:rowOff>
    </xdr:from>
    <xdr:to>
      <xdr:col>76</xdr:col>
      <xdr:colOff>114300</xdr:colOff>
      <xdr:row>78</xdr:row>
      <xdr:rowOff>46901</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3703300" y="1341746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44360</xdr:rowOff>
    </xdr:from>
    <xdr:to>
      <xdr:col>71</xdr:col>
      <xdr:colOff>177800</xdr:colOff>
      <xdr:row>78</xdr:row>
      <xdr:rowOff>71819</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2814300" y="13417460"/>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124901</xdr:rowOff>
    </xdr:from>
    <xdr:to>
      <xdr:col>85</xdr:col>
      <xdr:colOff>177800</xdr:colOff>
      <xdr:row>78</xdr:row>
      <xdr:rowOff>55051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3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147778</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1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139743</xdr:rowOff>
    </xdr:from>
    <xdr:to>
      <xdr:col>81</xdr:col>
      <xdr:colOff>101600</xdr:colOff>
      <xdr:row>78</xdr:row>
      <xdr:rowOff>69893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3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86420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11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167551</xdr:rowOff>
    </xdr:from>
    <xdr:to>
      <xdr:col>76</xdr:col>
      <xdr:colOff>165100</xdr:colOff>
      <xdr:row>78</xdr:row>
      <xdr:rowOff>97701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3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88828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4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165010</xdr:rowOff>
    </xdr:from>
    <xdr:to>
      <xdr:col>72</xdr:col>
      <xdr:colOff>38100</xdr:colOff>
      <xdr:row>78</xdr:row>
      <xdr:rowOff>95160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3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111687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1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21019</xdr:rowOff>
    </xdr:from>
    <xdr:to>
      <xdr:col>67</xdr:col>
      <xdr:colOff>101600</xdr:colOff>
      <xdr:row>78</xdr:row>
      <xdr:rowOff>122619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3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113746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4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171267</xdr:rowOff>
    </xdr:from>
    <xdr:to>
      <xdr:col>85</xdr:col>
      <xdr:colOff>127000</xdr:colOff>
      <xdr:row>99</xdr:row>
      <xdr:rowOff>8482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5481300" y="16973367"/>
          <a:ext cx="8382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8482</xdr:rowOff>
    </xdr:from>
    <xdr:to>
      <xdr:col>81</xdr:col>
      <xdr:colOff>50800</xdr:colOff>
      <xdr:row>99</xdr:row>
      <xdr:rowOff>36658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6982032"/>
          <a:ext cx="889000" cy="2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160682</xdr:rowOff>
    </xdr:from>
    <xdr:to>
      <xdr:col>76</xdr:col>
      <xdr:colOff>114300</xdr:colOff>
      <xdr:row>99</xdr:row>
      <xdr:rowOff>36658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3703300" y="16962782"/>
          <a:ext cx="889000" cy="4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117168</xdr:rowOff>
    </xdr:from>
    <xdr:to>
      <xdr:col>71</xdr:col>
      <xdr:colOff>177800</xdr:colOff>
      <xdr:row>98</xdr:row>
      <xdr:rowOff>160682</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919268"/>
          <a:ext cx="889000" cy="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120467</xdr:rowOff>
    </xdr:from>
    <xdr:to>
      <xdr:col>85</xdr:col>
      <xdr:colOff>177800</xdr:colOff>
      <xdr:row>99</xdr:row>
      <xdr:rowOff>50617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92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129132</xdr:rowOff>
    </xdr:from>
    <xdr:to>
      <xdr:col>81</xdr:col>
      <xdr:colOff>101600</xdr:colOff>
      <xdr:row>99</xdr:row>
      <xdr:rowOff>59282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93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50409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702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157308</xdr:rowOff>
    </xdr:from>
    <xdr:to>
      <xdr:col>76</xdr:col>
      <xdr:colOff>165100</xdr:colOff>
      <xdr:row>99</xdr:row>
      <xdr:rowOff>87458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9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78585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57428" y="1705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109882</xdr:rowOff>
    </xdr:from>
    <xdr:to>
      <xdr:col>72</xdr:col>
      <xdr:colOff>38100</xdr:colOff>
      <xdr:row>99</xdr:row>
      <xdr:rowOff>40032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9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56559</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668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66368</xdr:rowOff>
    </xdr:from>
    <xdr:to>
      <xdr:col>67</xdr:col>
      <xdr:colOff>101600</xdr:colOff>
      <xdr:row>98</xdr:row>
      <xdr:rowOff>167968</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8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13045</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47111" y="1664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a:extLst>
            <a:ext uri="{FF2B5EF4-FFF2-40B4-BE49-F238E27FC236}">
              <a16:creationId xmlns:a16="http://schemas.microsoft.com/office/drawing/2014/main" id="{00000000-0008-0000-06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a:extLst>
            <a:ext uri="{FF2B5EF4-FFF2-40B4-BE49-F238E27FC236}">
              <a16:creationId xmlns:a16="http://schemas.microsoft.com/office/drawing/2014/main" id="{00000000-0008-0000-0600-0000E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a:extLst>
            <a:ext uri="{FF2B5EF4-FFF2-40B4-BE49-F238E27FC236}">
              <a16:creationId xmlns:a16="http://schemas.microsoft.com/office/drawing/2014/main" id="{00000000-0008-0000-0600-0000F0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5" name="投資及び出資金平均値テキスト">
          <a:extLst>
            <a:ext uri="{FF2B5EF4-FFF2-40B4-BE49-F238E27FC236}">
              <a16:creationId xmlns:a16="http://schemas.microsoft.com/office/drawing/2014/main" id="{00000000-0008-0000-0600-0000F3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投資及び出資金該当値テキスト">
          <a:extLst>
            <a:ext uri="{FF2B5EF4-FFF2-40B4-BE49-F238E27FC236}">
              <a16:creationId xmlns:a16="http://schemas.microsoft.com/office/drawing/2014/main" id="{00000000-0008-0000-0600-000006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81887</xdr:rowOff>
    </xdr:from>
    <xdr:to>
      <xdr:col>107</xdr:col>
      <xdr:colOff>50800</xdr:colOff>
      <xdr:row>58</xdr:row>
      <xdr:rowOff>139700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9854537"/>
          <a:ext cx="889000" cy="22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81887</xdr:rowOff>
    </xdr:from>
    <xdr:to>
      <xdr:col>102</xdr:col>
      <xdr:colOff>114300</xdr:colOff>
      <xdr:row>57</xdr:row>
      <xdr:rowOff>86299</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8656300" y="9854537"/>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31087</xdr:rowOff>
    </xdr:from>
    <xdr:to>
      <xdr:col>102</xdr:col>
      <xdr:colOff>165100</xdr:colOff>
      <xdr:row>57</xdr:row>
      <xdr:rowOff>132687</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98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149214</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278111" y="957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35499</xdr:rowOff>
    </xdr:from>
    <xdr:to>
      <xdr:col>98</xdr:col>
      <xdr:colOff>38100</xdr:colOff>
      <xdr:row>57</xdr:row>
      <xdr:rowOff>137099</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9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153626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21428" y="958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86992</xdr:rowOff>
    </xdr:from>
    <xdr:to>
      <xdr:col>116</xdr:col>
      <xdr:colOff>63500</xdr:colOff>
      <xdr:row>74</xdr:row>
      <xdr:rowOff>124743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2774292"/>
          <a:ext cx="8382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124743</xdr:rowOff>
    </xdr:from>
    <xdr:to>
      <xdr:col>111</xdr:col>
      <xdr:colOff>177800</xdr:colOff>
      <xdr:row>74</xdr:row>
      <xdr:rowOff>131519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2812043"/>
          <a:ext cx="8890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131519</xdr:rowOff>
    </xdr:from>
    <xdr:to>
      <xdr:col>107</xdr:col>
      <xdr:colOff>50800</xdr:colOff>
      <xdr:row>74</xdr:row>
      <xdr:rowOff>154674</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2818819"/>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145839</xdr:rowOff>
    </xdr:from>
    <xdr:to>
      <xdr:col>102</xdr:col>
      <xdr:colOff>114300</xdr:colOff>
      <xdr:row>74</xdr:row>
      <xdr:rowOff>154674</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2833139"/>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36192</xdr:rowOff>
    </xdr:from>
    <xdr:to>
      <xdr:col>116</xdr:col>
      <xdr:colOff>114300</xdr:colOff>
      <xdr:row>74</xdr:row>
      <xdr:rowOff>137792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7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59069</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5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73943</xdr:rowOff>
    </xdr:from>
    <xdr:to>
      <xdr:col>112</xdr:col>
      <xdr:colOff>38100</xdr:colOff>
      <xdr:row>75</xdr:row>
      <xdr:rowOff>4093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7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20620</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5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80719</xdr:rowOff>
    </xdr:from>
    <xdr:to>
      <xdr:col>107</xdr:col>
      <xdr:colOff>101600</xdr:colOff>
      <xdr:row>75</xdr:row>
      <xdr:rowOff>10869</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7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27396</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54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103874</xdr:rowOff>
    </xdr:from>
    <xdr:to>
      <xdr:col>102</xdr:col>
      <xdr:colOff>165100</xdr:colOff>
      <xdr:row>75</xdr:row>
      <xdr:rowOff>34024</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7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50551</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5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95039</xdr:rowOff>
    </xdr:from>
    <xdr:to>
      <xdr:col>98</xdr:col>
      <xdr:colOff>38100</xdr:colOff>
      <xdr:row>75</xdr:row>
      <xdr:rowOff>25189</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7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41716</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5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a:extLst>
            <a:ext uri="{FF2B5EF4-FFF2-40B4-BE49-F238E27FC236}">
              <a16:creationId xmlns:a16="http://schemas.microsoft.com/office/drawing/2014/main" id="{00000000-0008-0000-0600-00009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a:extLst>
            <a:ext uri="{FF2B5EF4-FFF2-40B4-BE49-F238E27FC236}">
              <a16:creationId xmlns:a16="http://schemas.microsoft.com/office/drawing/2014/main" id="{00000000-0008-0000-0600-00009C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a:extLst>
            <a:ext uri="{FF2B5EF4-FFF2-40B4-BE49-F238E27FC236}">
              <a16:creationId xmlns:a16="http://schemas.microsoft.com/office/drawing/2014/main" id="{00000000-0008-0000-0600-00009E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a:extLst>
            <a:ext uri="{FF2B5EF4-FFF2-40B4-BE49-F238E27FC236}">
              <a16:creationId xmlns:a16="http://schemas.microsoft.com/office/drawing/2014/main" id="{00000000-0008-0000-0600-0000A1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a:extLst>
            <a:ext uri="{FF2B5EF4-FFF2-40B4-BE49-F238E27FC236}">
              <a16:creationId xmlns:a16="http://schemas.microsoft.com/office/drawing/2014/main" id="{00000000-0008-0000-0600-0000A6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5" name="フローチャート: 判断 934">
          <a:extLst>
            <a:ext uri="{FF2B5EF4-FFF2-40B4-BE49-F238E27FC236}">
              <a16:creationId xmlns:a16="http://schemas.microsoft.com/office/drawing/2014/main" id="{00000000-0008-0000-0600-0000A7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a:extLst>
            <a:ext uri="{FF2B5EF4-FFF2-40B4-BE49-F238E27FC236}">
              <a16:creationId xmlns:a16="http://schemas.microsoft.com/office/drawing/2014/main" id="{00000000-0008-0000-0600-0000A9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38" name="フローチャート: 判断 937">
          <a:extLst>
            <a:ext uri="{FF2B5EF4-FFF2-40B4-BE49-F238E27FC236}">
              <a16:creationId xmlns:a16="http://schemas.microsoft.com/office/drawing/2014/main" id="{00000000-0008-0000-0600-0000AA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a:extLst>
            <a:ext uri="{FF2B5EF4-FFF2-40B4-BE49-F238E27FC236}">
              <a16:creationId xmlns:a16="http://schemas.microsoft.com/office/drawing/2014/main" id="{00000000-0008-0000-0600-0000B4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a:extLst>
            <a:ext uri="{FF2B5EF4-FFF2-40B4-BE49-F238E27FC236}">
              <a16:creationId xmlns:a16="http://schemas.microsoft.com/office/drawing/2014/main" id="{00000000-0008-0000-0600-0000B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a:extLst>
            <a:ext uri="{FF2B5EF4-FFF2-40B4-BE49-F238E27FC236}">
              <a16:creationId xmlns:a16="http://schemas.microsoft.com/office/drawing/2014/main" id="{00000000-0008-0000-0600-0000B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a:extLst>
            <a:ext uri="{FF2B5EF4-FFF2-40B4-BE49-F238E27FC236}">
              <a16:creationId xmlns:a16="http://schemas.microsoft.com/office/drawing/2014/main" id="{00000000-0008-0000-0600-0000B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752,149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円となっており、昨年度から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13,454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121,647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6,364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21,413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円減少しており、これは臨時特別給付金事業（子育て世帯や住民税非課税世帯等）が主な要因である。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・普通建設事業費（うち新規整備）は、住民一人当たり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17,923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円少なくなっている。また、昨年度から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28,774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円減少しており、これは市営住宅建設事業、保育施設の移転改修事業が主な要因である。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・普通建設事業費（うち更新整備）は、住民一人当たり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86,506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34,017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42,066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円増加しており、これは防災行政無線デジタル化整備事業が主な要因である。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24,751
24,165
376.30
20,213,072
18,616,441
1,423,042
10,039,220
20,968,790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52.9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82550</xdr:rowOff>
    </xdr:from>
    <xdr:to>
      <xdr:col>24</xdr:col>
      <xdr:colOff>63500</xdr:colOff>
      <xdr:row>35</xdr:row>
      <xdr:rowOff>108458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83300"/>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100076</xdr:rowOff>
    </xdr:from>
    <xdr:to>
      <xdr:col>19</xdr:col>
      <xdr:colOff>177800</xdr:colOff>
      <xdr:row>35</xdr:row>
      <xdr:rowOff>108458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082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100076</xdr:rowOff>
    </xdr:from>
    <xdr:to>
      <xdr:col>15</xdr:col>
      <xdr:colOff>50800</xdr:colOff>
      <xdr:row>35</xdr:row>
      <xdr:rowOff>103696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082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103696</xdr:rowOff>
    </xdr:from>
    <xdr:to>
      <xdr:col>10</xdr:col>
      <xdr:colOff>114300</xdr:colOff>
      <xdr:row>35</xdr:row>
      <xdr:rowOff>137414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444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54627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57658</xdr:rowOff>
    </xdr:from>
    <xdr:to>
      <xdr:col>20</xdr:col>
      <xdr:colOff>38100</xdr:colOff>
      <xdr:row>35</xdr:row>
      <xdr:rowOff>159258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4335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49276</xdr:rowOff>
    </xdr:from>
    <xdr:to>
      <xdr:col>15</xdr:col>
      <xdr:colOff>101600</xdr:colOff>
      <xdr:row>35</xdr:row>
      <xdr:rowOff>150876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167403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52896</xdr:rowOff>
    </xdr:from>
    <xdr:to>
      <xdr:col>10</xdr:col>
      <xdr:colOff>165100</xdr:colOff>
      <xdr:row>35</xdr:row>
      <xdr:rowOff>154496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171023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169122</xdr:rowOff>
    </xdr:from>
    <xdr:to>
      <xdr:col>24</xdr:col>
      <xdr:colOff>63500</xdr:colOff>
      <xdr:row>59</xdr:row>
      <xdr:rowOff>2771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13222"/>
          <a:ext cx="8382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84073</xdr:rowOff>
    </xdr:from>
    <xdr:to>
      <xdr:col>19</xdr:col>
      <xdr:colOff>177800</xdr:colOff>
      <xdr:row>58</xdr:row>
      <xdr:rowOff>169122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28173"/>
          <a:ext cx="889000" cy="8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84073</xdr:rowOff>
    </xdr:from>
    <xdr:to>
      <xdr:col>15</xdr:col>
      <xdr:colOff>50800</xdr:colOff>
      <xdr:row>58</xdr:row>
      <xdr:rowOff>164462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8173"/>
          <a:ext cx="889000" cy="8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143447</xdr:rowOff>
    </xdr:from>
    <xdr:to>
      <xdr:col>10</xdr:col>
      <xdr:colOff>114300</xdr:colOff>
      <xdr:row>58</xdr:row>
      <xdr:rowOff>164462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7547"/>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123421</xdr:rowOff>
    </xdr:from>
    <xdr:to>
      <xdr:col>24</xdr:col>
      <xdr:colOff>114300</xdr:colOff>
      <xdr:row>59</xdr:row>
      <xdr:rowOff>53571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118322</xdr:rowOff>
    </xdr:from>
    <xdr:to>
      <xdr:col>20</xdr:col>
      <xdr:colOff>38100</xdr:colOff>
      <xdr:row>59</xdr:row>
      <xdr:rowOff>48472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39599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33273</xdr:rowOff>
    </xdr:from>
    <xdr:to>
      <xdr:col>15</xdr:col>
      <xdr:colOff>101600</xdr:colOff>
      <xdr:row>58</xdr:row>
      <xdr:rowOff>134873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126000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113662</xdr:rowOff>
    </xdr:from>
    <xdr:to>
      <xdr:col>10</xdr:col>
      <xdr:colOff>165100</xdr:colOff>
      <xdr:row>59</xdr:row>
      <xdr:rowOff>43812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34939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92647</xdr:rowOff>
    </xdr:from>
    <xdr:to>
      <xdr:col>6</xdr:col>
      <xdr:colOff>38100</xdr:colOff>
      <xdr:row>59</xdr:row>
      <xdr:rowOff>22797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39324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1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112250</xdr:rowOff>
    </xdr:from>
    <xdr:to>
      <xdr:col>24</xdr:col>
      <xdr:colOff>63500</xdr:colOff>
      <xdr:row>75</xdr:row>
      <xdr:rowOff>23512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99550"/>
          <a:ext cx="838200" cy="8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112250</xdr:rowOff>
    </xdr:from>
    <xdr:to>
      <xdr:col>19</xdr:col>
      <xdr:colOff>177800</xdr:colOff>
      <xdr:row>75</xdr:row>
      <xdr:rowOff>78147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99550"/>
          <a:ext cx="889000" cy="13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78147</xdr:rowOff>
    </xdr:from>
    <xdr:to>
      <xdr:col>15</xdr:col>
      <xdr:colOff>50800</xdr:colOff>
      <xdr:row>75</xdr:row>
      <xdr:rowOff>115267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36897"/>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115267</xdr:rowOff>
    </xdr:from>
    <xdr:to>
      <xdr:col>10</xdr:col>
      <xdr:colOff>114300</xdr:colOff>
      <xdr:row>75</xdr:row>
      <xdr:rowOff>160283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74017"/>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144162</xdr:rowOff>
    </xdr:from>
    <xdr:to>
      <xdr:col>24</xdr:col>
      <xdr:colOff>114300</xdr:colOff>
      <xdr:row>75</xdr:row>
      <xdr:rowOff>74312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167039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61450</xdr:rowOff>
    </xdr:from>
    <xdr:to>
      <xdr:col>20</xdr:col>
      <xdr:colOff>38100</xdr:colOff>
      <xdr:row>74</xdr:row>
      <xdr:rowOff>163050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8127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27347</xdr:rowOff>
    </xdr:from>
    <xdr:to>
      <xdr:col>15</xdr:col>
      <xdr:colOff>101600</xdr:colOff>
      <xdr:row>75</xdr:row>
      <xdr:rowOff>128947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145474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6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64467</xdr:rowOff>
    </xdr:from>
    <xdr:to>
      <xdr:col>10</xdr:col>
      <xdr:colOff>165100</xdr:colOff>
      <xdr:row>75</xdr:row>
      <xdr:rowOff>166067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11144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9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109483</xdr:rowOff>
    </xdr:from>
    <xdr:to>
      <xdr:col>6</xdr:col>
      <xdr:colOff>38100</xdr:colOff>
      <xdr:row>76</xdr:row>
      <xdr:rowOff>39633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56160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24878</xdr:rowOff>
    </xdr:from>
    <xdr:to>
      <xdr:col>24</xdr:col>
      <xdr:colOff>63500</xdr:colOff>
      <xdr:row>98</xdr:row>
      <xdr:rowOff>55190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26978"/>
          <a:ext cx="8382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55190</xdr:rowOff>
    </xdr:from>
    <xdr:to>
      <xdr:col>19</xdr:col>
      <xdr:colOff>177800</xdr:colOff>
      <xdr:row>98</xdr:row>
      <xdr:rowOff>92295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57290"/>
          <a:ext cx="889000" cy="3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66890</xdr:rowOff>
    </xdr:from>
    <xdr:to>
      <xdr:col>15</xdr:col>
      <xdr:colOff>50800</xdr:colOff>
      <xdr:row>98</xdr:row>
      <xdr:rowOff>92295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68990"/>
          <a:ext cx="889000" cy="2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66890</xdr:rowOff>
    </xdr:from>
    <xdr:to>
      <xdr:col>10</xdr:col>
      <xdr:colOff>114300</xdr:colOff>
      <xdr:row>98</xdr:row>
      <xdr:rowOff>73648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68990"/>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145528</xdr:rowOff>
    </xdr:from>
    <xdr:to>
      <xdr:col>24</xdr:col>
      <xdr:colOff>114300</xdr:colOff>
      <xdr:row>98</xdr:row>
      <xdr:rowOff>75678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7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168405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4390</xdr:rowOff>
    </xdr:from>
    <xdr:to>
      <xdr:col>20</xdr:col>
      <xdr:colOff>38100</xdr:colOff>
      <xdr:row>98</xdr:row>
      <xdr:rowOff>105990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122517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8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41495</xdr:rowOff>
    </xdr:from>
    <xdr:to>
      <xdr:col>15</xdr:col>
      <xdr:colOff>101600</xdr:colOff>
      <xdr:row>98</xdr:row>
      <xdr:rowOff>143095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134222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3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16090</xdr:rowOff>
    </xdr:from>
    <xdr:to>
      <xdr:col>10</xdr:col>
      <xdr:colOff>165100</xdr:colOff>
      <xdr:row>98</xdr:row>
      <xdr:rowOff>117690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134217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9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22848</xdr:rowOff>
    </xdr:from>
    <xdr:to>
      <xdr:col>6</xdr:col>
      <xdr:colOff>38100</xdr:colOff>
      <xdr:row>98</xdr:row>
      <xdr:rowOff>124448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0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106433</xdr:rowOff>
    </xdr:from>
    <xdr:to>
      <xdr:col>55</xdr:col>
      <xdr:colOff>0</xdr:colOff>
      <xdr:row>55</xdr:row>
      <xdr:rowOff>109938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536183"/>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121183</xdr:rowOff>
    </xdr:from>
    <xdr:to>
      <xdr:col>50</xdr:col>
      <xdr:colOff>114300</xdr:colOff>
      <xdr:row>55</xdr:row>
      <xdr:rowOff>109938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379483"/>
          <a:ext cx="889000" cy="16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51090</xdr:rowOff>
    </xdr:from>
    <xdr:to>
      <xdr:col>45</xdr:col>
      <xdr:colOff>177800</xdr:colOff>
      <xdr:row>54</xdr:row>
      <xdr:rowOff>121183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309390"/>
          <a:ext cx="889000" cy="7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123796</xdr:rowOff>
    </xdr:from>
    <xdr:to>
      <xdr:col>41</xdr:col>
      <xdr:colOff>50800</xdr:colOff>
      <xdr:row>54</xdr:row>
      <xdr:rowOff>51090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210646"/>
          <a:ext cx="889000" cy="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55633</xdr:rowOff>
    </xdr:from>
    <xdr:to>
      <xdr:col>55</xdr:col>
      <xdr:colOff>50800</xdr:colOff>
      <xdr:row>55</xdr:row>
      <xdr:rowOff>157233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48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78510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3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59138</xdr:rowOff>
    </xdr:from>
    <xdr:to>
      <xdr:col>50</xdr:col>
      <xdr:colOff>165100</xdr:colOff>
      <xdr:row>55</xdr:row>
      <xdr:rowOff>160738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2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70383</xdr:rowOff>
    </xdr:from>
    <xdr:to>
      <xdr:col>46</xdr:col>
      <xdr:colOff>38100</xdr:colOff>
      <xdr:row>55</xdr:row>
      <xdr:rowOff>533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3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17060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1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290</xdr:rowOff>
    </xdr:from>
    <xdr:to>
      <xdr:col>41</xdr:col>
      <xdr:colOff>101600</xdr:colOff>
      <xdr:row>54</xdr:row>
      <xdr:rowOff>101890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2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118417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0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72996</xdr:rowOff>
    </xdr:from>
    <xdr:to>
      <xdr:col>36</xdr:col>
      <xdr:colOff>165100</xdr:colOff>
      <xdr:row>54</xdr:row>
      <xdr:rowOff>3146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1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19673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89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102891</xdr:rowOff>
    </xdr:from>
    <xdr:to>
      <xdr:col>55</xdr:col>
      <xdr:colOff>0</xdr:colOff>
      <xdr:row>77</xdr:row>
      <xdr:rowOff>107555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04541"/>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107555</xdr:rowOff>
    </xdr:from>
    <xdr:to>
      <xdr:col>50</xdr:col>
      <xdr:colOff>114300</xdr:colOff>
      <xdr:row>77</xdr:row>
      <xdr:rowOff>121641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09205"/>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121641</xdr:rowOff>
    </xdr:from>
    <xdr:to>
      <xdr:col>45</xdr:col>
      <xdr:colOff>177800</xdr:colOff>
      <xdr:row>78</xdr:row>
      <xdr:rowOff>11926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23291"/>
          <a:ext cx="889000" cy="6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11926</xdr:rowOff>
    </xdr:from>
    <xdr:to>
      <xdr:col>41</xdr:col>
      <xdr:colOff>50800</xdr:colOff>
      <xdr:row>78</xdr:row>
      <xdr:rowOff>51402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85026"/>
          <a:ext cx="889000" cy="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52091</xdr:rowOff>
    </xdr:from>
    <xdr:to>
      <xdr:col>55</xdr:col>
      <xdr:colOff>50800</xdr:colOff>
      <xdr:row>77</xdr:row>
      <xdr:rowOff>153691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5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74968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56755</xdr:rowOff>
    </xdr:from>
    <xdr:to>
      <xdr:col>50</xdr:col>
      <xdr:colOff>165100</xdr:colOff>
      <xdr:row>77</xdr:row>
      <xdr:rowOff>158355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70841</xdr:rowOff>
    </xdr:from>
    <xdr:to>
      <xdr:col>46</xdr:col>
      <xdr:colOff>38100</xdr:colOff>
      <xdr:row>78</xdr:row>
      <xdr:rowOff>991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17518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132576</xdr:rowOff>
    </xdr:from>
    <xdr:to>
      <xdr:col>41</xdr:col>
      <xdr:colOff>101600</xdr:colOff>
      <xdr:row>78</xdr:row>
      <xdr:rowOff>62726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79253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602</xdr:rowOff>
    </xdr:from>
    <xdr:to>
      <xdr:col>36</xdr:col>
      <xdr:colOff>165100</xdr:colOff>
      <xdr:row>78</xdr:row>
      <xdr:rowOff>102202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118729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4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59356</xdr:rowOff>
    </xdr:from>
    <xdr:to>
      <xdr:col>55</xdr:col>
      <xdr:colOff>0</xdr:colOff>
      <xdr:row>97</xdr:row>
      <xdr:rowOff>104572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18556"/>
          <a:ext cx="838200" cy="2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59356</xdr:rowOff>
    </xdr:from>
    <xdr:to>
      <xdr:col>50</xdr:col>
      <xdr:colOff>114300</xdr:colOff>
      <xdr:row>96</xdr:row>
      <xdr:rowOff>106544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18556"/>
          <a:ext cx="889000" cy="4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162694</xdr:rowOff>
    </xdr:from>
    <xdr:to>
      <xdr:col>45</xdr:col>
      <xdr:colOff>177800</xdr:colOff>
      <xdr:row>96</xdr:row>
      <xdr:rowOff>106544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278994"/>
          <a:ext cx="889000" cy="28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162694</xdr:rowOff>
    </xdr:from>
    <xdr:to>
      <xdr:col>41</xdr:col>
      <xdr:colOff>50800</xdr:colOff>
      <xdr:row>95</xdr:row>
      <xdr:rowOff>79617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278994"/>
          <a:ext cx="889000" cy="8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53772</xdr:rowOff>
    </xdr:from>
    <xdr:to>
      <xdr:col>55</xdr:col>
      <xdr:colOff>50800</xdr:colOff>
      <xdr:row>97</xdr:row>
      <xdr:rowOff>155372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32199</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8556</xdr:rowOff>
    </xdr:from>
    <xdr:to>
      <xdr:col>50</xdr:col>
      <xdr:colOff>165100</xdr:colOff>
      <xdr:row>96</xdr:row>
      <xdr:rowOff>110156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4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101283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5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55744</xdr:rowOff>
    </xdr:from>
    <xdr:to>
      <xdr:col>46</xdr:col>
      <xdr:colOff>38100</xdr:colOff>
      <xdr:row>96</xdr:row>
      <xdr:rowOff>157344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148471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0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111894</xdr:rowOff>
    </xdr:from>
    <xdr:to>
      <xdr:col>41</xdr:col>
      <xdr:colOff>101600</xdr:colOff>
      <xdr:row>95</xdr:row>
      <xdr:rowOff>42044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2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58571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0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28817</xdr:rowOff>
    </xdr:from>
    <xdr:to>
      <xdr:col>36</xdr:col>
      <xdr:colOff>165100</xdr:colOff>
      <xdr:row>95</xdr:row>
      <xdr:rowOff>130417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3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146944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0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154044</xdr:rowOff>
    </xdr:from>
    <xdr:to>
      <xdr:col>85</xdr:col>
      <xdr:colOff>127000</xdr:colOff>
      <xdr:row>36</xdr:row>
      <xdr:rowOff>105105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640444"/>
          <a:ext cx="838200" cy="63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7093</xdr:rowOff>
    </xdr:from>
    <xdr:to>
      <xdr:col>81</xdr:col>
      <xdr:colOff>50800</xdr:colOff>
      <xdr:row>36</xdr:row>
      <xdr:rowOff>105105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836393"/>
          <a:ext cx="889000" cy="4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7093</xdr:rowOff>
    </xdr:from>
    <xdr:to>
      <xdr:col>76</xdr:col>
      <xdr:colOff>114300</xdr:colOff>
      <xdr:row>36</xdr:row>
      <xdr:rowOff>107029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836393"/>
          <a:ext cx="889000" cy="4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107029</xdr:rowOff>
    </xdr:from>
    <xdr:to>
      <xdr:col>71</xdr:col>
      <xdr:colOff>177800</xdr:colOff>
      <xdr:row>36</xdr:row>
      <xdr:rowOff>146539</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79229"/>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103244</xdr:rowOff>
    </xdr:from>
    <xdr:to>
      <xdr:col>85</xdr:col>
      <xdr:colOff>177800</xdr:colOff>
      <xdr:row>33</xdr:row>
      <xdr:rowOff>33394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126121</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4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54305</xdr:rowOff>
    </xdr:from>
    <xdr:to>
      <xdr:col>81</xdr:col>
      <xdr:colOff>101600</xdr:colOff>
      <xdr:row>36</xdr:row>
      <xdr:rowOff>155905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147032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127743</xdr:rowOff>
    </xdr:from>
    <xdr:to>
      <xdr:col>76</xdr:col>
      <xdr:colOff>165100</xdr:colOff>
      <xdr:row>34</xdr:row>
      <xdr:rowOff>57893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7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74420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56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56229</xdr:rowOff>
    </xdr:from>
    <xdr:to>
      <xdr:col>72</xdr:col>
      <xdr:colOff>38100</xdr:colOff>
      <xdr:row>36</xdr:row>
      <xdr:rowOff>157829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148956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2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95739</xdr:rowOff>
    </xdr:from>
    <xdr:to>
      <xdr:col>67</xdr:col>
      <xdr:colOff>101600</xdr:colOff>
      <xdr:row>37</xdr:row>
      <xdr:rowOff>25889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80163</xdr:rowOff>
    </xdr:from>
    <xdr:to>
      <xdr:col>85</xdr:col>
      <xdr:colOff>127000</xdr:colOff>
      <xdr:row>58</xdr:row>
      <xdr:rowOff>65469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52813"/>
          <a:ext cx="838200" cy="1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141084</xdr:rowOff>
    </xdr:from>
    <xdr:to>
      <xdr:col>81</xdr:col>
      <xdr:colOff>50800</xdr:colOff>
      <xdr:row>58</xdr:row>
      <xdr:rowOff>65469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913734"/>
          <a:ext cx="889000" cy="9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153429</xdr:rowOff>
    </xdr:from>
    <xdr:to>
      <xdr:col>76</xdr:col>
      <xdr:colOff>114300</xdr:colOff>
      <xdr:row>57</xdr:row>
      <xdr:rowOff>141084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754629"/>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153429</xdr:rowOff>
    </xdr:from>
    <xdr:to>
      <xdr:col>71</xdr:col>
      <xdr:colOff>177800</xdr:colOff>
      <xdr:row>58</xdr:row>
      <xdr:rowOff>73343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754629"/>
          <a:ext cx="889000" cy="2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29363</xdr:rowOff>
    </xdr:from>
    <xdr:to>
      <xdr:col>85</xdr:col>
      <xdr:colOff>177800</xdr:colOff>
      <xdr:row>57</xdr:row>
      <xdr:rowOff>130963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7790</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14669</xdr:rowOff>
    </xdr:from>
    <xdr:to>
      <xdr:col>81</xdr:col>
      <xdr:colOff>101600</xdr:colOff>
      <xdr:row>58</xdr:row>
      <xdr:rowOff>116269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107396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5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90284</xdr:rowOff>
    </xdr:from>
    <xdr:to>
      <xdr:col>76</xdr:col>
      <xdr:colOff>165100</xdr:colOff>
      <xdr:row>58</xdr:row>
      <xdr:rowOff>20434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8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11561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9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102629</xdr:rowOff>
    </xdr:from>
    <xdr:to>
      <xdr:col>72</xdr:col>
      <xdr:colOff>38100</xdr:colOff>
      <xdr:row>57</xdr:row>
      <xdr:rowOff>32779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23906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7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22543</xdr:rowOff>
    </xdr:from>
    <xdr:to>
      <xdr:col>67</xdr:col>
      <xdr:colOff>101600</xdr:colOff>
      <xdr:row>58</xdr:row>
      <xdr:rowOff>124143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115270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124130</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468530"/>
          <a:ext cx="1269" cy="11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70807</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24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124130</xdr:rowOff>
    </xdr:from>
    <xdr:to>
      <xdr:col>86</xdr:col>
      <xdr:colOff>25400</xdr:colOff>
      <xdr:row>72</xdr:row>
      <xdr:rowOff>124130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46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126555</xdr:rowOff>
    </xdr:from>
    <xdr:to>
      <xdr:col>85</xdr:col>
      <xdr:colOff>127000</xdr:colOff>
      <xdr:row>78</xdr:row>
      <xdr:rowOff>153264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499655"/>
          <a:ext cx="8382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75620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77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52743</xdr:rowOff>
    </xdr:from>
    <xdr:to>
      <xdr:col>85</xdr:col>
      <xdr:colOff>177800</xdr:colOff>
      <xdr:row>78</xdr:row>
      <xdr:rowOff>154343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2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126555</xdr:rowOff>
    </xdr:from>
    <xdr:to>
      <xdr:col>81</xdr:col>
      <xdr:colOff>50800</xdr:colOff>
      <xdr:row>78</xdr:row>
      <xdr:rowOff>130023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499655"/>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37288</xdr:rowOff>
    </xdr:from>
    <xdr:to>
      <xdr:col>81</xdr:col>
      <xdr:colOff>101600</xdr:colOff>
      <xdr:row>78</xdr:row>
      <xdr:rowOff>138888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1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155415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31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120193</xdr:rowOff>
    </xdr:from>
    <xdr:to>
      <xdr:col>76</xdr:col>
      <xdr:colOff>114300</xdr:colOff>
      <xdr:row>78</xdr:row>
      <xdr:rowOff>130023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321843"/>
          <a:ext cx="889000" cy="1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48133</xdr:rowOff>
    </xdr:from>
    <xdr:to>
      <xdr:col>76</xdr:col>
      <xdr:colOff>165100</xdr:colOff>
      <xdr:row>78</xdr:row>
      <xdr:rowOff>149733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166260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19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62624</xdr:rowOff>
    </xdr:from>
    <xdr:to>
      <xdr:col>71</xdr:col>
      <xdr:colOff>177800</xdr:colOff>
      <xdr:row>77</xdr:row>
      <xdr:rowOff>120193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2235574"/>
          <a:ext cx="889000" cy="108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36615</xdr:rowOff>
    </xdr:from>
    <xdr:to>
      <xdr:col>72</xdr:col>
      <xdr:colOff>38100</xdr:colOff>
      <xdr:row>78</xdr:row>
      <xdr:rowOff>138215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129342</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49403</xdr:rowOff>
    </xdr:from>
    <xdr:to>
      <xdr:col>67</xdr:col>
      <xdr:colOff>101600</xdr:colOff>
      <xdr:row>78</xdr:row>
      <xdr:rowOff>151003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142130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102464</xdr:rowOff>
    </xdr:from>
    <xdr:to>
      <xdr:col>85</xdr:col>
      <xdr:colOff>177800</xdr:colOff>
      <xdr:row>79</xdr:row>
      <xdr:rowOff>32614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31171</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75755</xdr:rowOff>
    </xdr:from>
    <xdr:to>
      <xdr:col>81</xdr:col>
      <xdr:colOff>101600</xdr:colOff>
      <xdr:row>79</xdr:row>
      <xdr:rowOff>5905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168482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54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79223</xdr:rowOff>
    </xdr:from>
    <xdr:to>
      <xdr:col>76</xdr:col>
      <xdr:colOff>165100</xdr:colOff>
      <xdr:row>79</xdr:row>
      <xdr:rowOff>9373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54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69393</xdr:rowOff>
    </xdr:from>
    <xdr:to>
      <xdr:col>72</xdr:col>
      <xdr:colOff>38100</xdr:colOff>
      <xdr:row>77</xdr:row>
      <xdr:rowOff>170993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2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16070</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36111" y="1304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11824</xdr:rowOff>
    </xdr:from>
    <xdr:to>
      <xdr:col>67</xdr:col>
      <xdr:colOff>101600</xdr:colOff>
      <xdr:row>71</xdr:row>
      <xdr:rowOff>113424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21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129951</xdr:rowOff>
    </xdr:from>
    <xdr:ext cx="599010"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14795" y="1196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4251</xdr:rowOff>
    </xdr:from>
    <xdr:to>
      <xdr:col>85</xdr:col>
      <xdr:colOff>127000</xdr:colOff>
      <xdr:row>98</xdr:row>
      <xdr:rowOff>19093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806351"/>
          <a:ext cx="8382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19093</xdr:rowOff>
    </xdr:from>
    <xdr:to>
      <xdr:col>81</xdr:col>
      <xdr:colOff>50800</xdr:colOff>
      <xdr:row>98</xdr:row>
      <xdr:rowOff>46901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821193"/>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44360</xdr:rowOff>
    </xdr:from>
    <xdr:to>
      <xdr:col>76</xdr:col>
      <xdr:colOff>114300</xdr:colOff>
      <xdr:row>98</xdr:row>
      <xdr:rowOff>46901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84646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44360</xdr:rowOff>
    </xdr:from>
    <xdr:to>
      <xdr:col>71</xdr:col>
      <xdr:colOff>177800</xdr:colOff>
      <xdr:row>98</xdr:row>
      <xdr:rowOff>71819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846460"/>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124901</xdr:rowOff>
    </xdr:from>
    <xdr:to>
      <xdr:col>85</xdr:col>
      <xdr:colOff>177800</xdr:colOff>
      <xdr:row>98</xdr:row>
      <xdr:rowOff>55051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147778</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139743</xdr:rowOff>
    </xdr:from>
    <xdr:to>
      <xdr:col>81</xdr:col>
      <xdr:colOff>101600</xdr:colOff>
      <xdr:row>98</xdr:row>
      <xdr:rowOff>69893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7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86420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5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167551</xdr:rowOff>
    </xdr:from>
    <xdr:to>
      <xdr:col>76</xdr:col>
      <xdr:colOff>165100</xdr:colOff>
      <xdr:row>98</xdr:row>
      <xdr:rowOff>97701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7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88828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8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165010</xdr:rowOff>
    </xdr:from>
    <xdr:to>
      <xdr:col>72</xdr:col>
      <xdr:colOff>38100</xdr:colOff>
      <xdr:row>98</xdr:row>
      <xdr:rowOff>95160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7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111687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5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21019</xdr:rowOff>
    </xdr:from>
    <xdr:to>
      <xdr:col>67</xdr:col>
      <xdr:colOff>101600</xdr:colOff>
      <xdr:row>98</xdr:row>
      <xdr:rowOff>122619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8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113746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9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237,913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30,141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18,091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円減少しており、これは臨時特別給付金事業（子育て世帯や住民税非課税世帯等）が主な要因である。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39,688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23,561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円少なくなっている。また、昨年度から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22,747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円減少しており、これは市営住宅建設事業が主な要因である。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57,247</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31,236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33,431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円増加しており、これは防災行政無線デジタル化整備事業が主な要因である。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財政調整基金は取り崩しを行わず、</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億円の基金積立を行ったため残高が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歳入は新型コロナウイルス感染症対策関連の国庫支出金等により減少したが、歳出は昨年度とほぼ同額となったため、実質収支額は前年度より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％増加し、実質単年度収支は＋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下水道事業特別会計は、新型コロナウイルス感染症に係る「まん延防止措置等重点措置」等の影響により、下水道使用料収入実績が見込みを大幅に下回り、マイナス収支となった。</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7"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20213072</v>
      </c>
      <c r="BO4" s="449"/>
      <c r="BP4" s="449"/>
      <c r="BQ4" s="449"/>
      <c r="BR4" s="449"/>
      <c r="BS4" s="449"/>
      <c r="BT4" s="449"/>
      <c r="BU4" s="450"/>
      <c r="BV4" s="448">
        <v>20351465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14.2</v>
      </c>
      <c r="CU4" s="589"/>
      <c r="CV4" s="589"/>
      <c r="CW4" s="589"/>
      <c r="CX4" s="589"/>
      <c r="CY4" s="589"/>
      <c r="CZ4" s="589"/>
      <c r="DA4" s="590"/>
      <c r="DB4" s="588">
        <v>13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18616441</v>
      </c>
      <c r="BO5" s="420"/>
      <c r="BP5" s="420"/>
      <c r="BQ5" s="420"/>
      <c r="BR5" s="420"/>
      <c r="BS5" s="420"/>
      <c r="BT5" s="420"/>
      <c r="BU5" s="421"/>
      <c r="BV5" s="419">
        <v>18624727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92.9</v>
      </c>
      <c r="CU5" s="417"/>
      <c r="CV5" s="417"/>
      <c r="CW5" s="417"/>
      <c r="CX5" s="417"/>
      <c r="CY5" s="417"/>
      <c r="CZ5" s="417"/>
      <c r="DA5" s="418"/>
      <c r="DB5" s="416">
        <v>92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1596631</v>
      </c>
      <c r="BO6" s="420"/>
      <c r="BP6" s="420"/>
      <c r="BQ6" s="420"/>
      <c r="BR6" s="420"/>
      <c r="BS6" s="420"/>
      <c r="BT6" s="420"/>
      <c r="BU6" s="421"/>
      <c r="BV6" s="419">
        <v>1726738</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v>
      </c>
      <c r="CU6" s="563"/>
      <c r="CV6" s="563"/>
      <c r="CW6" s="563"/>
      <c r="CX6" s="563"/>
      <c r="CY6" s="563"/>
      <c r="CZ6" s="563"/>
      <c r="DA6" s="564"/>
      <c r="DB6" s="562">
        <v>94.9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173589</v>
      </c>
      <c r="BO7" s="420"/>
      <c r="BP7" s="420"/>
      <c r="BQ7" s="420"/>
      <c r="BR7" s="420"/>
      <c r="BS7" s="420"/>
      <c r="BT7" s="420"/>
      <c r="BU7" s="421"/>
      <c r="BV7" s="419">
        <v>392254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10039220</v>
      </c>
      <c r="CU7" s="420"/>
      <c r="CV7" s="420"/>
      <c r="CW7" s="420"/>
      <c r="CX7" s="420"/>
      <c r="CY7" s="420"/>
      <c r="CZ7" s="420"/>
      <c r="DA7" s="421"/>
      <c r="DB7" s="419">
        <v>10246843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1423042</v>
      </c>
      <c r="BO8" s="420"/>
      <c r="BP8" s="420"/>
      <c r="BQ8" s="420"/>
      <c r="BR8" s="420"/>
      <c r="BS8" s="420"/>
      <c r="BT8" s="420"/>
      <c r="BU8" s="421"/>
      <c r="BV8" s="419">
        <v>1334484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0.35</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24930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88558</v>
      </c>
      <c r="BO9" s="420"/>
      <c r="BP9" s="420"/>
      <c r="BQ9" s="420"/>
      <c r="BR9" s="420"/>
      <c r="BS9" s="420"/>
      <c r="BT9" s="420"/>
      <c r="BU9" s="421"/>
      <c r="BV9" s="419">
        <v>240668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14.5</v>
      </c>
      <c r="CU9" s="417"/>
      <c r="CV9" s="417"/>
      <c r="CW9" s="417"/>
      <c r="CX9" s="417"/>
      <c r="CY9" s="417"/>
      <c r="CZ9" s="417"/>
      <c r="DA9" s="418"/>
      <c r="DB9" s="416">
        <v>13.7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27018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200133</v>
      </c>
      <c r="BO10" s="420"/>
      <c r="BP10" s="420"/>
      <c r="BQ10" s="420"/>
      <c r="BR10" s="420"/>
      <c r="BS10" s="420"/>
      <c r="BT10" s="420"/>
      <c r="BU10" s="421"/>
      <c r="BV10" s="419">
        <v>200237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24751</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24165</v>
      </c>
      <c r="S13" s="507"/>
      <c r="T13" s="507"/>
      <c r="U13" s="507"/>
      <c r="V13" s="508"/>
      <c r="W13" s="509" t="s">
        <v>141</v>
      </c>
      <c r="X13" s="405"/>
      <c r="Y13" s="405"/>
      <c r="Z13" s="405"/>
      <c r="AA13" s="405"/>
      <c r="AB13" s="406"/>
      <c r="AC13" s="372">
        <v>2368</v>
      </c>
      <c r="AD13" s="373"/>
      <c r="AE13" s="373"/>
      <c r="AF13" s="373"/>
      <c r="AG13" s="374"/>
      <c r="AH13" s="372">
        <v>2402</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288691</v>
      </c>
      <c r="BO13" s="420"/>
      <c r="BP13" s="420"/>
      <c r="BQ13" s="420"/>
      <c r="BR13" s="420"/>
      <c r="BS13" s="420"/>
      <c r="BT13" s="420"/>
      <c r="BU13" s="421"/>
      <c r="BV13" s="419">
        <v>440905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8.5</v>
      </c>
      <c r="CU13" s="417"/>
      <c r="CV13" s="417"/>
      <c r="CW13" s="417"/>
      <c r="CX13" s="417"/>
      <c r="CY13" s="417"/>
      <c r="CZ13" s="417"/>
      <c r="DA13" s="418"/>
      <c r="DB13" s="416">
        <v>8.1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25213</v>
      </c>
      <c r="S14" s="507"/>
      <c r="T14" s="507"/>
      <c r="U14" s="507"/>
      <c r="V14" s="508"/>
      <c r="W14" s="510"/>
      <c r="X14" s="408"/>
      <c r="Y14" s="408"/>
      <c r="Z14" s="408"/>
      <c r="AA14" s="408"/>
      <c r="AB14" s="409"/>
      <c r="AC14" s="499">
        <v>18.8</v>
      </c>
      <c r="AD14" s="500"/>
      <c r="AE14" s="500"/>
      <c r="AF14" s="500"/>
      <c r="AG14" s="501"/>
      <c r="AH14" s="499">
        <v>17.8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52.9</v>
      </c>
      <c r="CU14" s="517"/>
      <c r="CV14" s="517"/>
      <c r="CW14" s="517"/>
      <c r="CX14" s="517"/>
      <c r="CY14" s="517"/>
      <c r="CZ14" s="517"/>
      <c r="DA14" s="518"/>
      <c r="DB14" s="516">
        <v>47.4</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24719</v>
      </c>
      <c r="S15" s="507"/>
      <c r="T15" s="507"/>
      <c r="U15" s="507"/>
      <c r="V15" s="508"/>
      <c r="W15" s="509" t="s">
        <v>149</v>
      </c>
      <c r="X15" s="405"/>
      <c r="Y15" s="405"/>
      <c r="Z15" s="405"/>
      <c r="AA15" s="405"/>
      <c r="AB15" s="406"/>
      <c r="AC15" s="372">
        <v>2842</v>
      </c>
      <c r="AD15" s="373"/>
      <c r="AE15" s="373"/>
      <c r="AF15" s="373"/>
      <c r="AG15" s="374"/>
      <c r="AH15" s="372">
        <v>2987</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3152837</v>
      </c>
      <c r="BO15" s="449"/>
      <c r="BP15" s="449"/>
      <c r="BQ15" s="449"/>
      <c r="BR15" s="449"/>
      <c r="BS15" s="449"/>
      <c r="BT15" s="449"/>
      <c r="BU15" s="450"/>
      <c r="BV15" s="448">
        <v>2983685</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22.6</v>
      </c>
      <c r="AD16" s="500"/>
      <c r="AE16" s="500"/>
      <c r="AF16" s="500"/>
      <c r="AG16" s="501"/>
      <c r="AH16" s="499">
        <v>22.2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9110382</v>
      </c>
      <c r="BO16" s="420"/>
      <c r="BP16" s="420"/>
      <c r="BQ16" s="420"/>
      <c r="BR16" s="420"/>
      <c r="BS16" s="420"/>
      <c r="BT16" s="420"/>
      <c r="BU16" s="421"/>
      <c r="BV16" s="419">
        <v>9074060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7373</v>
      </c>
      <c r="AD17" s="373"/>
      <c r="AE17" s="373"/>
      <c r="AF17" s="373"/>
      <c r="AG17" s="374"/>
      <c r="AH17" s="372">
        <v>8080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3946876</v>
      </c>
      <c r="BO17" s="420"/>
      <c r="BP17" s="420"/>
      <c r="BQ17" s="420"/>
      <c r="BR17" s="420"/>
      <c r="BS17" s="420"/>
      <c r="BT17" s="420"/>
      <c r="BU17" s="421"/>
      <c r="BV17" s="419">
        <v>3717818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376.3</v>
      </c>
      <c r="M18" s="472"/>
      <c r="N18" s="472"/>
      <c r="O18" s="472"/>
      <c r="P18" s="472"/>
      <c r="Q18" s="472"/>
      <c r="R18" s="473"/>
      <c r="S18" s="473"/>
      <c r="T18" s="473"/>
      <c r="U18" s="473"/>
      <c r="V18" s="474"/>
      <c r="W18" s="490"/>
      <c r="X18" s="491"/>
      <c r="Y18" s="491"/>
      <c r="Z18" s="491"/>
      <c r="AA18" s="491"/>
      <c r="AB18" s="515"/>
      <c r="AC18" s="389">
        <v>58.6</v>
      </c>
      <c r="AD18" s="390"/>
      <c r="AE18" s="390"/>
      <c r="AF18" s="390"/>
      <c r="AG18" s="475"/>
      <c r="AH18" s="389">
        <v>60</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9461667</v>
      </c>
      <c r="BO18" s="420"/>
      <c r="BP18" s="420"/>
      <c r="BQ18" s="420"/>
      <c r="BR18" s="420"/>
      <c r="BS18" s="420"/>
      <c r="BT18" s="420"/>
      <c r="BU18" s="421"/>
      <c r="BV18" s="419">
        <v>9595486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66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13426866</v>
      </c>
      <c r="BO19" s="420"/>
      <c r="BP19" s="420"/>
      <c r="BQ19" s="420"/>
      <c r="BR19" s="420"/>
      <c r="BS19" s="420"/>
      <c r="BT19" s="420"/>
      <c r="BU19" s="421"/>
      <c r="BV19" s="419">
        <v>13429878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9987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20968790</v>
      </c>
      <c r="BO22" s="449"/>
      <c r="BP22" s="449"/>
      <c r="BQ22" s="449"/>
      <c r="BR22" s="449"/>
      <c r="BS22" s="449"/>
      <c r="BT22" s="449"/>
      <c r="BU22" s="450"/>
      <c r="BV22" s="448">
        <v>21381493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15652673</v>
      </c>
      <c r="BO23" s="420"/>
      <c r="BP23" s="420"/>
      <c r="BQ23" s="420"/>
      <c r="BR23" s="420"/>
      <c r="BS23" s="420"/>
      <c r="BT23" s="420"/>
      <c r="BU23" s="421"/>
      <c r="BV23" s="419">
        <v>15483992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6624</v>
      </c>
      <c r="R24" s="373"/>
      <c r="S24" s="373"/>
      <c r="T24" s="373"/>
      <c r="U24" s="373"/>
      <c r="V24" s="374"/>
      <c r="W24" s="462"/>
      <c r="X24" s="399"/>
      <c r="Y24" s="400"/>
      <c r="Z24" s="375" t="s">
        <v>174</v>
      </c>
      <c r="AA24" s="376"/>
      <c r="AB24" s="376"/>
      <c r="AC24" s="376"/>
      <c r="AD24" s="376"/>
      <c r="AE24" s="376"/>
      <c r="AF24" s="376"/>
      <c r="AG24" s="377"/>
      <c r="AH24" s="372">
        <v>265</v>
      </c>
      <c r="AI24" s="373"/>
      <c r="AJ24" s="373"/>
      <c r="AK24" s="373"/>
      <c r="AL24" s="374"/>
      <c r="AM24" s="372">
        <v>848795</v>
      </c>
      <c r="AN24" s="373"/>
      <c r="AO24" s="373"/>
      <c r="AP24" s="373"/>
      <c r="AQ24" s="373"/>
      <c r="AR24" s="374"/>
      <c r="AS24" s="372">
        <v>3203</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15551016</v>
      </c>
      <c r="BO24" s="420"/>
      <c r="BP24" s="420"/>
      <c r="BQ24" s="420"/>
      <c r="BR24" s="420"/>
      <c r="BS24" s="420"/>
      <c r="BT24" s="420"/>
      <c r="BU24" s="421"/>
      <c r="BV24" s="419">
        <v>15503208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5409</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2952102</v>
      </c>
      <c r="BO25" s="449"/>
      <c r="BP25" s="449"/>
      <c r="BQ25" s="449"/>
      <c r="BR25" s="449"/>
      <c r="BS25" s="449"/>
      <c r="BT25" s="449"/>
      <c r="BU25" s="450"/>
      <c r="BV25" s="448">
        <v>2132987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5306</v>
      </c>
      <c r="R26" s="373"/>
      <c r="S26" s="373"/>
      <c r="T26" s="373"/>
      <c r="U26" s="373"/>
      <c r="V26" s="374"/>
      <c r="W26" s="462"/>
      <c r="X26" s="399"/>
      <c r="Y26" s="400"/>
      <c r="Z26" s="375" t="s">
        <v>180</v>
      </c>
      <c r="AA26" s="430"/>
      <c r="AB26" s="430"/>
      <c r="AC26" s="430"/>
      <c r="AD26" s="430"/>
      <c r="AE26" s="430"/>
      <c r="AF26" s="430"/>
      <c r="AG26" s="431"/>
      <c r="AH26" s="372">
        <v>12</v>
      </c>
      <c r="AI26" s="373"/>
      <c r="AJ26" s="373"/>
      <c r="AK26" s="373"/>
      <c r="AL26" s="374"/>
      <c r="AM26" s="372">
        <v>37644</v>
      </c>
      <c r="AN26" s="373"/>
      <c r="AO26" s="373"/>
      <c r="AP26" s="373"/>
      <c r="AQ26" s="373"/>
      <c r="AR26" s="374"/>
      <c r="AS26" s="372">
        <v>3137</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3310</v>
      </c>
      <c r="R27" s="373"/>
      <c r="S27" s="373"/>
      <c r="T27" s="373"/>
      <c r="U27" s="373"/>
      <c r="V27" s="374"/>
      <c r="W27" s="462"/>
      <c r="X27" s="399"/>
      <c r="Y27" s="400"/>
      <c r="Z27" s="375" t="s">
        <v>183</v>
      </c>
      <c r="AA27" s="376"/>
      <c r="AB27" s="376"/>
      <c r="AC27" s="376"/>
      <c r="AD27" s="376"/>
      <c r="AE27" s="376"/>
      <c r="AF27" s="376"/>
      <c r="AG27" s="377"/>
      <c r="AH27" s="372" t="s">
        <v>139</v>
      </c>
      <c r="AI27" s="373"/>
      <c r="AJ27" s="373"/>
      <c r="AK27" s="373"/>
      <c r="AL27" s="374"/>
      <c r="AM27" s="372" t="s">
        <v>139</v>
      </c>
      <c r="AN27" s="373"/>
      <c r="AO27" s="373"/>
      <c r="AP27" s="373"/>
      <c r="AQ27" s="373"/>
      <c r="AR27" s="374"/>
      <c r="AS27" s="372" t="s">
        <v>139</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2735</v>
      </c>
      <c r="R28" s="373"/>
      <c r="S28" s="373"/>
      <c r="T28" s="373"/>
      <c r="U28" s="373"/>
      <c r="V28" s="374"/>
      <c r="W28" s="462"/>
      <c r="X28" s="399"/>
      <c r="Y28" s="400"/>
      <c r="Z28" s="375" t="s">
        <v>186</v>
      </c>
      <c r="AA28" s="376"/>
      <c r="AB28" s="376"/>
      <c r="AC28" s="376"/>
      <c r="AD28" s="376"/>
      <c r="AE28" s="376"/>
      <c r="AF28" s="376"/>
      <c r="AG28" s="377"/>
      <c r="AH28" s="372" t="s">
        <v>130</v>
      </c>
      <c r="AI28" s="373"/>
      <c r="AJ28" s="373"/>
      <c r="AK28" s="373"/>
      <c r="AL28" s="374"/>
      <c r="AM28" s="372" t="s">
        <v>139</v>
      </c>
      <c r="AN28" s="373"/>
      <c r="AO28" s="373"/>
      <c r="AP28" s="373"/>
      <c r="AQ28" s="373"/>
      <c r="AR28" s="374"/>
      <c r="AS28" s="372" t="s">
        <v>139</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1947941</v>
      </c>
      <c r="BO28" s="449"/>
      <c r="BP28" s="449"/>
      <c r="BQ28" s="449"/>
      <c r="BR28" s="449"/>
      <c r="BS28" s="449"/>
      <c r="BT28" s="449"/>
      <c r="BU28" s="450"/>
      <c r="BV28" s="448">
        <v>1747808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16</v>
      </c>
      <c r="M29" s="373"/>
      <c r="N29" s="373"/>
      <c r="O29" s="373"/>
      <c r="P29" s="374"/>
      <c r="Q29" s="372">
        <v>2485</v>
      </c>
      <c r="R29" s="373"/>
      <c r="S29" s="373"/>
      <c r="T29" s="373"/>
      <c r="U29" s="373"/>
      <c r="V29" s="374"/>
      <c r="W29" s="463"/>
      <c r="X29" s="464"/>
      <c r="Y29" s="465"/>
      <c r="Z29" s="375" t="s">
        <v>189</v>
      </c>
      <c r="AA29" s="376"/>
      <c r="AB29" s="376"/>
      <c r="AC29" s="376"/>
      <c r="AD29" s="376"/>
      <c r="AE29" s="376"/>
      <c r="AF29" s="376"/>
      <c r="AG29" s="377"/>
      <c r="AH29" s="372">
        <v>265</v>
      </c>
      <c r="AI29" s="373"/>
      <c r="AJ29" s="373"/>
      <c r="AK29" s="373"/>
      <c r="AL29" s="374"/>
      <c r="AM29" s="372">
        <v>848795</v>
      </c>
      <c r="AN29" s="373"/>
      <c r="AO29" s="373"/>
      <c r="AP29" s="373"/>
      <c r="AQ29" s="373"/>
      <c r="AR29" s="374"/>
      <c r="AS29" s="372">
        <v>3203</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120019</v>
      </c>
      <c r="BO29" s="420"/>
      <c r="BP29" s="420"/>
      <c r="BQ29" s="420"/>
      <c r="BR29" s="420"/>
      <c r="BS29" s="420"/>
      <c r="BT29" s="420"/>
      <c r="BU29" s="421"/>
      <c r="BV29" s="419">
        <v>120017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2949101</v>
      </c>
      <c r="BO30" s="454"/>
      <c r="BP30" s="454"/>
      <c r="BQ30" s="454"/>
      <c r="BR30" s="454"/>
      <c r="BS30" s="454"/>
      <c r="BT30" s="454"/>
      <c r="BU30" s="455"/>
      <c r="BV30" s="453">
        <v>2787153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東阿蘇観光開発株式会社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阿蘇広域行政事務組合（一般会計）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一般財団法人阿蘇テレワークセンター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阿蘇広域行政事務組合（養護老人ホーム湯の里荘特別会計）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公益財団法人阿蘇グリーンストック</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阿蘇山観光事業特別会計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阿蘇広域行政事務組合（特別養護老人ホーム阿蘇みやま荘特別会計）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株式会社まちづくり阿蘇一の宮</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熊本県後期高齢者医療広域連合（一般会計）</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株式会社ASOワークネット</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熊本県後期高齢者医療広域連合（後期高齢者医療特別会計）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mfwuf8SS236XrqUJoYx8T5/jWpnKPU4UWjgnO+AARh+nIW4hzVG1H+33iVfvT/Lxr30tkdPv1NHpQQfD61eDwQ==" saltValue="sI1FsIrHrEAQeHHA9fnoZ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151" t="s">
        <v>577</v>
      </c>
      <c r="D34" s="1151"/>
      <c r="E34" s="1152"/>
      <c r="F34" s="32">
        <v>14.79</v>
      </c>
      <c r="G34" s="33">
        <v>9.1</v>
      </c>
      <c r="H34" s="33">
        <v>11.24</v>
      </c>
      <c r="I34" s="33">
        <v>13.02</v>
      </c>
      <c r="J34" s="34">
        <v>14.17</v>
      </c>
      <c r="K34" s="22"/>
      <c r="L34" s="22"/>
      <c r="M34" s="22"/>
      <c r="N34" s="22"/>
      <c r="O34" s="22"/>
      <c r="P34" s="22"/>
    </row>
    <row r="35" spans="1:16" ht="39" customHeight="1" x14ac:dyDescent="0.2">
      <c r="A35" s="22"/>
      <c r="B35" s="35"/>
      <c r="C35" s="1145" t="s">
        <v>578</v>
      </c>
      <c r="D35" s="1146"/>
      <c r="E35" s="1147"/>
      <c r="F35" s="36">
        <v>0.67</v>
      </c>
      <c r="G35" s="37">
        <v>0.48</v>
      </c>
      <c r="H35" s="37">
        <v>5.29</v>
      </c>
      <c r="I35" s="37">
        <v>10.28</v>
      </c>
      <c r="J35" s="38">
        <v>10.67</v>
      </c>
      <c r="K35" s="22"/>
      <c r="L35" s="22"/>
      <c r="M35" s="22"/>
      <c r="N35" s="22"/>
      <c r="O35" s="22"/>
      <c r="P35" s="22"/>
    </row>
    <row r="36" spans="1:16" ht="39" customHeight="1" x14ac:dyDescent="0.2">
      <c r="A36" s="22"/>
      <c r="B36" s="35"/>
      <c r="C36" s="1145" t="s">
        <v>579</v>
      </c>
      <c r="D36" s="1146"/>
      <c r="E36" s="1147"/>
      <c r="F36" s="36">
        <v>9.48</v>
      </c>
      <c r="G36" s="37">
        <v>8.2799999999999994</v>
      </c>
      <c r="H36" s="37">
        <v>8.1300000000000008</v>
      </c>
      <c r="I36" s="37">
        <v>7.64</v>
      </c>
      <c r="J36" s="38">
        <v>8.06</v>
      </c>
      <c r="K36" s="22"/>
      <c r="L36" s="22"/>
      <c r="M36" s="22"/>
      <c r="N36" s="22"/>
      <c r="O36" s="22"/>
      <c r="P36" s="22"/>
    </row>
    <row r="37" spans="1:16" ht="39" customHeight="1" x14ac:dyDescent="0.2">
      <c r="A37" s="22"/>
      <c r="B37" s="35"/>
      <c r="C37" s="1145" t="s">
        <v>580</v>
      </c>
      <c r="D37" s="1146"/>
      <c r="E37" s="1147"/>
      <c r="F37" s="36">
        <v>2.66</v>
      </c>
      <c r="G37" s="37">
        <v>2.68</v>
      </c>
      <c r="H37" s="37">
        <v>2.54</v>
      </c>
      <c r="I37" s="37">
        <v>1.38</v>
      </c>
      <c r="J37" s="38">
        <v>2.98</v>
      </c>
      <c r="K37" s="22"/>
      <c r="L37" s="22"/>
      <c r="M37" s="22"/>
      <c r="N37" s="22"/>
      <c r="O37" s="22"/>
      <c r="P37" s="22"/>
    </row>
    <row r="38" spans="1:16" ht="39" customHeight="1" x14ac:dyDescent="0.2">
      <c r="A38" s="22"/>
      <c r="B38" s="35"/>
      <c r="C38" s="1145" t="s">
        <v>581</v>
      </c>
      <c r="D38" s="1146"/>
      <c r="E38" s="1147"/>
      <c r="F38" s="36">
        <v>2.04</v>
      </c>
      <c r="G38" s="37">
        <v>1.63</v>
      </c>
      <c r="H38" s="37">
        <v>0.85</v>
      </c>
      <c r="I38" s="37">
        <v>0.81</v>
      </c>
      <c r="J38" s="38">
        <v>0.72</v>
      </c>
      <c r="K38" s="22"/>
      <c r="L38" s="22"/>
      <c r="M38" s="22"/>
      <c r="N38" s="22"/>
      <c r="O38" s="22"/>
      <c r="P38" s="22"/>
    </row>
    <row r="39" spans="1:16" ht="39" customHeight="1" x14ac:dyDescent="0.2">
      <c r="A39" s="22"/>
      <c r="B39" s="35"/>
      <c r="C39" s="1145" t="s">
        <v>582</v>
      </c>
      <c r="D39" s="1146"/>
      <c r="E39" s="1147"/>
      <c r="F39" s="36">
        <v>0.83</v>
      </c>
      <c r="G39" s="37">
        <v>0.88</v>
      </c>
      <c r="H39" s="37">
        <v>0.41</v>
      </c>
      <c r="I39" s="37" t="s">
        <v>583</v>
      </c>
      <c r="J39" s="38">
        <v>0.16</v>
      </c>
      <c r="K39" s="22"/>
      <c r="L39" s="22"/>
      <c r="M39" s="22"/>
      <c r="N39" s="22"/>
      <c r="O39" s="22"/>
      <c r="P39" s="22"/>
    </row>
    <row r="40" spans="1:16" ht="39" customHeight="1" x14ac:dyDescent="0.2">
      <c r="A40" s="22"/>
      <c r="B40" s="35"/>
      <c r="C40" s="1145" t="s">
        <v>584</v>
      </c>
      <c r="D40" s="1146"/>
      <c r="E40" s="1147"/>
      <c r="F40" s="36">
        <v>0.09</v>
      </c>
      <c r="G40" s="37">
        <v>0.09</v>
      </c>
      <c r="H40" s="37">
        <v>0.1</v>
      </c>
      <c r="I40" s="37">
        <v>0.09</v>
      </c>
      <c r="J40" s="38">
        <v>0.14000000000000001</v>
      </c>
      <c r="K40" s="22"/>
      <c r="L40" s="22"/>
      <c r="M40" s="22"/>
      <c r="N40" s="22"/>
      <c r="O40" s="22"/>
      <c r="P40" s="22"/>
    </row>
    <row r="41" spans="1:16" ht="39" customHeight="1" x14ac:dyDescent="0.2">
      <c r="A41" s="22"/>
      <c r="B41" s="35"/>
      <c r="C41" s="1145" t="s">
        <v>585</v>
      </c>
      <c r="D41" s="1146"/>
      <c r="E41" s="1147"/>
      <c r="F41" s="36">
        <v>0.09</v>
      </c>
      <c r="G41" s="37">
        <v>0</v>
      </c>
      <c r="H41" s="37">
        <v>0</v>
      </c>
      <c r="I41" s="37">
        <v>0</v>
      </c>
      <c r="J41" s="38">
        <v>0</v>
      </c>
      <c r="K41" s="22"/>
      <c r="L41" s="22"/>
      <c r="M41" s="22"/>
      <c r="N41" s="22"/>
      <c r="O41" s="22"/>
      <c r="P41" s="22"/>
    </row>
    <row r="42" spans="1:16" ht="39" customHeight="1" x14ac:dyDescent="0.2">
      <c r="A42" s="22"/>
      <c r="B42" s="39"/>
      <c r="C42" s="1145" t="s">
        <v>586</v>
      </c>
      <c r="D42" s="1146"/>
      <c r="E42" s="1147"/>
      <c r="F42" s="36" t="s">
        <v>530</v>
      </c>
      <c r="G42" s="37" t="s">
        <v>530</v>
      </c>
      <c r="H42" s="37" t="s">
        <v>530</v>
      </c>
      <c r="I42" s="37" t="s">
        <v>530</v>
      </c>
      <c r="J42" s="38" t="s">
        <v>530</v>
      </c>
      <c r="K42" s="22"/>
      <c r="L42" s="22"/>
      <c r="M42" s="22"/>
      <c r="N42" s="22"/>
      <c r="O42" s="22"/>
      <c r="P42" s="22"/>
    </row>
    <row r="43" spans="1:16" ht="39" customHeight="1" thickBot="1" x14ac:dyDescent="0.25">
      <c r="A43" s="22"/>
      <c r="B43" s="40"/>
      <c r="C43" s="1148" t="s">
        <v>587</v>
      </c>
      <c r="D43" s="1149"/>
      <c r="E43" s="1150"/>
      <c r="F43" s="41" t="s">
        <v>530</v>
      </c>
      <c r="G43" s="42" t="s">
        <v>530</v>
      </c>
      <c r="H43" s="42" t="s">
        <v>530</v>
      </c>
      <c r="I43" s="42" t="s">
        <v>530</v>
      </c>
      <c r="J43" s="43" t="s">
        <v>530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NXxw4y77HFFC36BLPg88mjT5eWv5V3OAs09OFDsnQrweJR6uZIFnnbU0xlIH0g1rJGj+koexSOlJunO2bVPobw==" saltValue="GFdHjwYi/5mUI9ByMHE9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1607</v>
      </c>
      <c r="L45" s="60">
        <v>1794</v>
      </c>
      <c r="M45" s="60">
        <v>1743</v>
      </c>
      <c r="N45" s="60">
        <v>1940</v>
      </c>
      <c r="O45" s="61">
        <v>2017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2">
      <c r="A48" s="48"/>
      <c r="B48" s="1178"/>
      <c r="C48" s="1179"/>
      <c r="D48" s="62"/>
      <c r="E48" s="1155" t="s">
        <v>15</v>
      </c>
      <c r="F48" s="1155"/>
      <c r="G48" s="1155"/>
      <c r="H48" s="1155"/>
      <c r="I48" s="1155"/>
      <c r="J48" s="1156"/>
      <c r="K48" s="63">
        <v>313</v>
      </c>
      <c r="L48" s="64">
        <v>325</v>
      </c>
      <c r="M48" s="64">
        <v>347</v>
      </c>
      <c r="N48" s="64">
        <v>358</v>
      </c>
      <c r="O48" s="65">
        <v>365</v>
      </c>
      <c r="P48" s="48"/>
      <c r="Q48" s="48"/>
      <c r="R48" s="48"/>
      <c r="S48" s="48"/>
      <c r="T48" s="48"/>
      <c r="U48" s="48"/>
    </row>
    <row r="49" spans="1:21" ht="30.75" customHeight="1" x14ac:dyDescent="0.2">
      <c r="A49" s="48"/>
      <c r="B49" s="1178"/>
      <c r="C49" s="1179"/>
      <c r="D49" s="62"/>
      <c r="E49" s="1155" t="s">
        <v>16</v>
      </c>
      <c r="F49" s="1155"/>
      <c r="G49" s="1155"/>
      <c r="H49" s="1155"/>
      <c r="I49" s="1155"/>
      <c r="J49" s="1156"/>
      <c r="K49" s="63">
        <v>198</v>
      </c>
      <c r="L49" s="64">
        <v>192</v>
      </c>
      <c r="M49" s="64">
        <v>225</v>
      </c>
      <c r="N49" s="64">
        <v>192</v>
      </c>
      <c r="O49" s="65">
        <v>139</v>
      </c>
      <c r="P49" s="48"/>
      <c r="Q49" s="48"/>
      <c r="R49" s="48"/>
      <c r="S49" s="48"/>
      <c r="T49" s="48"/>
      <c r="U49" s="48"/>
    </row>
    <row r="50" spans="1:21" ht="30.75" customHeight="1" x14ac:dyDescent="0.2">
      <c r="A50" s="48"/>
      <c r="B50" s="1178"/>
      <c r="C50" s="1179"/>
      <c r="D50" s="62"/>
      <c r="E50" s="1155" t="s">
        <v>17</v>
      </c>
      <c r="F50" s="1155"/>
      <c r="G50" s="1155"/>
      <c r="H50" s="1155"/>
      <c r="I50" s="1155"/>
      <c r="J50" s="1156"/>
      <c r="K50" s="63">
        <v>24</v>
      </c>
      <c r="L50" s="64">
        <v>24</v>
      </c>
      <c r="M50" s="64">
        <v>24</v>
      </c>
      <c r="N50" s="64">
        <v>23</v>
      </c>
      <c r="O50" s="65">
        <v>23</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530</v>
      </c>
      <c r="L51" s="64" t="s">
        <v>530</v>
      </c>
      <c r="M51" s="64" t="s">
        <v>530</v>
      </c>
      <c r="N51" s="64" t="s">
        <v>530</v>
      </c>
      <c r="O51" s="65" t="s">
        <v>530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1567</v>
      </c>
      <c r="L52" s="64">
        <v>1693</v>
      </c>
      <c r="M52" s="64">
        <v>1670</v>
      </c>
      <c r="N52" s="64">
        <v>1808</v>
      </c>
      <c r="O52" s="65">
        <v>1789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575</v>
      </c>
      <c r="L53" s="69">
        <v>642</v>
      </c>
      <c r="M53" s="69">
        <v>669</v>
      </c>
      <c r="N53" s="69">
        <v>705</v>
      </c>
      <c r="O53" s="70">
        <v>755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3">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VnqHNfXqWZDRxMr5JIzDtcUem1TkZ9dpJ4+oOaCgVmYn/QlektcC2AHF1NlkkAJtcqKkxAAPi0kERxO3v57uA==" saltValue="sg9hV6xCt/cgo+05vhdQG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571</v>
      </c>
      <c r="J40" s="103" t="s">
        <v>572</v>
      </c>
      <c r="K40" s="103" t="s">
        <v>573</v>
      </c>
      <c r="L40" s="103" t="s">
        <v>574</v>
      </c>
      <c r="M40" s="104" t="s">
        <v>575</v>
      </c>
    </row>
    <row r="41" spans="2:13" ht="27.75" customHeight="1" x14ac:dyDescent="0.2">
      <c r="B41" s="1196" t="s">
        <v>32</v>
      </c>
      <c r="C41" s="1197"/>
      <c r="D41" s="105"/>
      <c r="E41" s="1198" t="s">
        <v>33</v>
      </c>
      <c r="F41" s="1198"/>
      <c r="G41" s="1198"/>
      <c r="H41" s="1199"/>
      <c r="I41" s="355">
        <v>20735</v>
      </c>
      <c r="J41" s="356">
        <v>21521</v>
      </c>
      <c r="K41" s="356">
        <v>22163</v>
      </c>
      <c r="L41" s="356">
        <v>21381</v>
      </c>
      <c r="M41" s="357">
        <v>20969</v>
      </c>
    </row>
    <row r="42" spans="2:13" ht="27.75" customHeight="1" x14ac:dyDescent="0.2">
      <c r="B42" s="1186"/>
      <c r="C42" s="1187"/>
      <c r="D42" s="106"/>
      <c r="E42" s="1190" t="s">
        <v>34</v>
      </c>
      <c r="F42" s="1190"/>
      <c r="G42" s="1190"/>
      <c r="H42" s="1191"/>
      <c r="I42" s="358" t="s">
        <v>530</v>
      </c>
      <c r="J42" s="359" t="s">
        <v>530</v>
      </c>
      <c r="K42" s="359" t="s">
        <v>530</v>
      </c>
      <c r="L42" s="359" t="s">
        <v>530</v>
      </c>
      <c r="M42" s="360" t="s">
        <v>530</v>
      </c>
    </row>
    <row r="43" spans="2:13" ht="27.75" customHeight="1" x14ac:dyDescent="0.2">
      <c r="B43" s="1186"/>
      <c r="C43" s="1187"/>
      <c r="D43" s="106"/>
      <c r="E43" s="1190" t="s">
        <v>35</v>
      </c>
      <c r="F43" s="1190"/>
      <c r="G43" s="1190"/>
      <c r="H43" s="1191"/>
      <c r="I43" s="358">
        <v>4545</v>
      </c>
      <c r="J43" s="359">
        <v>4407</v>
      </c>
      <c r="K43" s="359">
        <v>4537</v>
      </c>
      <c r="L43" s="359">
        <v>4458</v>
      </c>
      <c r="M43" s="360">
        <v>4346</v>
      </c>
    </row>
    <row r="44" spans="2:13" ht="27.75" customHeight="1" x14ac:dyDescent="0.2">
      <c r="B44" s="1186"/>
      <c r="C44" s="1187"/>
      <c r="D44" s="106"/>
      <c r="E44" s="1190" t="s">
        <v>36</v>
      </c>
      <c r="F44" s="1190"/>
      <c r="G44" s="1190"/>
      <c r="H44" s="1191"/>
      <c r="I44" s="358">
        <v>1478</v>
      </c>
      <c r="J44" s="359">
        <v>1340</v>
      </c>
      <c r="K44" s="359">
        <v>1082</v>
      </c>
      <c r="L44" s="359">
        <v>1164</v>
      </c>
      <c r="M44" s="360">
        <v>1336</v>
      </c>
    </row>
    <row r="45" spans="2:13" ht="27.75" customHeight="1" x14ac:dyDescent="0.2">
      <c r="B45" s="1186"/>
      <c r="C45" s="1187"/>
      <c r="D45" s="106"/>
      <c r="E45" s="1190" t="s">
        <v>37</v>
      </c>
      <c r="F45" s="1190"/>
      <c r="G45" s="1190"/>
      <c r="H45" s="1191"/>
      <c r="I45" s="358">
        <v>2667</v>
      </c>
      <c r="J45" s="359">
        <v>2653</v>
      </c>
      <c r="K45" s="359">
        <v>2324</v>
      </c>
      <c r="L45" s="359">
        <v>1932</v>
      </c>
      <c r="M45" s="360">
        <v>1871</v>
      </c>
    </row>
    <row r="46" spans="2:13" ht="27.75" customHeight="1" x14ac:dyDescent="0.2">
      <c r="B46" s="1186"/>
      <c r="C46" s="1187"/>
      <c r="D46" s="107"/>
      <c r="E46" s="1190" t="s">
        <v>38</v>
      </c>
      <c r="F46" s="1190"/>
      <c r="G46" s="1190"/>
      <c r="H46" s="1191"/>
      <c r="I46" s="358">
        <v>142</v>
      </c>
      <c r="J46" s="359">
        <v>124</v>
      </c>
      <c r="K46" s="359">
        <v>105</v>
      </c>
      <c r="L46" s="359">
        <v>85</v>
      </c>
      <c r="M46" s="360">
        <v>85</v>
      </c>
    </row>
    <row r="47" spans="2:13" ht="27.75" customHeight="1" x14ac:dyDescent="0.2">
      <c r="B47" s="1186"/>
      <c r="C47" s="1187"/>
      <c r="D47" s="108"/>
      <c r="E47" s="1200" t="s">
        <v>39</v>
      </c>
      <c r="F47" s="1201"/>
      <c r="G47" s="1201"/>
      <c r="H47" s="1202"/>
      <c r="I47" s="358" t="s">
        <v>530</v>
      </c>
      <c r="J47" s="359" t="s">
        <v>530</v>
      </c>
      <c r="K47" s="359" t="s">
        <v>530</v>
      </c>
      <c r="L47" s="359" t="s">
        <v>530</v>
      </c>
      <c r="M47" s="360" t="s">
        <v>530</v>
      </c>
    </row>
    <row r="48" spans="2:13" ht="27.75" customHeight="1" x14ac:dyDescent="0.2">
      <c r="B48" s="1186"/>
      <c r="C48" s="1187"/>
      <c r="D48" s="106"/>
      <c r="E48" s="1190" t="s">
        <v>40</v>
      </c>
      <c r="F48" s="1190"/>
      <c r="G48" s="1190"/>
      <c r="H48" s="1191"/>
      <c r="I48" s="358" t="s">
        <v>530</v>
      </c>
      <c r="J48" s="359" t="s">
        <v>530</v>
      </c>
      <c r="K48" s="359" t="s">
        <v>530</v>
      </c>
      <c r="L48" s="359" t="s">
        <v>530</v>
      </c>
      <c r="M48" s="360" t="s">
        <v>530</v>
      </c>
    </row>
    <row r="49" spans="2:13" ht="27.75" customHeight="1" x14ac:dyDescent="0.2">
      <c r="B49" s="1188"/>
      <c r="C49" s="1189"/>
      <c r="D49" s="106"/>
      <c r="E49" s="1190" t="s">
        <v>41</v>
      </c>
      <c r="F49" s="1190"/>
      <c r="G49" s="1190"/>
      <c r="H49" s="1191"/>
      <c r="I49" s="358" t="s">
        <v>530</v>
      </c>
      <c r="J49" s="359" t="s">
        <v>530</v>
      </c>
      <c r="K49" s="359" t="s">
        <v>530</v>
      </c>
      <c r="L49" s="359" t="s">
        <v>530</v>
      </c>
      <c r="M49" s="360" t="s">
        <v>530</v>
      </c>
    </row>
    <row r="50" spans="2:13" ht="27.75" customHeight="1" x14ac:dyDescent="0.2">
      <c r="B50" s="1184" t="s">
        <v>42</v>
      </c>
      <c r="C50" s="1185"/>
      <c r="D50" s="109"/>
      <c r="E50" s="1190" t="s">
        <v>43</v>
      </c>
      <c r="F50" s="1190"/>
      <c r="G50" s="1190"/>
      <c r="H50" s="1191"/>
      <c r="I50" s="358">
        <v>2813</v>
      </c>
      <c r="J50" s="359">
        <v>3396</v>
      </c>
      <c r="K50" s="359">
        <v>3456</v>
      </c>
      <c r="L50" s="359">
        <v>3739</v>
      </c>
      <c r="M50" s="360">
        <v>4300</v>
      </c>
    </row>
    <row r="51" spans="2:13" ht="27.75" customHeight="1" x14ac:dyDescent="0.2">
      <c r="B51" s="1186"/>
      <c r="C51" s="1187"/>
      <c r="D51" s="106"/>
      <c r="E51" s="1190" t="s">
        <v>44</v>
      </c>
      <c r="F51" s="1190"/>
      <c r="G51" s="1190"/>
      <c r="H51" s="1191"/>
      <c r="I51" s="358">
        <v>1391</v>
      </c>
      <c r="J51" s="359">
        <v>1744</v>
      </c>
      <c r="K51" s="359">
        <v>1822</v>
      </c>
      <c r="L51" s="359">
        <v>2048</v>
      </c>
      <c r="M51" s="360">
        <v>1702</v>
      </c>
    </row>
    <row r="52" spans="2:13" ht="27.75" customHeight="1" x14ac:dyDescent="0.2">
      <c r="B52" s="1188"/>
      <c r="C52" s="1189"/>
      <c r="D52" s="106"/>
      <c r="E52" s="1190" t="s">
        <v>45</v>
      </c>
      <c r="F52" s="1190"/>
      <c r="G52" s="1190"/>
      <c r="H52" s="1191"/>
      <c r="I52" s="358">
        <v>18608</v>
      </c>
      <c r="J52" s="359">
        <v>18627</v>
      </c>
      <c r="K52" s="359">
        <v>19952</v>
      </c>
      <c r="L52" s="359">
        <v>19187</v>
      </c>
      <c r="M52" s="360">
        <v>18199</v>
      </c>
    </row>
    <row r="53" spans="2:13" ht="27.75" customHeight="1" thickBot="1" x14ac:dyDescent="0.25">
      <c r="B53" s="1192" t="s">
        <v>46</v>
      </c>
      <c r="C53" s="1193"/>
      <c r="D53" s="110"/>
      <c r="E53" s="1194" t="s">
        <v>47</v>
      </c>
      <c r="F53" s="1194"/>
      <c r="G53" s="1194"/>
      <c r="H53" s="1195"/>
      <c r="I53" s="361">
        <v>6755</v>
      </c>
      <c r="J53" s="362">
        <v>6277</v>
      </c>
      <c r="K53" s="362">
        <v>4981</v>
      </c>
      <c r="L53" s="362">
        <v>4047</v>
      </c>
      <c r="M53" s="363">
        <v>4405</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ot6jxMyToQtAEVS3X+VrkhSeoarQ6qO9d5FEyZFqVa1UWVGz/rsExZZBLMPd+Es1PcA0oxAifcCEc/rZ6G7irQ==" saltValue="sS2AZsHYw/yjpEyQendX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573</v>
      </c>
      <c r="G54" s="119" t="s">
        <v>574</v>
      </c>
      <c r="H54" s="120" t="s">
        <v>575</v>
      </c>
    </row>
    <row r="55" spans="2:8" ht="52.5" customHeight="1" x14ac:dyDescent="0.2">
      <c r="B55" s="121"/>
      <c r="C55" s="1211" t="s">
        <v>50</v>
      </c>
      <c r="D55" s="1211"/>
      <c r="E55" s="1212"/>
      <c r="F55" s="122">
        <v>1548</v>
      </c>
      <c r="G55" s="122">
        <v>1748</v>
      </c>
      <c r="H55" s="123">
        <v>1948</v>
      </c>
    </row>
    <row r="56" spans="2:8" ht="52.5" customHeight="1" x14ac:dyDescent="0.2">
      <c r="B56" s="124"/>
      <c r="C56" s="1213" t="s">
        <v>51</v>
      </c>
      <c r="D56" s="1213"/>
      <c r="E56" s="1214"/>
      <c r="F56" s="125">
        <v>120</v>
      </c>
      <c r="G56" s="125">
        <v>120</v>
      </c>
      <c r="H56" s="126">
        <v>120</v>
      </c>
    </row>
    <row r="57" spans="2:8" ht="53.25" customHeight="1" x14ac:dyDescent="0.2">
      <c r="B57" s="124"/>
      <c r="C57" s="1215" t="s">
        <v>52</v>
      </c>
      <c r="D57" s="1215"/>
      <c r="E57" s="1216"/>
      <c r="F57" s="127">
        <v>3016</v>
      </c>
      <c r="G57" s="127">
        <v>2787</v>
      </c>
      <c r="H57" s="128">
        <v>2949</v>
      </c>
    </row>
    <row r="58" spans="2:8" ht="45.75" customHeight="1" x14ac:dyDescent="0.2">
      <c r="B58" s="129"/>
      <c r="C58" s="1203" t="s">
        <v>608</v>
      </c>
      <c r="D58" s="1204"/>
      <c r="E58" s="1205"/>
      <c r="F58" s="130">
        <v>1625</v>
      </c>
      <c r="G58" s="130">
        <v>1425</v>
      </c>
      <c r="H58" s="131">
        <v>1278</v>
      </c>
    </row>
    <row r="59" spans="2:8" ht="45.75" customHeight="1" x14ac:dyDescent="0.2">
      <c r="B59" s="129"/>
      <c r="C59" s="1203" t="s">
        <v>609</v>
      </c>
      <c r="D59" s="1204"/>
      <c r="E59" s="1205"/>
      <c r="F59" s="130">
        <v>358</v>
      </c>
      <c r="G59" s="130">
        <v>608</v>
      </c>
      <c r="H59" s="131">
        <v>608</v>
      </c>
    </row>
    <row r="60" spans="2:8" ht="45.75" customHeight="1" x14ac:dyDescent="0.2">
      <c r="B60" s="129"/>
      <c r="C60" s="1203" t="s">
        <v>610</v>
      </c>
      <c r="D60" s="1204"/>
      <c r="E60" s="1205"/>
      <c r="F60" s="130">
        <v>194</v>
      </c>
      <c r="G60" s="130">
        <v>195</v>
      </c>
      <c r="H60" s="131">
        <v>501</v>
      </c>
    </row>
    <row r="61" spans="2:8" ht="45.75" customHeight="1" x14ac:dyDescent="0.2">
      <c r="B61" s="129"/>
      <c r="C61" s="1203" t="s">
        <v>611</v>
      </c>
      <c r="D61" s="1204"/>
      <c r="E61" s="1205"/>
      <c r="F61" s="130">
        <v>310</v>
      </c>
      <c r="G61" s="130">
        <v>310</v>
      </c>
      <c r="H61" s="131">
        <v>310</v>
      </c>
    </row>
    <row r="62" spans="2:8" ht="45.75" customHeight="1" thickBot="1" x14ac:dyDescent="0.25">
      <c r="B62" s="132"/>
      <c r="C62" s="1206" t="s">
        <v>612</v>
      </c>
      <c r="D62" s="1207"/>
      <c r="E62" s="1208"/>
      <c r="F62" s="133">
        <v>19</v>
      </c>
      <c r="G62" s="133">
        <v>38</v>
      </c>
      <c r="H62" s="134">
        <v>65</v>
      </c>
    </row>
    <row r="63" spans="2:8" ht="52.5" customHeight="1" thickBot="1" x14ac:dyDescent="0.25">
      <c r="B63" s="135"/>
      <c r="C63" s="1209" t="s">
        <v>53</v>
      </c>
      <c r="D63" s="1209"/>
      <c r="E63" s="1210"/>
      <c r="F63" s="136">
        <v>4684</v>
      </c>
      <c r="G63" s="136">
        <v>4655</v>
      </c>
      <c r="H63" s="137">
        <v>5017</v>
      </c>
    </row>
    <row r="64" spans="2:8" ht="13" x14ac:dyDescent="0.2"/>
  </sheetData>
  <sheetProtection algorithmName="SHA-512" hashValue="wpHBDcGXG8IRLBWhlx9gavS69vNA/SHSCYB11hffu//UM2Uw3yBql/1ZZEZ066UlI8qLK2HEpTFcFWNm5jZHYA==" saltValue="Wqsb1921ogi49r8+WhD9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568</v>
      </c>
      <c r="G2" s="151"/>
      <c r="H2" s="152"/>
    </row>
    <row r="3" spans="1:8" x14ac:dyDescent="0.2">
      <c r="A3" s="148" t="s">
        <v>561</v>
      </c>
      <c r="B3" s="153"/>
      <c r="C3" s="154"/>
      <c r="D3" s="155">
        <v>110252</v>
      </c>
      <c r="E3" s="156"/>
      <c r="F3" s="157">
        <v>85173</v>
      </c>
      <c r="G3" s="158"/>
      <c r="H3" s="159"/>
    </row>
    <row r="4" spans="1:8" x14ac:dyDescent="0.2">
      <c r="A4" s="160"/>
      <c r="B4" s="161"/>
      <c r="C4" s="162"/>
      <c r="D4" s="163">
        <v>35865</v>
      </c>
      <c r="E4" s="164"/>
      <c r="F4" s="165">
        <v>43913</v>
      </c>
      <c r="G4" s="166"/>
      <c r="H4" s="167"/>
    </row>
    <row r="5" spans="1:8" x14ac:dyDescent="0.2">
      <c r="A5" s="148" t="s">
        <v>563</v>
      </c>
      <c r="B5" s="153"/>
      <c r="C5" s="154"/>
      <c r="D5" s="155">
        <v>166266</v>
      </c>
      <c r="E5" s="156"/>
      <c r="F5" s="157">
        <v>94081</v>
      </c>
      <c r="G5" s="158"/>
      <c r="H5" s="159"/>
    </row>
    <row r="6" spans="1:8" x14ac:dyDescent="0.2">
      <c r="A6" s="160"/>
      <c r="B6" s="161"/>
      <c r="C6" s="162"/>
      <c r="D6" s="163">
        <v>56130</v>
      </c>
      <c r="E6" s="164"/>
      <c r="F6" s="165">
        <v>48949</v>
      </c>
      <c r="G6" s="166"/>
      <c r="H6" s="167"/>
    </row>
    <row r="7" spans="1:8" x14ac:dyDescent="0.2">
      <c r="A7" s="148" t="s">
        <v>564</v>
      </c>
      <c r="B7" s="153"/>
      <c r="C7" s="154"/>
      <c r="D7" s="155">
        <v>124546</v>
      </c>
      <c r="E7" s="156"/>
      <c r="F7" s="157">
        <v>92632</v>
      </c>
      <c r="G7" s="158"/>
      <c r="H7" s="159"/>
    </row>
    <row r="8" spans="1:8" x14ac:dyDescent="0.2">
      <c r="A8" s="160"/>
      <c r="B8" s="161"/>
      <c r="C8" s="162"/>
      <c r="D8" s="163">
        <v>57678</v>
      </c>
      <c r="E8" s="164"/>
      <c r="F8" s="165">
        <v>47978</v>
      </c>
      <c r="G8" s="166"/>
      <c r="H8" s="167"/>
    </row>
    <row r="9" spans="1:8" x14ac:dyDescent="0.2">
      <c r="A9" s="148" t="s">
        <v>565</v>
      </c>
      <c r="B9" s="153"/>
      <c r="C9" s="154"/>
      <c r="D9" s="155">
        <v>78910</v>
      </c>
      <c r="E9" s="156"/>
      <c r="F9" s="157">
        <v>96469</v>
      </c>
      <c r="G9" s="158"/>
      <c r="H9" s="159"/>
    </row>
    <row r="10" spans="1:8" x14ac:dyDescent="0.2">
      <c r="A10" s="160"/>
      <c r="B10" s="161"/>
      <c r="C10" s="162"/>
      <c r="D10" s="163">
        <v>31762</v>
      </c>
      <c r="E10" s="164"/>
      <c r="F10" s="165">
        <v>49775</v>
      </c>
      <c r="G10" s="166"/>
      <c r="H10" s="167"/>
    </row>
    <row r="11" spans="1:8" x14ac:dyDescent="0.2">
      <c r="A11" s="148" t="s">
        <v>566</v>
      </c>
      <c r="B11" s="153"/>
      <c r="C11" s="154"/>
      <c r="D11" s="155">
        <v>98596</v>
      </c>
      <c r="E11" s="156"/>
      <c r="F11" s="157">
        <v>85743</v>
      </c>
      <c r="G11" s="158"/>
      <c r="H11" s="159"/>
    </row>
    <row r="12" spans="1:8" x14ac:dyDescent="0.2">
      <c r="A12" s="160"/>
      <c r="B12" s="161"/>
      <c r="C12" s="168"/>
      <c r="D12" s="163">
        <v>65405</v>
      </c>
      <c r="E12" s="164"/>
      <c r="F12" s="165">
        <v>45231</v>
      </c>
      <c r="G12" s="166"/>
      <c r="H12" s="167"/>
    </row>
    <row r="13" spans="1:8" x14ac:dyDescent="0.2">
      <c r="A13" s="148"/>
      <c r="B13" s="153"/>
      <c r="C13" s="169"/>
      <c r="D13" s="170">
        <v>115714</v>
      </c>
      <c r="E13" s="171"/>
      <c r="F13" s="172">
        <v>90820</v>
      </c>
      <c r="G13" s="173"/>
      <c r="H13" s="159"/>
    </row>
    <row r="14" spans="1:8" x14ac:dyDescent="0.2">
      <c r="A14" s="160"/>
      <c r="B14" s="161"/>
      <c r="C14" s="162"/>
      <c r="D14" s="163">
        <v>49368</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14.8</v>
      </c>
      <c r="C19" s="174">
        <f>ROUND(VALUE(SUBSTITUTE(実質収支比率等に係る経年分析!G$48,"▲","-")),2)</f>
        <v>8.49</v>
      </c>
      <c r="D19" s="174">
        <f>ROUND(VALUE(SUBSTITUTE(実質収支比率等に係る経年分析!H$48,"▲","-")),2)</f>
        <v>11.25</v>
      </c>
      <c r="E19" s="174">
        <f>ROUND(VALUE(SUBSTITUTE(実質収支比率等に係る経年分析!I$48,"▲","-")),2)</f>
        <v>13.02</v>
      </c>
      <c r="F19" s="174">
        <f>ROUND(VALUE(SUBSTITUTE(実質収支比率等に係る経年分析!J$48,"▲","-")),2)</f>
        <v>14.17</v>
      </c>
    </row>
    <row r="20" spans="1:11" x14ac:dyDescent="0.2">
      <c r="A20" s="174" t="s">
        <v>57</v>
      </c>
      <c r="B20" s="174">
        <f>ROUND(VALUE(SUBSTITUTE(実質収支比率等に係る経年分析!F$47,"▲","-")),2)</f>
        <v>16.54</v>
      </c>
      <c r="C20" s="174">
        <f>ROUND(VALUE(SUBSTITUTE(実質収支比率等に係る経年分析!G$47,"▲","-")),2)</f>
        <v>16.28</v>
      </c>
      <c r="D20" s="174">
        <f>ROUND(VALUE(SUBSTITUTE(実質収支比率等に係る経年分析!H$47,"▲","-")),2)</f>
        <v>15.91</v>
      </c>
      <c r="E20" s="174">
        <f>ROUND(VALUE(SUBSTITUTE(実質収支比率等に係る経年分析!I$47,"▲","-")),2)</f>
        <v>17.059999999999999</v>
      </c>
      <c r="F20" s="174">
        <f>ROUND(VALUE(SUBSTITUTE(実質収支比率等に係る経年分析!J$47,"▲","-")),2)</f>
        <v>19.399999999999999</v>
      </c>
    </row>
    <row r="21" spans="1:11" x14ac:dyDescent="0.2">
      <c r="A21" s="174" t="s">
        <v>58</v>
      </c>
      <c r="B21" s="174">
        <f>IF(ISNUMBER(VALUE(SUBSTITUTE(実質収支比率等に係る経年分析!F$49,"▲","-"))),ROUND(VALUE(SUBSTITUTE(実質収支比率等に係る経年分析!F$49,"▲","-")),2),NA())</f>
        <v>2.15</v>
      </c>
      <c r="C21" s="174">
        <f>IF(ISNUMBER(VALUE(SUBSTITUTE(実質収支比率等に係る経年分析!G$49,"▲","-"))),ROUND(VALUE(SUBSTITUTE(実質収支比率等に係る経年分析!G$49,"▲","-")),2),NA())</f>
        <v>-6.07</v>
      </c>
      <c r="D21" s="174">
        <f>IF(ISNUMBER(VALUE(SUBSTITUTE(実質収支比率等に係る経年分析!H$49,"▲","-"))),ROUND(VALUE(SUBSTITUTE(実質収支比率等に係る経年分析!H$49,"▲","-")),2),NA())</f>
        <v>2.96</v>
      </c>
      <c r="E21" s="174">
        <f>IF(ISNUMBER(VALUE(SUBSTITUTE(実質収支比率等に係る経年分析!I$49,"▲","-"))),ROUND(VALUE(SUBSTITUTE(実質収支比率等に係る経年分析!I$49,"▲","-")),2),NA())</f>
        <v>4.3</v>
      </c>
      <c r="F21" s="174">
        <f>IF(ISNUMBER(VALUE(SUBSTITUTE(実質収支比率等に係る経年分析!J$49,"▲","-"))),ROUND(VALUE(SUBSTITUTE(実質収支比率等に係る経年分析!J$49,"▲","-")),2),NA())</f>
        <v>2.88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阿蘇山観光事業特別会計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2">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0.88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0.41</v>
      </c>
      <c r="H31" s="175">
        <f>IF(ROUND(VALUE(SUBSTITUTE(連結実質赤字比率に係る赤字・黒字の構成分析!I$39,"▲", "-")), 2) &lt; 0, ABS(ROUND(VALUE(SUBSTITUTE(連結実質赤字比率に係る赤字・黒字の構成分析!I$39,"▲", "-")), 2)), NA())</f>
        <v>0.06</v>
      </c>
      <c r="I31" s="175" t="e">
        <f>IF(ROUND(VALUE(SUBSTITUTE(連結実質赤字比率に係る赤字・黒字の構成分析!I$39,"▲", "-")), 2) &gt;= 0, ABS(ROUND(VALUE(SUBSTITUTE(連結実質赤字比率に係る赤字・黒字の構成分析!I$39,"▲", "-")), 2)), NA())</f>
        <v>#N/A</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1.63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2.66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2.98</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8.2799999999999994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8.1300000000000008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8.06</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0.67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10.28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10.67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14.79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14.17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1567</v>
      </c>
      <c r="E42" s="176"/>
      <c r="F42" s="176"/>
      <c r="G42" s="176">
        <f>'実質公債費比率（分子）の構造'!L$52</f>
        <v>1693</v>
      </c>
      <c r="H42" s="176"/>
      <c r="I42" s="176"/>
      <c r="J42" s="176">
        <f>'実質公債費比率（分子）の構造'!M$52</f>
        <v>1670</v>
      </c>
      <c r="K42" s="176"/>
      <c r="L42" s="176"/>
      <c r="M42" s="176">
        <f>'実質公債費比率（分子）の構造'!N$52</f>
        <v>1808</v>
      </c>
      <c r="N42" s="176"/>
      <c r="O42" s="176"/>
      <c r="P42" s="176">
        <f>'実質公債費比率（分子）の構造'!O$52</f>
        <v>1789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24</v>
      </c>
      <c r="C44" s="176"/>
      <c r="D44" s="176"/>
      <c r="E44" s="176">
        <f>'実質公債費比率（分子）の構造'!L$50</f>
        <v>24</v>
      </c>
      <c r="F44" s="176"/>
      <c r="G44" s="176"/>
      <c r="H44" s="176">
        <f>'実質公債費比率（分子）の構造'!M$50</f>
        <v>24</v>
      </c>
      <c r="I44" s="176"/>
      <c r="J44" s="176"/>
      <c r="K44" s="176">
        <f>'実質公債費比率（分子）の構造'!N$50</f>
        <v>23</v>
      </c>
      <c r="L44" s="176"/>
      <c r="M44" s="176"/>
      <c r="N44" s="176">
        <f>'実質公債費比率（分子）の構造'!O$50</f>
        <v>23</v>
      </c>
      <c r="O44" s="176"/>
      <c r="P44" s="176"/>
    </row>
    <row r="45" spans="1:16" x14ac:dyDescent="0.2">
      <c r="A45" s="176" t="s">
        <v>68</v>
      </c>
      <c r="B45" s="176">
        <f>'実質公債費比率（分子）の構造'!K$49</f>
        <v>198</v>
      </c>
      <c r="C45" s="176"/>
      <c r="D45" s="176"/>
      <c r="E45" s="176">
        <f>'実質公債費比率（分子）の構造'!L$49</f>
        <v>192</v>
      </c>
      <c r="F45" s="176"/>
      <c r="G45" s="176"/>
      <c r="H45" s="176">
        <f>'実質公債費比率（分子）の構造'!M$49</f>
        <v>225</v>
      </c>
      <c r="I45" s="176"/>
      <c r="J45" s="176"/>
      <c r="K45" s="176">
        <f>'実質公債費比率（分子）の構造'!N$49</f>
        <v>192</v>
      </c>
      <c r="L45" s="176"/>
      <c r="M45" s="176"/>
      <c r="N45" s="176">
        <f>'実質公債費比率（分子）の構造'!O$49</f>
        <v>139</v>
      </c>
      <c r="O45" s="176"/>
      <c r="P45" s="176"/>
    </row>
    <row r="46" spans="1:16" x14ac:dyDescent="0.2">
      <c r="A46" s="176" t="s">
        <v>69</v>
      </c>
      <c r="B46" s="176">
        <f>'実質公債費比率（分子）の構造'!K$48</f>
        <v>313</v>
      </c>
      <c r="C46" s="176"/>
      <c r="D46" s="176"/>
      <c r="E46" s="176">
        <f>'実質公債費比率（分子）の構造'!L$48</f>
        <v>325</v>
      </c>
      <c r="F46" s="176"/>
      <c r="G46" s="176"/>
      <c r="H46" s="176">
        <f>'実質公債費比率（分子）の構造'!M$48</f>
        <v>347</v>
      </c>
      <c r="I46" s="176"/>
      <c r="J46" s="176"/>
      <c r="K46" s="176">
        <f>'実質公債費比率（分子）の構造'!N$48</f>
        <v>358</v>
      </c>
      <c r="L46" s="176"/>
      <c r="M46" s="176"/>
      <c r="N46" s="176">
        <f>'実質公債費比率（分子）の構造'!O$48</f>
        <v>365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1607</v>
      </c>
      <c r="C49" s="176"/>
      <c r="D49" s="176"/>
      <c r="E49" s="176">
        <f>'実質公債費比率（分子）の構造'!L$45</f>
        <v>1794</v>
      </c>
      <c r="F49" s="176"/>
      <c r="G49" s="176"/>
      <c r="H49" s="176">
        <f>'実質公債費比率（分子）の構造'!M$45</f>
        <v>1743</v>
      </c>
      <c r="I49" s="176"/>
      <c r="J49" s="176"/>
      <c r="K49" s="176">
        <f>'実質公債費比率（分子）の構造'!N$45</f>
        <v>1940</v>
      </c>
      <c r="L49" s="176"/>
      <c r="M49" s="176"/>
      <c r="N49" s="176">
        <f>'実質公債費比率（分子）の構造'!O$45</f>
        <v>2017</v>
      </c>
      <c r="O49" s="176"/>
      <c r="P49" s="176"/>
    </row>
    <row r="50" spans="1:16" x14ac:dyDescent="0.2">
      <c r="A50" s="176" t="s">
        <v>73</v>
      </c>
      <c r="B50" s="176" t="e">
        <f>NA()</f>
        <v>#N/A</v>
      </c>
      <c r="C50" s="176">
        <f>IF(ISNUMBER('実質公債費比率（分子）の構造'!K$53),'実質公債費比率（分子）の構造'!K$53,NA())</f>
        <v>575</v>
      </c>
      <c r="D50" s="176" t="e">
        <f>NA()</f>
        <v>#N/A</v>
      </c>
      <c r="E50" s="176" t="e">
        <f>NA()</f>
        <v>#N/A</v>
      </c>
      <c r="F50" s="176">
        <f>IF(ISNUMBER('実質公債費比率（分子）の構造'!L$53),'実質公債費比率（分子）の構造'!L$53,NA())</f>
        <v>642</v>
      </c>
      <c r="G50" s="176" t="e">
        <f>NA()</f>
        <v>#N/A</v>
      </c>
      <c r="H50" s="176" t="e">
        <f>NA()</f>
        <v>#N/A</v>
      </c>
      <c r="I50" s="176">
        <f>IF(ISNUMBER('実質公債費比率（分子）の構造'!M$53),'実質公債費比率（分子）の構造'!M$53,NA())</f>
        <v>669</v>
      </c>
      <c r="J50" s="176" t="e">
        <f>NA()</f>
        <v>#N/A</v>
      </c>
      <c r="K50" s="176" t="e">
        <f>NA()</f>
        <v>#N/A</v>
      </c>
      <c r="L50" s="176">
        <f>IF(ISNUMBER('実質公債費比率（分子）の構造'!N$53),'実質公債費比率（分子）の構造'!N$53,NA())</f>
        <v>705</v>
      </c>
      <c r="M50" s="176" t="e">
        <f>NA()</f>
        <v>#N/A</v>
      </c>
      <c r="N50" s="176" t="e">
        <f>NA()</f>
        <v>#N/A</v>
      </c>
      <c r="O50" s="176">
        <f>IF(ISNUMBER('実質公債費比率（分子）の構造'!O$53),'実質公債費比率（分子）の構造'!O$53,NA())</f>
        <v>755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18608</v>
      </c>
      <c r="E56" s="175"/>
      <c r="F56" s="175"/>
      <c r="G56" s="175">
        <f>'将来負担比率（分子）の構造'!J$52</f>
        <v>18627</v>
      </c>
      <c r="H56" s="175"/>
      <c r="I56" s="175"/>
      <c r="J56" s="175">
        <f>'将来負担比率（分子）の構造'!K$52</f>
        <v>19952</v>
      </c>
      <c r="K56" s="175"/>
      <c r="L56" s="175"/>
      <c r="M56" s="175">
        <f>'将来負担比率（分子）の構造'!L$52</f>
        <v>19187</v>
      </c>
      <c r="N56" s="175"/>
      <c r="O56" s="175"/>
      <c r="P56" s="175">
        <f>'将来負担比率（分子）の構造'!M$52</f>
        <v>18199</v>
      </c>
    </row>
    <row r="57" spans="1:16" x14ac:dyDescent="0.2">
      <c r="A57" s="175" t="s">
        <v>44</v>
      </c>
      <c r="B57" s="175"/>
      <c r="C57" s="175"/>
      <c r="D57" s="175">
        <f>'将来負担比率（分子）の構造'!I$51</f>
        <v>1391</v>
      </c>
      <c r="E57" s="175"/>
      <c r="F57" s="175"/>
      <c r="G57" s="175">
        <f>'将来負担比率（分子）の構造'!J$51</f>
        <v>1744</v>
      </c>
      <c r="H57" s="175"/>
      <c r="I57" s="175"/>
      <c r="J57" s="175">
        <f>'将来負担比率（分子）の構造'!K$51</f>
        <v>1822</v>
      </c>
      <c r="K57" s="175"/>
      <c r="L57" s="175"/>
      <c r="M57" s="175">
        <f>'将来負担比率（分子）の構造'!L$51</f>
        <v>2048</v>
      </c>
      <c r="N57" s="175"/>
      <c r="O57" s="175"/>
      <c r="P57" s="175">
        <f>'将来負担比率（分子）の構造'!M$51</f>
        <v>1702</v>
      </c>
    </row>
    <row r="58" spans="1:16" x14ac:dyDescent="0.2">
      <c r="A58" s="175" t="s">
        <v>43</v>
      </c>
      <c r="B58" s="175"/>
      <c r="C58" s="175"/>
      <c r="D58" s="175">
        <f>'将来負担比率（分子）の構造'!I$50</f>
        <v>2813</v>
      </c>
      <c r="E58" s="175"/>
      <c r="F58" s="175"/>
      <c r="G58" s="175">
        <f>'将来負担比率（分子）の構造'!J$50</f>
        <v>3396</v>
      </c>
      <c r="H58" s="175"/>
      <c r="I58" s="175"/>
      <c r="J58" s="175">
        <f>'将来負担比率（分子）の構造'!K$50</f>
        <v>3456</v>
      </c>
      <c r="K58" s="175"/>
      <c r="L58" s="175"/>
      <c r="M58" s="175">
        <f>'将来負担比率（分子）の構造'!L$50</f>
        <v>3739</v>
      </c>
      <c r="N58" s="175"/>
      <c r="O58" s="175"/>
      <c r="P58" s="175">
        <f>'将来負担比率（分子）の構造'!M$50</f>
        <v>4300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142</v>
      </c>
      <c r="C61" s="175"/>
      <c r="D61" s="175"/>
      <c r="E61" s="175">
        <f>'将来負担比率（分子）の構造'!J$46</f>
        <v>124</v>
      </c>
      <c r="F61" s="175"/>
      <c r="G61" s="175"/>
      <c r="H61" s="175">
        <f>'将来負担比率（分子）の構造'!K$46</f>
        <v>105</v>
      </c>
      <c r="I61" s="175"/>
      <c r="J61" s="175"/>
      <c r="K61" s="175">
        <f>'将来負担比率（分子）の構造'!L$46</f>
        <v>85</v>
      </c>
      <c r="L61" s="175"/>
      <c r="M61" s="175"/>
      <c r="N61" s="175">
        <f>'将来負担比率（分子）の構造'!M$46</f>
        <v>85</v>
      </c>
      <c r="O61" s="175"/>
      <c r="P61" s="175"/>
    </row>
    <row r="62" spans="1:16" x14ac:dyDescent="0.2">
      <c r="A62" s="175" t="s">
        <v>37</v>
      </c>
      <c r="B62" s="175">
        <f>'将来負担比率（分子）の構造'!I$45</f>
        <v>2667</v>
      </c>
      <c r="C62" s="175"/>
      <c r="D62" s="175"/>
      <c r="E62" s="175">
        <f>'将来負担比率（分子）の構造'!J$45</f>
        <v>2653</v>
      </c>
      <c r="F62" s="175"/>
      <c r="G62" s="175"/>
      <c r="H62" s="175">
        <f>'将来負担比率（分子）の構造'!K$45</f>
        <v>2324</v>
      </c>
      <c r="I62" s="175"/>
      <c r="J62" s="175"/>
      <c r="K62" s="175">
        <f>'将来負担比率（分子）の構造'!L$45</f>
        <v>1932</v>
      </c>
      <c r="L62" s="175"/>
      <c r="M62" s="175"/>
      <c r="N62" s="175">
        <f>'将来負担比率（分子）の構造'!M$45</f>
        <v>1871</v>
      </c>
      <c r="O62" s="175"/>
      <c r="P62" s="175"/>
    </row>
    <row r="63" spans="1:16" x14ac:dyDescent="0.2">
      <c r="A63" s="175" t="s">
        <v>36</v>
      </c>
      <c r="B63" s="175">
        <f>'将来負担比率（分子）の構造'!I$44</f>
        <v>1478</v>
      </c>
      <c r="C63" s="175"/>
      <c r="D63" s="175"/>
      <c r="E63" s="175">
        <f>'将来負担比率（分子）の構造'!J$44</f>
        <v>1340</v>
      </c>
      <c r="F63" s="175"/>
      <c r="G63" s="175"/>
      <c r="H63" s="175">
        <f>'将来負担比率（分子）の構造'!K$44</f>
        <v>1082</v>
      </c>
      <c r="I63" s="175"/>
      <c r="J63" s="175"/>
      <c r="K63" s="175">
        <f>'将来負担比率（分子）の構造'!L$44</f>
        <v>1164</v>
      </c>
      <c r="L63" s="175"/>
      <c r="M63" s="175"/>
      <c r="N63" s="175">
        <f>'将来負担比率（分子）の構造'!M$44</f>
        <v>1336</v>
      </c>
      <c r="O63" s="175"/>
      <c r="P63" s="175"/>
    </row>
    <row r="64" spans="1:16" x14ac:dyDescent="0.2">
      <c r="A64" s="175" t="s">
        <v>35</v>
      </c>
      <c r="B64" s="175">
        <f>'将来負担比率（分子）の構造'!I$43</f>
        <v>4545</v>
      </c>
      <c r="C64" s="175"/>
      <c r="D64" s="175"/>
      <c r="E64" s="175">
        <f>'将来負担比率（分子）の構造'!J$43</f>
        <v>4407</v>
      </c>
      <c r="F64" s="175"/>
      <c r="G64" s="175"/>
      <c r="H64" s="175">
        <f>'将来負担比率（分子）の構造'!K$43</f>
        <v>4537</v>
      </c>
      <c r="I64" s="175"/>
      <c r="J64" s="175"/>
      <c r="K64" s="175">
        <f>'将来負担比率（分子）の構造'!L$43</f>
        <v>4458</v>
      </c>
      <c r="L64" s="175"/>
      <c r="M64" s="175"/>
      <c r="N64" s="175">
        <f>'将来負担比率（分子）の構造'!M$43</f>
        <v>4346</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20735</v>
      </c>
      <c r="C66" s="175"/>
      <c r="D66" s="175"/>
      <c r="E66" s="175">
        <f>'将来負担比率（分子）の構造'!J$41</f>
        <v>21521</v>
      </c>
      <c r="F66" s="175"/>
      <c r="G66" s="175"/>
      <c r="H66" s="175">
        <f>'将来負担比率（分子）の構造'!K$41</f>
        <v>22163</v>
      </c>
      <c r="I66" s="175"/>
      <c r="J66" s="175"/>
      <c r="K66" s="175">
        <f>'将来負担比率（分子）の構造'!L$41</f>
        <v>21381</v>
      </c>
      <c r="L66" s="175"/>
      <c r="M66" s="175"/>
      <c r="N66" s="175">
        <f>'将来負担比率（分子）の構造'!M$41</f>
        <v>20969</v>
      </c>
      <c r="O66" s="175"/>
      <c r="P66" s="175"/>
    </row>
    <row r="67" spans="1:16" x14ac:dyDescent="0.2">
      <c r="A67" s="175" t="s">
        <v>77</v>
      </c>
      <c r="B67" s="175" t="e">
        <f>NA()</f>
        <v>#N/A</v>
      </c>
      <c r="C67" s="175">
        <f>IF(ISNUMBER('将来負担比率（分子）の構造'!I$53), IF('将来負担比率（分子）の構造'!I$53 &lt; 0, 0, '将来負担比率（分子）の構造'!I$53), NA())</f>
        <v>6755</v>
      </c>
      <c r="D67" s="175" t="e">
        <f>NA()</f>
        <v>#N/A</v>
      </c>
      <c r="E67" s="175" t="e">
        <f>NA()</f>
        <v>#N/A</v>
      </c>
      <c r="F67" s="175">
        <f>IF(ISNUMBER('将来負担比率（分子）の構造'!J$53), IF('将来負担比率（分子）の構造'!J$53 &lt; 0, 0, '将来負担比率（分子）の構造'!J$53), NA())</f>
        <v>6277</v>
      </c>
      <c r="G67" s="175" t="e">
        <f>NA()</f>
        <v>#N/A</v>
      </c>
      <c r="H67" s="175" t="e">
        <f>NA()</f>
        <v>#N/A</v>
      </c>
      <c r="I67" s="175">
        <f>IF(ISNUMBER('将来負担比率（分子）の構造'!K$53), IF('将来負担比率（分子）の構造'!K$53 &lt; 0, 0, '将来負担比率（分子）の構造'!K$53), NA())</f>
        <v>4981</v>
      </c>
      <c r="J67" s="175" t="e">
        <f>NA()</f>
        <v>#N/A</v>
      </c>
      <c r="K67" s="175" t="e">
        <f>NA()</f>
        <v>#N/A</v>
      </c>
      <c r="L67" s="175">
        <f>IF(ISNUMBER('将来負担比率（分子）の構造'!L$53), IF('将来負担比率（分子）の構造'!L$53 &lt; 0, 0, '将来負担比率（分子）の構造'!L$53), NA())</f>
        <v>4047</v>
      </c>
      <c r="M67" s="175" t="e">
        <f>NA()</f>
        <v>#N/A</v>
      </c>
      <c r="N67" s="175" t="e">
        <f>NA()</f>
        <v>#N/A</v>
      </c>
      <c r="O67" s="175">
        <f>IF(ISNUMBER('将来負担比率（分子）の構造'!M$53), IF('将来負担比率（分子）の構造'!M$53 &lt; 0, 0, '将来負担比率（分子）の構造'!M$53), NA())</f>
        <v>4405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1548</v>
      </c>
      <c r="C72" s="179">
        <f>基金残高に係る経年分析!G55</f>
        <v>1748</v>
      </c>
      <c r="D72" s="179">
        <f>基金残高に係る経年分析!H55</f>
        <v>1948</v>
      </c>
    </row>
    <row r="73" spans="1:16" x14ac:dyDescent="0.2">
      <c r="A73" s="178" t="s">
        <v>80</v>
      </c>
      <c r="B73" s="179">
        <f>基金残高に係る経年分析!F56</f>
        <v>120</v>
      </c>
      <c r="C73" s="179">
        <f>基金残高に係る経年分析!G56</f>
        <v>120</v>
      </c>
      <c r="D73" s="179">
        <f>基金残高に係る経年分析!H56</f>
        <v>120</v>
      </c>
    </row>
    <row r="74" spans="1:16" x14ac:dyDescent="0.2">
      <c r="A74" s="178" t="s">
        <v>81</v>
      </c>
      <c r="B74" s="179">
        <f>基金残高に係る経年分析!F57</f>
        <v>3016</v>
      </c>
      <c r="C74" s="179">
        <f>基金残高に係る経年分析!G57</f>
        <v>2787</v>
      </c>
      <c r="D74" s="179">
        <f>基金残高に係る経年分析!H57</f>
        <v>2949</v>
      </c>
    </row>
  </sheetData>
  <sheetProtection algorithmName="SHA-512" hashValue="m8gJlUS21Wb3fudFJMIUKDFsRgU6yXPhTbwe41G8EBO5f5J4WlpmlnTdi4o2PbmcQQfZGSBtQZ6quU/mPXf8YA==" saltValue="CTenXl+yUayICN7RukhL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229</v>
      </c>
      <c r="C5" s="677"/>
      <c r="D5" s="677"/>
      <c r="E5" s="677"/>
      <c r="F5" s="677"/>
      <c r="G5" s="677"/>
      <c r="H5" s="677"/>
      <c r="I5" s="677"/>
      <c r="J5" s="677"/>
      <c r="K5" s="677"/>
      <c r="L5" s="677"/>
      <c r="M5" s="677"/>
      <c r="N5" s="677"/>
      <c r="O5" s="677"/>
      <c r="P5" s="677"/>
      <c r="Q5" s="678"/>
      <c r="R5" s="673">
        <v>3093789</v>
      </c>
      <c r="S5" s="674"/>
      <c r="T5" s="674"/>
      <c r="U5" s="674"/>
      <c r="V5" s="674"/>
      <c r="W5" s="674"/>
      <c r="X5" s="674"/>
      <c r="Y5" s="702"/>
      <c r="Z5" s="715">
        <v>15.3</v>
      </c>
      <c r="AA5" s="715"/>
      <c r="AB5" s="715"/>
      <c r="AC5" s="715"/>
      <c r="AD5" s="716">
        <v>3093789</v>
      </c>
      <c r="AE5" s="716"/>
      <c r="AF5" s="716"/>
      <c r="AG5" s="716"/>
      <c r="AH5" s="716"/>
      <c r="AI5" s="716"/>
      <c r="AJ5" s="716"/>
      <c r="AK5" s="716"/>
      <c r="AL5" s="703">
        <v>30.7</v>
      </c>
      <c r="AM5" s="685"/>
      <c r="AN5" s="685"/>
      <c r="AO5" s="704"/>
      <c r="AP5" s="676" t="s">
        <v>230</v>
      </c>
      <c r="AQ5" s="677"/>
      <c r="AR5" s="677"/>
      <c r="AS5" s="677"/>
      <c r="AT5" s="677"/>
      <c r="AU5" s="677"/>
      <c r="AV5" s="677"/>
      <c r="AW5" s="677"/>
      <c r="AX5" s="677"/>
      <c r="AY5" s="677"/>
      <c r="AZ5" s="677"/>
      <c r="BA5" s="677"/>
      <c r="BB5" s="677"/>
      <c r="BC5" s="677"/>
      <c r="BD5" s="677"/>
      <c r="BE5" s="677"/>
      <c r="BF5" s="678"/>
      <c r="BG5" s="621">
        <v>3055429</v>
      </c>
      <c r="BH5" s="622"/>
      <c r="BI5" s="622"/>
      <c r="BJ5" s="622"/>
      <c r="BK5" s="622"/>
      <c r="BL5" s="622"/>
      <c r="BM5" s="622"/>
      <c r="BN5" s="623"/>
      <c r="BO5" s="659">
        <v>98.8</v>
      </c>
      <c r="BP5" s="659"/>
      <c r="BQ5" s="659"/>
      <c r="BR5" s="659"/>
      <c r="BS5" s="660" t="s">
        <v>231</v>
      </c>
      <c r="BT5" s="660"/>
      <c r="BU5" s="660"/>
      <c r="BV5" s="660"/>
      <c r="BW5" s="660"/>
      <c r="BX5" s="660"/>
      <c r="BY5" s="660"/>
      <c r="BZ5" s="660"/>
      <c r="CA5" s="660"/>
      <c r="CB5" s="695"/>
      <c r="CD5" s="679" t="s">
        <v>225</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223</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18" t="s">
        <v>235</v>
      </c>
      <c r="C6" s="619"/>
      <c r="D6" s="619"/>
      <c r="E6" s="619"/>
      <c r="F6" s="619"/>
      <c r="G6" s="619"/>
      <c r="H6" s="619"/>
      <c r="I6" s="619"/>
      <c r="J6" s="619"/>
      <c r="K6" s="619"/>
      <c r="L6" s="619"/>
      <c r="M6" s="619"/>
      <c r="N6" s="619"/>
      <c r="O6" s="619"/>
      <c r="P6" s="619"/>
      <c r="Q6" s="620"/>
      <c r="R6" s="621">
        <v>232418</v>
      </c>
      <c r="S6" s="622"/>
      <c r="T6" s="622"/>
      <c r="U6" s="622"/>
      <c r="V6" s="622"/>
      <c r="W6" s="622"/>
      <c r="X6" s="622"/>
      <c r="Y6" s="623"/>
      <c r="Z6" s="659">
        <v>1.1000000000000001</v>
      </c>
      <c r="AA6" s="659"/>
      <c r="AB6" s="659"/>
      <c r="AC6" s="659"/>
      <c r="AD6" s="660">
        <v>232418</v>
      </c>
      <c r="AE6" s="660"/>
      <c r="AF6" s="660"/>
      <c r="AG6" s="660"/>
      <c r="AH6" s="660"/>
      <c r="AI6" s="660"/>
      <c r="AJ6" s="660"/>
      <c r="AK6" s="660"/>
      <c r="AL6" s="624">
        <v>2.2999999999999998</v>
      </c>
      <c r="AM6" s="625"/>
      <c r="AN6" s="625"/>
      <c r="AO6" s="661"/>
      <c r="AP6" s="618" t="s">
        <v>236</v>
      </c>
      <c r="AQ6" s="619"/>
      <c r="AR6" s="619"/>
      <c r="AS6" s="619"/>
      <c r="AT6" s="619"/>
      <c r="AU6" s="619"/>
      <c r="AV6" s="619"/>
      <c r="AW6" s="619"/>
      <c r="AX6" s="619"/>
      <c r="AY6" s="619"/>
      <c r="AZ6" s="619"/>
      <c r="BA6" s="619"/>
      <c r="BB6" s="619"/>
      <c r="BC6" s="619"/>
      <c r="BD6" s="619"/>
      <c r="BE6" s="619"/>
      <c r="BF6" s="620"/>
      <c r="BG6" s="621">
        <v>3055429</v>
      </c>
      <c r="BH6" s="622"/>
      <c r="BI6" s="622"/>
      <c r="BJ6" s="622"/>
      <c r="BK6" s="622"/>
      <c r="BL6" s="622"/>
      <c r="BM6" s="622"/>
      <c r="BN6" s="623"/>
      <c r="BO6" s="659">
        <v>98.8</v>
      </c>
      <c r="BP6" s="659"/>
      <c r="BQ6" s="659"/>
      <c r="BR6" s="659"/>
      <c r="BS6" s="660" t="s">
        <v>237</v>
      </c>
      <c r="BT6" s="660"/>
      <c r="BU6" s="660"/>
      <c r="BV6" s="660"/>
      <c r="BW6" s="660"/>
      <c r="BX6" s="660"/>
      <c r="BY6" s="660"/>
      <c r="BZ6" s="660"/>
      <c r="CA6" s="660"/>
      <c r="CB6" s="695"/>
      <c r="CD6" s="676" t="s">
        <v>238</v>
      </c>
      <c r="CE6" s="677"/>
      <c r="CF6" s="677"/>
      <c r="CG6" s="677"/>
      <c r="CH6" s="677"/>
      <c r="CI6" s="677"/>
      <c r="CJ6" s="677"/>
      <c r="CK6" s="677"/>
      <c r="CL6" s="677"/>
      <c r="CM6" s="677"/>
      <c r="CN6" s="677"/>
      <c r="CO6" s="677"/>
      <c r="CP6" s="677"/>
      <c r="CQ6" s="678"/>
      <c r="CR6" s="621">
        <v>133652</v>
      </c>
      <c r="CS6" s="622"/>
      <c r="CT6" s="622"/>
      <c r="CU6" s="622"/>
      <c r="CV6" s="622"/>
      <c r="CW6" s="622"/>
      <c r="CX6" s="622"/>
      <c r="CY6" s="623"/>
      <c r="CZ6" s="703">
        <v>0.7</v>
      </c>
      <c r="DA6" s="685"/>
      <c r="DB6" s="685"/>
      <c r="DC6" s="705"/>
      <c r="DD6" s="627" t="s">
        <v>237</v>
      </c>
      <c r="DE6" s="622"/>
      <c r="DF6" s="622"/>
      <c r="DG6" s="622"/>
      <c r="DH6" s="622"/>
      <c r="DI6" s="622"/>
      <c r="DJ6" s="622"/>
      <c r="DK6" s="622"/>
      <c r="DL6" s="622"/>
      <c r="DM6" s="622"/>
      <c r="DN6" s="622"/>
      <c r="DO6" s="622"/>
      <c r="DP6" s="623"/>
      <c r="DQ6" s="627">
        <v>133121</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578</v>
      </c>
      <c r="S7" s="622"/>
      <c r="T7" s="622"/>
      <c r="U7" s="622"/>
      <c r="V7" s="622"/>
      <c r="W7" s="622"/>
      <c r="X7" s="622"/>
      <c r="Y7" s="623"/>
      <c r="Z7" s="659">
        <v>0</v>
      </c>
      <c r="AA7" s="659"/>
      <c r="AB7" s="659"/>
      <c r="AC7" s="659"/>
      <c r="AD7" s="660">
        <v>578</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1140290</v>
      </c>
      <c r="BH7" s="622"/>
      <c r="BI7" s="622"/>
      <c r="BJ7" s="622"/>
      <c r="BK7" s="622"/>
      <c r="BL7" s="622"/>
      <c r="BM7" s="622"/>
      <c r="BN7" s="623"/>
      <c r="BO7" s="659">
        <v>36.9</v>
      </c>
      <c r="BP7" s="659"/>
      <c r="BQ7" s="659"/>
      <c r="BR7" s="659"/>
      <c r="BS7" s="660" t="s">
        <v>237</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2185227</v>
      </c>
      <c r="CS7" s="622"/>
      <c r="CT7" s="622"/>
      <c r="CU7" s="622"/>
      <c r="CV7" s="622"/>
      <c r="CW7" s="622"/>
      <c r="CX7" s="622"/>
      <c r="CY7" s="623"/>
      <c r="CZ7" s="659">
        <v>11.7</v>
      </c>
      <c r="DA7" s="659"/>
      <c r="DB7" s="659"/>
      <c r="DC7" s="659"/>
      <c r="DD7" s="627">
        <v>25492</v>
      </c>
      <c r="DE7" s="622"/>
      <c r="DF7" s="622"/>
      <c r="DG7" s="622"/>
      <c r="DH7" s="622"/>
      <c r="DI7" s="622"/>
      <c r="DJ7" s="622"/>
      <c r="DK7" s="622"/>
      <c r="DL7" s="622"/>
      <c r="DM7" s="622"/>
      <c r="DN7" s="622"/>
      <c r="DO7" s="622"/>
      <c r="DP7" s="623"/>
      <c r="DQ7" s="627">
        <v>1709446</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11134</v>
      </c>
      <c r="S8" s="622"/>
      <c r="T8" s="622"/>
      <c r="U8" s="622"/>
      <c r="V8" s="622"/>
      <c r="W8" s="622"/>
      <c r="X8" s="622"/>
      <c r="Y8" s="623"/>
      <c r="Z8" s="659">
        <v>0.1</v>
      </c>
      <c r="AA8" s="659"/>
      <c r="AB8" s="659"/>
      <c r="AC8" s="659"/>
      <c r="AD8" s="660">
        <v>11134</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43028</v>
      </c>
      <c r="BH8" s="622"/>
      <c r="BI8" s="622"/>
      <c r="BJ8" s="622"/>
      <c r="BK8" s="622"/>
      <c r="BL8" s="622"/>
      <c r="BM8" s="622"/>
      <c r="BN8" s="623"/>
      <c r="BO8" s="659">
        <v>1.4</v>
      </c>
      <c r="BP8" s="659"/>
      <c r="BQ8" s="659"/>
      <c r="BR8" s="659"/>
      <c r="BS8" s="660" t="s">
        <v>231</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5888587</v>
      </c>
      <c r="CS8" s="622"/>
      <c r="CT8" s="622"/>
      <c r="CU8" s="622"/>
      <c r="CV8" s="622"/>
      <c r="CW8" s="622"/>
      <c r="CX8" s="622"/>
      <c r="CY8" s="623"/>
      <c r="CZ8" s="659">
        <v>31.6</v>
      </c>
      <c r="DA8" s="659"/>
      <c r="DB8" s="659"/>
      <c r="DC8" s="659"/>
      <c r="DD8" s="627">
        <v>217400</v>
      </c>
      <c r="DE8" s="622"/>
      <c r="DF8" s="622"/>
      <c r="DG8" s="622"/>
      <c r="DH8" s="622"/>
      <c r="DI8" s="622"/>
      <c r="DJ8" s="622"/>
      <c r="DK8" s="622"/>
      <c r="DL8" s="622"/>
      <c r="DM8" s="622"/>
      <c r="DN8" s="622"/>
      <c r="DO8" s="622"/>
      <c r="DP8" s="623"/>
      <c r="DQ8" s="627">
        <v>3017057</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7642</v>
      </c>
      <c r="S9" s="622"/>
      <c r="T9" s="622"/>
      <c r="U9" s="622"/>
      <c r="V9" s="622"/>
      <c r="W9" s="622"/>
      <c r="X9" s="622"/>
      <c r="Y9" s="623"/>
      <c r="Z9" s="659">
        <v>0</v>
      </c>
      <c r="AA9" s="659"/>
      <c r="AB9" s="659"/>
      <c r="AC9" s="659"/>
      <c r="AD9" s="660">
        <v>7642</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895092</v>
      </c>
      <c r="BH9" s="622"/>
      <c r="BI9" s="622"/>
      <c r="BJ9" s="622"/>
      <c r="BK9" s="622"/>
      <c r="BL9" s="622"/>
      <c r="BM9" s="622"/>
      <c r="BN9" s="623"/>
      <c r="BO9" s="659">
        <v>28.9</v>
      </c>
      <c r="BP9" s="659"/>
      <c r="BQ9" s="659"/>
      <c r="BR9" s="659"/>
      <c r="BS9" s="660" t="s">
        <v>237</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1860278</v>
      </c>
      <c r="CS9" s="622"/>
      <c r="CT9" s="622"/>
      <c r="CU9" s="622"/>
      <c r="CV9" s="622"/>
      <c r="CW9" s="622"/>
      <c r="CX9" s="622"/>
      <c r="CY9" s="623"/>
      <c r="CZ9" s="659">
        <v>10</v>
      </c>
      <c r="DA9" s="659"/>
      <c r="DB9" s="659"/>
      <c r="DC9" s="659"/>
      <c r="DD9" s="627">
        <v>139598</v>
      </c>
      <c r="DE9" s="622"/>
      <c r="DF9" s="622"/>
      <c r="DG9" s="622"/>
      <c r="DH9" s="622"/>
      <c r="DI9" s="622"/>
      <c r="DJ9" s="622"/>
      <c r="DK9" s="622"/>
      <c r="DL9" s="622"/>
      <c r="DM9" s="622"/>
      <c r="DN9" s="622"/>
      <c r="DO9" s="622"/>
      <c r="DP9" s="623"/>
      <c r="DQ9" s="627">
        <v>1392136</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59" t="s">
        <v>130</v>
      </c>
      <c r="AA10" s="659"/>
      <c r="AB10" s="659"/>
      <c r="AC10" s="659"/>
      <c r="AD10" s="660" t="s">
        <v>249</v>
      </c>
      <c r="AE10" s="660"/>
      <c r="AF10" s="660"/>
      <c r="AG10" s="660"/>
      <c r="AH10" s="660"/>
      <c r="AI10" s="660"/>
      <c r="AJ10" s="660"/>
      <c r="AK10" s="660"/>
      <c r="AL10" s="624" t="s">
        <v>231</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80020</v>
      </c>
      <c r="BH10" s="622"/>
      <c r="BI10" s="622"/>
      <c r="BJ10" s="622"/>
      <c r="BK10" s="622"/>
      <c r="BL10" s="622"/>
      <c r="BM10" s="622"/>
      <c r="BN10" s="623"/>
      <c r="BO10" s="659">
        <v>2.6</v>
      </c>
      <c r="BP10" s="659"/>
      <c r="BQ10" s="659"/>
      <c r="BR10" s="659"/>
      <c r="BS10" s="660" t="s">
        <v>237</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t="s">
        <v>249</v>
      </c>
      <c r="CS10" s="622"/>
      <c r="CT10" s="622"/>
      <c r="CU10" s="622"/>
      <c r="CV10" s="622"/>
      <c r="CW10" s="622"/>
      <c r="CX10" s="622"/>
      <c r="CY10" s="623"/>
      <c r="CZ10" s="659" t="s">
        <v>237</v>
      </c>
      <c r="DA10" s="659"/>
      <c r="DB10" s="659"/>
      <c r="DC10" s="659"/>
      <c r="DD10" s="627" t="s">
        <v>237</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635316</v>
      </c>
      <c r="S11" s="622"/>
      <c r="T11" s="622"/>
      <c r="U11" s="622"/>
      <c r="V11" s="622"/>
      <c r="W11" s="622"/>
      <c r="X11" s="622"/>
      <c r="Y11" s="623"/>
      <c r="Z11" s="624">
        <v>3.1</v>
      </c>
      <c r="AA11" s="625"/>
      <c r="AB11" s="625"/>
      <c r="AC11" s="626"/>
      <c r="AD11" s="627">
        <v>635316</v>
      </c>
      <c r="AE11" s="622"/>
      <c r="AF11" s="622"/>
      <c r="AG11" s="622"/>
      <c r="AH11" s="622"/>
      <c r="AI11" s="622"/>
      <c r="AJ11" s="622"/>
      <c r="AK11" s="623"/>
      <c r="AL11" s="624">
        <v>6.3</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122150</v>
      </c>
      <c r="BH11" s="622"/>
      <c r="BI11" s="622"/>
      <c r="BJ11" s="622"/>
      <c r="BK11" s="622"/>
      <c r="BL11" s="622"/>
      <c r="BM11" s="622"/>
      <c r="BN11" s="623"/>
      <c r="BO11" s="659">
        <v>3.9</v>
      </c>
      <c r="BP11" s="659"/>
      <c r="BQ11" s="659"/>
      <c r="BR11" s="659"/>
      <c r="BS11" s="660" t="s">
        <v>237</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1542127</v>
      </c>
      <c r="CS11" s="622"/>
      <c r="CT11" s="622"/>
      <c r="CU11" s="622"/>
      <c r="CV11" s="622"/>
      <c r="CW11" s="622"/>
      <c r="CX11" s="622"/>
      <c r="CY11" s="623"/>
      <c r="CZ11" s="659">
        <v>8.3000000000000007</v>
      </c>
      <c r="DA11" s="659"/>
      <c r="DB11" s="659"/>
      <c r="DC11" s="659"/>
      <c r="DD11" s="627">
        <v>316383</v>
      </c>
      <c r="DE11" s="622"/>
      <c r="DF11" s="622"/>
      <c r="DG11" s="622"/>
      <c r="DH11" s="622"/>
      <c r="DI11" s="622"/>
      <c r="DJ11" s="622"/>
      <c r="DK11" s="622"/>
      <c r="DL11" s="622"/>
      <c r="DM11" s="622"/>
      <c r="DN11" s="622"/>
      <c r="DO11" s="622"/>
      <c r="DP11" s="623"/>
      <c r="DQ11" s="627">
        <v>536804</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29972</v>
      </c>
      <c r="S12" s="622"/>
      <c r="T12" s="622"/>
      <c r="U12" s="622"/>
      <c r="V12" s="622"/>
      <c r="W12" s="622"/>
      <c r="X12" s="622"/>
      <c r="Y12" s="623"/>
      <c r="Z12" s="659">
        <v>0.1</v>
      </c>
      <c r="AA12" s="659"/>
      <c r="AB12" s="659"/>
      <c r="AC12" s="659"/>
      <c r="AD12" s="660">
        <v>29972</v>
      </c>
      <c r="AE12" s="660"/>
      <c r="AF12" s="660"/>
      <c r="AG12" s="660"/>
      <c r="AH12" s="660"/>
      <c r="AI12" s="660"/>
      <c r="AJ12" s="660"/>
      <c r="AK12" s="660"/>
      <c r="AL12" s="624">
        <v>0.3</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1583281</v>
      </c>
      <c r="BH12" s="622"/>
      <c r="BI12" s="622"/>
      <c r="BJ12" s="622"/>
      <c r="BK12" s="622"/>
      <c r="BL12" s="622"/>
      <c r="BM12" s="622"/>
      <c r="BN12" s="623"/>
      <c r="BO12" s="659">
        <v>51.2</v>
      </c>
      <c r="BP12" s="659"/>
      <c r="BQ12" s="659"/>
      <c r="BR12" s="659"/>
      <c r="BS12" s="660" t="s">
        <v>237</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1127429</v>
      </c>
      <c r="CS12" s="622"/>
      <c r="CT12" s="622"/>
      <c r="CU12" s="622"/>
      <c r="CV12" s="622"/>
      <c r="CW12" s="622"/>
      <c r="CX12" s="622"/>
      <c r="CY12" s="623"/>
      <c r="CZ12" s="659">
        <v>6.1</v>
      </c>
      <c r="DA12" s="659"/>
      <c r="DB12" s="659"/>
      <c r="DC12" s="659"/>
      <c r="DD12" s="627">
        <v>256981</v>
      </c>
      <c r="DE12" s="622"/>
      <c r="DF12" s="622"/>
      <c r="DG12" s="622"/>
      <c r="DH12" s="622"/>
      <c r="DI12" s="622"/>
      <c r="DJ12" s="622"/>
      <c r="DK12" s="622"/>
      <c r="DL12" s="622"/>
      <c r="DM12" s="622"/>
      <c r="DN12" s="622"/>
      <c r="DO12" s="622"/>
      <c r="DP12" s="623"/>
      <c r="DQ12" s="627">
        <v>693036</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231</v>
      </c>
      <c r="AA13" s="659"/>
      <c r="AB13" s="659"/>
      <c r="AC13" s="659"/>
      <c r="AD13" s="660" t="s">
        <v>231</v>
      </c>
      <c r="AE13" s="660"/>
      <c r="AF13" s="660"/>
      <c r="AG13" s="660"/>
      <c r="AH13" s="660"/>
      <c r="AI13" s="660"/>
      <c r="AJ13" s="660"/>
      <c r="AK13" s="660"/>
      <c r="AL13" s="624" t="s">
        <v>249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1579072</v>
      </c>
      <c r="BH13" s="622"/>
      <c r="BI13" s="622"/>
      <c r="BJ13" s="622"/>
      <c r="BK13" s="622"/>
      <c r="BL13" s="622"/>
      <c r="BM13" s="622"/>
      <c r="BN13" s="623"/>
      <c r="BO13" s="659">
        <v>51</v>
      </c>
      <c r="BP13" s="659"/>
      <c r="BQ13" s="659"/>
      <c r="BR13" s="659"/>
      <c r="BS13" s="660" t="s">
        <v>237</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982319</v>
      </c>
      <c r="CS13" s="622"/>
      <c r="CT13" s="622"/>
      <c r="CU13" s="622"/>
      <c r="CV13" s="622"/>
      <c r="CW13" s="622"/>
      <c r="CX13" s="622"/>
      <c r="CY13" s="623"/>
      <c r="CZ13" s="659">
        <v>5.3</v>
      </c>
      <c r="DA13" s="659"/>
      <c r="DB13" s="659"/>
      <c r="DC13" s="659"/>
      <c r="DD13" s="627">
        <v>480319</v>
      </c>
      <c r="DE13" s="622"/>
      <c r="DF13" s="622"/>
      <c r="DG13" s="622"/>
      <c r="DH13" s="622"/>
      <c r="DI13" s="622"/>
      <c r="DJ13" s="622"/>
      <c r="DK13" s="622"/>
      <c r="DL13" s="622"/>
      <c r="DM13" s="622"/>
      <c r="DN13" s="622"/>
      <c r="DO13" s="622"/>
      <c r="DP13" s="623"/>
      <c r="DQ13" s="627">
        <v>593777</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t="s">
        <v>237</v>
      </c>
      <c r="S14" s="622"/>
      <c r="T14" s="622"/>
      <c r="U14" s="622"/>
      <c r="V14" s="622"/>
      <c r="W14" s="622"/>
      <c r="X14" s="622"/>
      <c r="Y14" s="623"/>
      <c r="Z14" s="659" t="s">
        <v>130</v>
      </c>
      <c r="AA14" s="659"/>
      <c r="AB14" s="659"/>
      <c r="AC14" s="659"/>
      <c r="AD14" s="660" t="s">
        <v>237</v>
      </c>
      <c r="AE14" s="660"/>
      <c r="AF14" s="660"/>
      <c r="AG14" s="660"/>
      <c r="AH14" s="660"/>
      <c r="AI14" s="660"/>
      <c r="AJ14" s="660"/>
      <c r="AK14" s="660"/>
      <c r="AL14" s="624" t="s">
        <v>237</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116491</v>
      </c>
      <c r="BH14" s="622"/>
      <c r="BI14" s="622"/>
      <c r="BJ14" s="622"/>
      <c r="BK14" s="622"/>
      <c r="BL14" s="622"/>
      <c r="BM14" s="622"/>
      <c r="BN14" s="623"/>
      <c r="BO14" s="659">
        <v>3.8</v>
      </c>
      <c r="BP14" s="659"/>
      <c r="BQ14" s="659"/>
      <c r="BR14" s="659"/>
      <c r="BS14" s="660" t="s">
        <v>237</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1416930</v>
      </c>
      <c r="CS14" s="622"/>
      <c r="CT14" s="622"/>
      <c r="CU14" s="622"/>
      <c r="CV14" s="622"/>
      <c r="CW14" s="622"/>
      <c r="CX14" s="622"/>
      <c r="CY14" s="623"/>
      <c r="CZ14" s="659">
        <v>7.6</v>
      </c>
      <c r="DA14" s="659"/>
      <c r="DB14" s="659"/>
      <c r="DC14" s="659"/>
      <c r="DD14" s="627">
        <v>920703</v>
      </c>
      <c r="DE14" s="622"/>
      <c r="DF14" s="622"/>
      <c r="DG14" s="622"/>
      <c r="DH14" s="622"/>
      <c r="DI14" s="622"/>
      <c r="DJ14" s="622"/>
      <c r="DK14" s="622"/>
      <c r="DL14" s="622"/>
      <c r="DM14" s="622"/>
      <c r="DN14" s="622"/>
      <c r="DO14" s="622"/>
      <c r="DP14" s="623"/>
      <c r="DQ14" s="627">
        <v>541468</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237</v>
      </c>
      <c r="AA15" s="659"/>
      <c r="AB15" s="659"/>
      <c r="AC15" s="659"/>
      <c r="AD15" s="660" t="s">
        <v>130</v>
      </c>
      <c r="AE15" s="660"/>
      <c r="AF15" s="660"/>
      <c r="AG15" s="660"/>
      <c r="AH15" s="660"/>
      <c r="AI15" s="660"/>
      <c r="AJ15" s="660"/>
      <c r="AK15" s="660"/>
      <c r="AL15" s="624" t="s">
        <v>130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215348</v>
      </c>
      <c r="BH15" s="622"/>
      <c r="BI15" s="622"/>
      <c r="BJ15" s="622"/>
      <c r="BK15" s="622"/>
      <c r="BL15" s="622"/>
      <c r="BM15" s="622"/>
      <c r="BN15" s="623"/>
      <c r="BO15" s="659">
        <v>7</v>
      </c>
      <c r="BP15" s="659"/>
      <c r="BQ15" s="659"/>
      <c r="BR15" s="659"/>
      <c r="BS15" s="660" t="s">
        <v>237</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1341213</v>
      </c>
      <c r="CS15" s="622"/>
      <c r="CT15" s="622"/>
      <c r="CU15" s="622"/>
      <c r="CV15" s="622"/>
      <c r="CW15" s="622"/>
      <c r="CX15" s="622"/>
      <c r="CY15" s="623"/>
      <c r="CZ15" s="659">
        <v>7.2</v>
      </c>
      <c r="DA15" s="659"/>
      <c r="DB15" s="659"/>
      <c r="DC15" s="659"/>
      <c r="DD15" s="627">
        <v>83469</v>
      </c>
      <c r="DE15" s="622"/>
      <c r="DF15" s="622"/>
      <c r="DG15" s="622"/>
      <c r="DH15" s="622"/>
      <c r="DI15" s="622"/>
      <c r="DJ15" s="622"/>
      <c r="DK15" s="622"/>
      <c r="DL15" s="622"/>
      <c r="DM15" s="622"/>
      <c r="DN15" s="622"/>
      <c r="DO15" s="622"/>
      <c r="DP15" s="623"/>
      <c r="DQ15" s="627">
        <v>1224855</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16009</v>
      </c>
      <c r="S16" s="622"/>
      <c r="T16" s="622"/>
      <c r="U16" s="622"/>
      <c r="V16" s="622"/>
      <c r="W16" s="622"/>
      <c r="X16" s="622"/>
      <c r="Y16" s="623"/>
      <c r="Z16" s="659">
        <v>0.1</v>
      </c>
      <c r="AA16" s="659"/>
      <c r="AB16" s="659"/>
      <c r="AC16" s="659"/>
      <c r="AD16" s="660">
        <v>16009</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v>19</v>
      </c>
      <c r="BH16" s="622"/>
      <c r="BI16" s="622"/>
      <c r="BJ16" s="622"/>
      <c r="BK16" s="622"/>
      <c r="BL16" s="622"/>
      <c r="BM16" s="622"/>
      <c r="BN16" s="623"/>
      <c r="BO16" s="659">
        <v>0</v>
      </c>
      <c r="BP16" s="659"/>
      <c r="BQ16" s="659"/>
      <c r="BR16" s="659"/>
      <c r="BS16" s="660" t="s">
        <v>237</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122076</v>
      </c>
      <c r="CS16" s="622"/>
      <c r="CT16" s="622"/>
      <c r="CU16" s="622"/>
      <c r="CV16" s="622"/>
      <c r="CW16" s="622"/>
      <c r="CX16" s="622"/>
      <c r="CY16" s="623"/>
      <c r="CZ16" s="659">
        <v>0.7</v>
      </c>
      <c r="DA16" s="659"/>
      <c r="DB16" s="659"/>
      <c r="DC16" s="659"/>
      <c r="DD16" s="627" t="s">
        <v>237</v>
      </c>
      <c r="DE16" s="622"/>
      <c r="DF16" s="622"/>
      <c r="DG16" s="622"/>
      <c r="DH16" s="622"/>
      <c r="DI16" s="622"/>
      <c r="DJ16" s="622"/>
      <c r="DK16" s="622"/>
      <c r="DL16" s="622"/>
      <c r="DM16" s="622"/>
      <c r="DN16" s="622"/>
      <c r="DO16" s="622"/>
      <c r="DP16" s="623"/>
      <c r="DQ16" s="627">
        <v>38500</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45497</v>
      </c>
      <c r="S17" s="622"/>
      <c r="T17" s="622"/>
      <c r="U17" s="622"/>
      <c r="V17" s="622"/>
      <c r="W17" s="622"/>
      <c r="X17" s="622"/>
      <c r="Y17" s="623"/>
      <c r="Z17" s="659">
        <v>0.2</v>
      </c>
      <c r="AA17" s="659"/>
      <c r="AB17" s="659"/>
      <c r="AC17" s="659"/>
      <c r="AD17" s="660">
        <v>45497</v>
      </c>
      <c r="AE17" s="660"/>
      <c r="AF17" s="660"/>
      <c r="AG17" s="660"/>
      <c r="AH17" s="660"/>
      <c r="AI17" s="660"/>
      <c r="AJ17" s="660"/>
      <c r="AK17" s="660"/>
      <c r="AL17" s="624">
        <v>0.5</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237</v>
      </c>
      <c r="BP17" s="659"/>
      <c r="BQ17" s="659"/>
      <c r="BR17" s="659"/>
      <c r="BS17" s="660" t="s">
        <v>231</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2016603</v>
      </c>
      <c r="CS17" s="622"/>
      <c r="CT17" s="622"/>
      <c r="CU17" s="622"/>
      <c r="CV17" s="622"/>
      <c r="CW17" s="622"/>
      <c r="CX17" s="622"/>
      <c r="CY17" s="623"/>
      <c r="CZ17" s="659">
        <v>10.8</v>
      </c>
      <c r="DA17" s="659"/>
      <c r="DB17" s="659"/>
      <c r="DC17" s="659"/>
      <c r="DD17" s="627" t="s">
        <v>130</v>
      </c>
      <c r="DE17" s="622"/>
      <c r="DF17" s="622"/>
      <c r="DG17" s="622"/>
      <c r="DH17" s="622"/>
      <c r="DI17" s="622"/>
      <c r="DJ17" s="622"/>
      <c r="DK17" s="622"/>
      <c r="DL17" s="622"/>
      <c r="DM17" s="622"/>
      <c r="DN17" s="622"/>
      <c r="DO17" s="622"/>
      <c r="DP17" s="623"/>
      <c r="DQ17" s="627">
        <v>1950035</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18758</v>
      </c>
      <c r="S18" s="622"/>
      <c r="T18" s="622"/>
      <c r="U18" s="622"/>
      <c r="V18" s="622"/>
      <c r="W18" s="622"/>
      <c r="X18" s="622"/>
      <c r="Y18" s="623"/>
      <c r="Z18" s="659">
        <v>0.1</v>
      </c>
      <c r="AA18" s="659"/>
      <c r="AB18" s="659"/>
      <c r="AC18" s="659"/>
      <c r="AD18" s="660">
        <v>18758</v>
      </c>
      <c r="AE18" s="660"/>
      <c r="AF18" s="660"/>
      <c r="AG18" s="660"/>
      <c r="AH18" s="660"/>
      <c r="AI18" s="660"/>
      <c r="AJ18" s="660"/>
      <c r="AK18" s="660"/>
      <c r="AL18" s="624">
        <v>0.2</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231</v>
      </c>
      <c r="BP18" s="659"/>
      <c r="BQ18" s="659"/>
      <c r="BR18" s="659"/>
      <c r="BS18" s="660" t="s">
        <v>237</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59" t="s">
        <v>231</v>
      </c>
      <c r="DA18" s="659"/>
      <c r="DB18" s="659"/>
      <c r="DC18" s="659"/>
      <c r="DD18" s="627" t="s">
        <v>237</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18758</v>
      </c>
      <c r="S19" s="622"/>
      <c r="T19" s="622"/>
      <c r="U19" s="622"/>
      <c r="V19" s="622"/>
      <c r="W19" s="622"/>
      <c r="X19" s="622"/>
      <c r="Y19" s="623"/>
      <c r="Z19" s="659">
        <v>0.1</v>
      </c>
      <c r="AA19" s="659"/>
      <c r="AB19" s="659"/>
      <c r="AC19" s="659"/>
      <c r="AD19" s="660">
        <v>18758</v>
      </c>
      <c r="AE19" s="660"/>
      <c r="AF19" s="660"/>
      <c r="AG19" s="660"/>
      <c r="AH19" s="660"/>
      <c r="AI19" s="660"/>
      <c r="AJ19" s="660"/>
      <c r="AK19" s="660"/>
      <c r="AL19" s="624">
        <v>0.2</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38360</v>
      </c>
      <c r="BH19" s="622"/>
      <c r="BI19" s="622"/>
      <c r="BJ19" s="622"/>
      <c r="BK19" s="622"/>
      <c r="BL19" s="622"/>
      <c r="BM19" s="622"/>
      <c r="BN19" s="623"/>
      <c r="BO19" s="659">
        <v>1.2</v>
      </c>
      <c r="BP19" s="659"/>
      <c r="BQ19" s="659"/>
      <c r="BR19" s="659"/>
      <c r="BS19" s="660" t="s">
        <v>237</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237</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96" t="s">
        <v>279</v>
      </c>
      <c r="C20" s="697"/>
      <c r="D20" s="697"/>
      <c r="E20" s="697"/>
      <c r="F20" s="697"/>
      <c r="G20" s="697"/>
      <c r="H20" s="697"/>
      <c r="I20" s="697"/>
      <c r="J20" s="697"/>
      <c r="K20" s="697"/>
      <c r="L20" s="697"/>
      <c r="M20" s="697"/>
      <c r="N20" s="697"/>
      <c r="O20" s="697"/>
      <c r="P20" s="697"/>
      <c r="Q20" s="698"/>
      <c r="R20" s="621" t="s">
        <v>237</v>
      </c>
      <c r="S20" s="622"/>
      <c r="T20" s="622"/>
      <c r="U20" s="622"/>
      <c r="V20" s="622"/>
      <c r="W20" s="622"/>
      <c r="X20" s="622"/>
      <c r="Y20" s="623"/>
      <c r="Z20" s="659" t="s">
        <v>249</v>
      </c>
      <c r="AA20" s="659"/>
      <c r="AB20" s="659"/>
      <c r="AC20" s="659"/>
      <c r="AD20" s="660" t="s">
        <v>130</v>
      </c>
      <c r="AE20" s="660"/>
      <c r="AF20" s="660"/>
      <c r="AG20" s="660"/>
      <c r="AH20" s="660"/>
      <c r="AI20" s="660"/>
      <c r="AJ20" s="660"/>
      <c r="AK20" s="660"/>
      <c r="AL20" s="624" t="s">
        <v>237</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38360</v>
      </c>
      <c r="BH20" s="622"/>
      <c r="BI20" s="622"/>
      <c r="BJ20" s="622"/>
      <c r="BK20" s="622"/>
      <c r="BL20" s="622"/>
      <c r="BM20" s="622"/>
      <c r="BN20" s="623"/>
      <c r="BO20" s="659">
        <v>1.2</v>
      </c>
      <c r="BP20" s="659"/>
      <c r="BQ20" s="659"/>
      <c r="BR20" s="659"/>
      <c r="BS20" s="660" t="s">
        <v>237</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18616441</v>
      </c>
      <c r="CS20" s="622"/>
      <c r="CT20" s="622"/>
      <c r="CU20" s="622"/>
      <c r="CV20" s="622"/>
      <c r="CW20" s="622"/>
      <c r="CX20" s="622"/>
      <c r="CY20" s="623"/>
      <c r="CZ20" s="659">
        <v>100</v>
      </c>
      <c r="DA20" s="659"/>
      <c r="DB20" s="659"/>
      <c r="DC20" s="659"/>
      <c r="DD20" s="627">
        <v>2440345</v>
      </c>
      <c r="DE20" s="622"/>
      <c r="DF20" s="622"/>
      <c r="DG20" s="622"/>
      <c r="DH20" s="622"/>
      <c r="DI20" s="622"/>
      <c r="DJ20" s="622"/>
      <c r="DK20" s="622"/>
      <c r="DL20" s="622"/>
      <c r="DM20" s="622"/>
      <c r="DN20" s="622"/>
      <c r="DO20" s="622"/>
      <c r="DP20" s="623"/>
      <c r="DQ20" s="627">
        <v>11830235</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6891717</v>
      </c>
      <c r="S21" s="622"/>
      <c r="T21" s="622"/>
      <c r="U21" s="622"/>
      <c r="V21" s="622"/>
      <c r="W21" s="622"/>
      <c r="X21" s="622"/>
      <c r="Y21" s="623"/>
      <c r="Z21" s="659">
        <v>34.1</v>
      </c>
      <c r="AA21" s="659"/>
      <c r="AB21" s="659"/>
      <c r="AC21" s="659"/>
      <c r="AD21" s="660">
        <v>5972571</v>
      </c>
      <c r="AE21" s="660"/>
      <c r="AF21" s="660"/>
      <c r="AG21" s="660"/>
      <c r="AH21" s="660"/>
      <c r="AI21" s="660"/>
      <c r="AJ21" s="660"/>
      <c r="AK21" s="660"/>
      <c r="AL21" s="624">
        <v>59.3</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38360</v>
      </c>
      <c r="BH21" s="622"/>
      <c r="BI21" s="622"/>
      <c r="BJ21" s="622"/>
      <c r="BK21" s="622"/>
      <c r="BL21" s="622"/>
      <c r="BM21" s="622"/>
      <c r="BN21" s="623"/>
      <c r="BO21" s="659">
        <v>1.2</v>
      </c>
      <c r="BP21" s="659"/>
      <c r="BQ21" s="659"/>
      <c r="BR21" s="659"/>
      <c r="BS21" s="660" t="s">
        <v>237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5972571</v>
      </c>
      <c r="S22" s="622"/>
      <c r="T22" s="622"/>
      <c r="U22" s="622"/>
      <c r="V22" s="622"/>
      <c r="W22" s="622"/>
      <c r="X22" s="622"/>
      <c r="Y22" s="623"/>
      <c r="Z22" s="659">
        <v>29.5</v>
      </c>
      <c r="AA22" s="659"/>
      <c r="AB22" s="659"/>
      <c r="AC22" s="659"/>
      <c r="AD22" s="660">
        <v>5972571</v>
      </c>
      <c r="AE22" s="660"/>
      <c r="AF22" s="660"/>
      <c r="AG22" s="660"/>
      <c r="AH22" s="660"/>
      <c r="AI22" s="660"/>
      <c r="AJ22" s="660"/>
      <c r="AK22" s="660"/>
      <c r="AL22" s="624">
        <v>59.3</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237</v>
      </c>
      <c r="BP22" s="659"/>
      <c r="BQ22" s="659"/>
      <c r="BR22" s="659"/>
      <c r="BS22" s="660" t="s">
        <v>130</v>
      </c>
      <c r="BT22" s="660"/>
      <c r="BU22" s="660"/>
      <c r="BV22" s="660"/>
      <c r="BW22" s="660"/>
      <c r="BX22" s="660"/>
      <c r="BY22" s="660"/>
      <c r="BZ22" s="660"/>
      <c r="CA22" s="660"/>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287</v>
      </c>
      <c r="C23" s="619"/>
      <c r="D23" s="619"/>
      <c r="E23" s="619"/>
      <c r="F23" s="619"/>
      <c r="G23" s="619"/>
      <c r="H23" s="619"/>
      <c r="I23" s="619"/>
      <c r="J23" s="619"/>
      <c r="K23" s="619"/>
      <c r="L23" s="619"/>
      <c r="M23" s="619"/>
      <c r="N23" s="619"/>
      <c r="O23" s="619"/>
      <c r="P23" s="619"/>
      <c r="Q23" s="620"/>
      <c r="R23" s="621">
        <v>919146</v>
      </c>
      <c r="S23" s="622"/>
      <c r="T23" s="622"/>
      <c r="U23" s="622"/>
      <c r="V23" s="622"/>
      <c r="W23" s="622"/>
      <c r="X23" s="622"/>
      <c r="Y23" s="623"/>
      <c r="Z23" s="659">
        <v>4.5</v>
      </c>
      <c r="AA23" s="659"/>
      <c r="AB23" s="659"/>
      <c r="AC23" s="659"/>
      <c r="AD23" s="660" t="s">
        <v>237</v>
      </c>
      <c r="AE23" s="660"/>
      <c r="AF23" s="660"/>
      <c r="AG23" s="660"/>
      <c r="AH23" s="660"/>
      <c r="AI23" s="660"/>
      <c r="AJ23" s="660"/>
      <c r="AK23" s="660"/>
      <c r="AL23" s="624" t="s">
        <v>249</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237</v>
      </c>
      <c r="BH23" s="622"/>
      <c r="BI23" s="622"/>
      <c r="BJ23" s="622"/>
      <c r="BK23" s="622"/>
      <c r="BL23" s="622"/>
      <c r="BM23" s="622"/>
      <c r="BN23" s="623"/>
      <c r="BO23" s="659" t="s">
        <v>130</v>
      </c>
      <c r="BP23" s="659"/>
      <c r="BQ23" s="659"/>
      <c r="BR23" s="659"/>
      <c r="BS23" s="660" t="s">
        <v>237</v>
      </c>
      <c r="BT23" s="660"/>
      <c r="BU23" s="660"/>
      <c r="BV23" s="660"/>
      <c r="BW23" s="660"/>
      <c r="BX23" s="660"/>
      <c r="BY23" s="660"/>
      <c r="BZ23" s="660"/>
      <c r="CA23" s="660"/>
      <c r="CB23" s="695"/>
      <c r="CD23" s="679" t="s">
        <v>225</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231</v>
      </c>
      <c r="S24" s="622"/>
      <c r="T24" s="622"/>
      <c r="U24" s="622"/>
      <c r="V24" s="622"/>
      <c r="W24" s="622"/>
      <c r="X24" s="622"/>
      <c r="Y24" s="623"/>
      <c r="Z24" s="659" t="s">
        <v>231</v>
      </c>
      <c r="AA24" s="659"/>
      <c r="AB24" s="659"/>
      <c r="AC24" s="659"/>
      <c r="AD24" s="660" t="s">
        <v>231</v>
      </c>
      <c r="AE24" s="660"/>
      <c r="AF24" s="660"/>
      <c r="AG24" s="660"/>
      <c r="AH24" s="660"/>
      <c r="AI24" s="660"/>
      <c r="AJ24" s="660"/>
      <c r="AK24" s="660"/>
      <c r="AL24" s="624" t="s">
        <v>237</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231</v>
      </c>
      <c r="BH24" s="622"/>
      <c r="BI24" s="622"/>
      <c r="BJ24" s="622"/>
      <c r="BK24" s="622"/>
      <c r="BL24" s="622"/>
      <c r="BM24" s="622"/>
      <c r="BN24" s="623"/>
      <c r="BO24" s="659" t="s">
        <v>237</v>
      </c>
      <c r="BP24" s="659"/>
      <c r="BQ24" s="659"/>
      <c r="BR24" s="659"/>
      <c r="BS24" s="660" t="s">
        <v>237</v>
      </c>
      <c r="BT24" s="660"/>
      <c r="BU24" s="660"/>
      <c r="BV24" s="660"/>
      <c r="BW24" s="660"/>
      <c r="BX24" s="660"/>
      <c r="BY24" s="660"/>
      <c r="BZ24" s="660"/>
      <c r="CA24" s="660"/>
      <c r="CB24" s="695"/>
      <c r="CD24" s="676" t="s">
        <v>296</v>
      </c>
      <c r="CE24" s="677"/>
      <c r="CF24" s="677"/>
      <c r="CG24" s="677"/>
      <c r="CH24" s="677"/>
      <c r="CI24" s="677"/>
      <c r="CJ24" s="677"/>
      <c r="CK24" s="677"/>
      <c r="CL24" s="677"/>
      <c r="CM24" s="677"/>
      <c r="CN24" s="677"/>
      <c r="CO24" s="677"/>
      <c r="CP24" s="677"/>
      <c r="CQ24" s="678"/>
      <c r="CR24" s="673">
        <v>7419557</v>
      </c>
      <c r="CS24" s="674"/>
      <c r="CT24" s="674"/>
      <c r="CU24" s="674"/>
      <c r="CV24" s="674"/>
      <c r="CW24" s="674"/>
      <c r="CX24" s="674"/>
      <c r="CY24" s="702"/>
      <c r="CZ24" s="703">
        <v>39.9</v>
      </c>
      <c r="DA24" s="685"/>
      <c r="DB24" s="685"/>
      <c r="DC24" s="705"/>
      <c r="DD24" s="701">
        <v>5147513</v>
      </c>
      <c r="DE24" s="674"/>
      <c r="DF24" s="674"/>
      <c r="DG24" s="674"/>
      <c r="DH24" s="674"/>
      <c r="DI24" s="674"/>
      <c r="DJ24" s="674"/>
      <c r="DK24" s="702"/>
      <c r="DL24" s="701">
        <v>5039372</v>
      </c>
      <c r="DM24" s="674"/>
      <c r="DN24" s="674"/>
      <c r="DO24" s="674"/>
      <c r="DP24" s="674"/>
      <c r="DQ24" s="674"/>
      <c r="DR24" s="674"/>
      <c r="DS24" s="674"/>
      <c r="DT24" s="674"/>
      <c r="DU24" s="674"/>
      <c r="DV24" s="702"/>
      <c r="DW24" s="703">
        <v>49.5</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10982830</v>
      </c>
      <c r="S25" s="622"/>
      <c r="T25" s="622"/>
      <c r="U25" s="622"/>
      <c r="V25" s="622"/>
      <c r="W25" s="622"/>
      <c r="X25" s="622"/>
      <c r="Y25" s="623"/>
      <c r="Z25" s="659">
        <v>54.3</v>
      </c>
      <c r="AA25" s="659"/>
      <c r="AB25" s="659"/>
      <c r="AC25" s="659"/>
      <c r="AD25" s="660">
        <v>10063684</v>
      </c>
      <c r="AE25" s="660"/>
      <c r="AF25" s="660"/>
      <c r="AG25" s="660"/>
      <c r="AH25" s="660"/>
      <c r="AI25" s="660"/>
      <c r="AJ25" s="660"/>
      <c r="AK25" s="660"/>
      <c r="AL25" s="624">
        <v>100</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231</v>
      </c>
      <c r="BH25" s="622"/>
      <c r="BI25" s="622"/>
      <c r="BJ25" s="622"/>
      <c r="BK25" s="622"/>
      <c r="BL25" s="622"/>
      <c r="BM25" s="622"/>
      <c r="BN25" s="623"/>
      <c r="BO25" s="659" t="s">
        <v>237</v>
      </c>
      <c r="BP25" s="659"/>
      <c r="BQ25" s="659"/>
      <c r="BR25" s="659"/>
      <c r="BS25" s="660" t="s">
        <v>237</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2392074</v>
      </c>
      <c r="CS25" s="634"/>
      <c r="CT25" s="634"/>
      <c r="CU25" s="634"/>
      <c r="CV25" s="634"/>
      <c r="CW25" s="634"/>
      <c r="CX25" s="634"/>
      <c r="CY25" s="635"/>
      <c r="CZ25" s="624">
        <v>12.8</v>
      </c>
      <c r="DA25" s="636"/>
      <c r="DB25" s="636"/>
      <c r="DC25" s="637"/>
      <c r="DD25" s="627">
        <v>2262627</v>
      </c>
      <c r="DE25" s="634"/>
      <c r="DF25" s="634"/>
      <c r="DG25" s="634"/>
      <c r="DH25" s="634"/>
      <c r="DI25" s="634"/>
      <c r="DJ25" s="634"/>
      <c r="DK25" s="635"/>
      <c r="DL25" s="627">
        <v>2159816</v>
      </c>
      <c r="DM25" s="634"/>
      <c r="DN25" s="634"/>
      <c r="DO25" s="634"/>
      <c r="DP25" s="634"/>
      <c r="DQ25" s="634"/>
      <c r="DR25" s="634"/>
      <c r="DS25" s="634"/>
      <c r="DT25" s="634"/>
      <c r="DU25" s="634"/>
      <c r="DV25" s="635"/>
      <c r="DW25" s="624">
        <v>21.2</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2892</v>
      </c>
      <c r="S26" s="622"/>
      <c r="T26" s="622"/>
      <c r="U26" s="622"/>
      <c r="V26" s="622"/>
      <c r="W26" s="622"/>
      <c r="X26" s="622"/>
      <c r="Y26" s="623"/>
      <c r="Z26" s="659">
        <v>0</v>
      </c>
      <c r="AA26" s="659"/>
      <c r="AB26" s="659"/>
      <c r="AC26" s="659"/>
      <c r="AD26" s="660">
        <v>2892</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237</v>
      </c>
      <c r="BH26" s="622"/>
      <c r="BI26" s="622"/>
      <c r="BJ26" s="622"/>
      <c r="BK26" s="622"/>
      <c r="BL26" s="622"/>
      <c r="BM26" s="622"/>
      <c r="BN26" s="623"/>
      <c r="BO26" s="659" t="s">
        <v>231</v>
      </c>
      <c r="BP26" s="659"/>
      <c r="BQ26" s="659"/>
      <c r="BR26" s="659"/>
      <c r="BS26" s="660" t="s">
        <v>237</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1489808</v>
      </c>
      <c r="CS26" s="622"/>
      <c r="CT26" s="622"/>
      <c r="CU26" s="622"/>
      <c r="CV26" s="622"/>
      <c r="CW26" s="622"/>
      <c r="CX26" s="622"/>
      <c r="CY26" s="623"/>
      <c r="CZ26" s="624">
        <v>8</v>
      </c>
      <c r="DA26" s="636"/>
      <c r="DB26" s="636"/>
      <c r="DC26" s="637"/>
      <c r="DD26" s="627">
        <v>1432046</v>
      </c>
      <c r="DE26" s="622"/>
      <c r="DF26" s="622"/>
      <c r="DG26" s="622"/>
      <c r="DH26" s="622"/>
      <c r="DI26" s="622"/>
      <c r="DJ26" s="622"/>
      <c r="DK26" s="623"/>
      <c r="DL26" s="627" t="s">
        <v>237</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69739</v>
      </c>
      <c r="S27" s="622"/>
      <c r="T27" s="622"/>
      <c r="U27" s="622"/>
      <c r="V27" s="622"/>
      <c r="W27" s="622"/>
      <c r="X27" s="622"/>
      <c r="Y27" s="623"/>
      <c r="Z27" s="659">
        <v>0.3</v>
      </c>
      <c r="AA27" s="659"/>
      <c r="AB27" s="659"/>
      <c r="AC27" s="659"/>
      <c r="AD27" s="660" t="s">
        <v>237</v>
      </c>
      <c r="AE27" s="660"/>
      <c r="AF27" s="660"/>
      <c r="AG27" s="660"/>
      <c r="AH27" s="660"/>
      <c r="AI27" s="660"/>
      <c r="AJ27" s="660"/>
      <c r="AK27" s="660"/>
      <c r="AL27" s="624" t="s">
        <v>130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3093789</v>
      </c>
      <c r="BH27" s="622"/>
      <c r="BI27" s="622"/>
      <c r="BJ27" s="622"/>
      <c r="BK27" s="622"/>
      <c r="BL27" s="622"/>
      <c r="BM27" s="622"/>
      <c r="BN27" s="623"/>
      <c r="BO27" s="659">
        <v>100</v>
      </c>
      <c r="BP27" s="659"/>
      <c r="BQ27" s="659"/>
      <c r="BR27" s="659"/>
      <c r="BS27" s="660" t="s">
        <v>237</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3010880</v>
      </c>
      <c r="CS27" s="634"/>
      <c r="CT27" s="634"/>
      <c r="CU27" s="634"/>
      <c r="CV27" s="634"/>
      <c r="CW27" s="634"/>
      <c r="CX27" s="634"/>
      <c r="CY27" s="635"/>
      <c r="CZ27" s="624">
        <v>16.2</v>
      </c>
      <c r="DA27" s="636"/>
      <c r="DB27" s="636"/>
      <c r="DC27" s="637"/>
      <c r="DD27" s="627">
        <v>934851</v>
      </c>
      <c r="DE27" s="634"/>
      <c r="DF27" s="634"/>
      <c r="DG27" s="634"/>
      <c r="DH27" s="634"/>
      <c r="DI27" s="634"/>
      <c r="DJ27" s="634"/>
      <c r="DK27" s="635"/>
      <c r="DL27" s="627">
        <v>929521</v>
      </c>
      <c r="DM27" s="634"/>
      <c r="DN27" s="634"/>
      <c r="DO27" s="634"/>
      <c r="DP27" s="634"/>
      <c r="DQ27" s="634"/>
      <c r="DR27" s="634"/>
      <c r="DS27" s="634"/>
      <c r="DT27" s="634"/>
      <c r="DU27" s="634"/>
      <c r="DV27" s="635"/>
      <c r="DW27" s="624">
        <v>9.1</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202634</v>
      </c>
      <c r="S28" s="622"/>
      <c r="T28" s="622"/>
      <c r="U28" s="622"/>
      <c r="V28" s="622"/>
      <c r="W28" s="622"/>
      <c r="X28" s="622"/>
      <c r="Y28" s="623"/>
      <c r="Z28" s="659">
        <v>1</v>
      </c>
      <c r="AA28" s="659"/>
      <c r="AB28" s="659"/>
      <c r="AC28" s="659"/>
      <c r="AD28" s="660" t="s">
        <v>130</v>
      </c>
      <c r="AE28" s="660"/>
      <c r="AF28" s="660"/>
      <c r="AG28" s="660"/>
      <c r="AH28" s="660"/>
      <c r="AI28" s="660"/>
      <c r="AJ28" s="660"/>
      <c r="AK28" s="660"/>
      <c r="AL28" s="624" t="s">
        <v>249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2016603</v>
      </c>
      <c r="CS28" s="622"/>
      <c r="CT28" s="622"/>
      <c r="CU28" s="622"/>
      <c r="CV28" s="622"/>
      <c r="CW28" s="622"/>
      <c r="CX28" s="622"/>
      <c r="CY28" s="623"/>
      <c r="CZ28" s="624">
        <v>10.8</v>
      </c>
      <c r="DA28" s="636"/>
      <c r="DB28" s="636"/>
      <c r="DC28" s="637"/>
      <c r="DD28" s="627">
        <v>1950035</v>
      </c>
      <c r="DE28" s="622"/>
      <c r="DF28" s="622"/>
      <c r="DG28" s="622"/>
      <c r="DH28" s="622"/>
      <c r="DI28" s="622"/>
      <c r="DJ28" s="622"/>
      <c r="DK28" s="623"/>
      <c r="DL28" s="627">
        <v>1950035</v>
      </c>
      <c r="DM28" s="622"/>
      <c r="DN28" s="622"/>
      <c r="DO28" s="622"/>
      <c r="DP28" s="622"/>
      <c r="DQ28" s="622"/>
      <c r="DR28" s="622"/>
      <c r="DS28" s="622"/>
      <c r="DT28" s="622"/>
      <c r="DU28" s="622"/>
      <c r="DV28" s="623"/>
      <c r="DW28" s="624">
        <v>19.100000000000001</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17263</v>
      </c>
      <c r="S29" s="622"/>
      <c r="T29" s="622"/>
      <c r="U29" s="622"/>
      <c r="V29" s="622"/>
      <c r="W29" s="622"/>
      <c r="X29" s="622"/>
      <c r="Y29" s="623"/>
      <c r="Z29" s="659">
        <v>0.1</v>
      </c>
      <c r="AA29" s="659"/>
      <c r="AB29" s="659"/>
      <c r="AC29" s="659"/>
      <c r="AD29" s="660" t="s">
        <v>237</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72</v>
      </c>
      <c r="CG29" s="619"/>
      <c r="CH29" s="619"/>
      <c r="CI29" s="619"/>
      <c r="CJ29" s="619"/>
      <c r="CK29" s="619"/>
      <c r="CL29" s="619"/>
      <c r="CM29" s="619"/>
      <c r="CN29" s="619"/>
      <c r="CO29" s="619"/>
      <c r="CP29" s="619"/>
      <c r="CQ29" s="620"/>
      <c r="CR29" s="621">
        <v>2016603</v>
      </c>
      <c r="CS29" s="634"/>
      <c r="CT29" s="634"/>
      <c r="CU29" s="634"/>
      <c r="CV29" s="634"/>
      <c r="CW29" s="634"/>
      <c r="CX29" s="634"/>
      <c r="CY29" s="635"/>
      <c r="CZ29" s="624">
        <v>10.8</v>
      </c>
      <c r="DA29" s="636"/>
      <c r="DB29" s="636"/>
      <c r="DC29" s="637"/>
      <c r="DD29" s="627">
        <v>1950035</v>
      </c>
      <c r="DE29" s="634"/>
      <c r="DF29" s="634"/>
      <c r="DG29" s="634"/>
      <c r="DH29" s="634"/>
      <c r="DI29" s="634"/>
      <c r="DJ29" s="634"/>
      <c r="DK29" s="635"/>
      <c r="DL29" s="627">
        <v>1950035</v>
      </c>
      <c r="DM29" s="634"/>
      <c r="DN29" s="634"/>
      <c r="DO29" s="634"/>
      <c r="DP29" s="634"/>
      <c r="DQ29" s="634"/>
      <c r="DR29" s="634"/>
      <c r="DS29" s="634"/>
      <c r="DT29" s="634"/>
      <c r="DU29" s="634"/>
      <c r="DV29" s="635"/>
      <c r="DW29" s="624">
        <v>19.100000000000001</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3030406</v>
      </c>
      <c r="S30" s="622"/>
      <c r="T30" s="622"/>
      <c r="U30" s="622"/>
      <c r="V30" s="622"/>
      <c r="W30" s="622"/>
      <c r="X30" s="622"/>
      <c r="Y30" s="623"/>
      <c r="Z30" s="659">
        <v>15</v>
      </c>
      <c r="AA30" s="659"/>
      <c r="AB30" s="659"/>
      <c r="AC30" s="659"/>
      <c r="AD30" s="660" t="s">
        <v>237</v>
      </c>
      <c r="AE30" s="660"/>
      <c r="AF30" s="660"/>
      <c r="AG30" s="660"/>
      <c r="AH30" s="660"/>
      <c r="AI30" s="660"/>
      <c r="AJ30" s="660"/>
      <c r="AK30" s="660"/>
      <c r="AL30" s="624" t="s">
        <v>237</v>
      </c>
      <c r="AM30" s="625"/>
      <c r="AN30" s="625"/>
      <c r="AO30" s="661"/>
      <c r="AP30" s="679" t="s">
        <v>225</v>
      </c>
      <c r="AQ30" s="680"/>
      <c r="AR30" s="680"/>
      <c r="AS30" s="680"/>
      <c r="AT30" s="680"/>
      <c r="AU30" s="680"/>
      <c r="AV30" s="680"/>
      <c r="AW30" s="680"/>
      <c r="AX30" s="680"/>
      <c r="AY30" s="680"/>
      <c r="AZ30" s="680"/>
      <c r="BA30" s="680"/>
      <c r="BB30" s="680"/>
      <c r="BC30" s="680"/>
      <c r="BD30" s="680"/>
      <c r="BE30" s="680"/>
      <c r="BF30" s="681"/>
      <c r="BG30" s="679" t="s">
        <v>311</v>
      </c>
      <c r="BH30" s="693"/>
      <c r="BI30" s="693"/>
      <c r="BJ30" s="693"/>
      <c r="BK30" s="693"/>
      <c r="BL30" s="693"/>
      <c r="BM30" s="693"/>
      <c r="BN30" s="693"/>
      <c r="BO30" s="693"/>
      <c r="BP30" s="693"/>
      <c r="BQ30" s="694"/>
      <c r="BR30" s="679"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1935103</v>
      </c>
      <c r="CS30" s="622"/>
      <c r="CT30" s="622"/>
      <c r="CU30" s="622"/>
      <c r="CV30" s="622"/>
      <c r="CW30" s="622"/>
      <c r="CX30" s="622"/>
      <c r="CY30" s="623"/>
      <c r="CZ30" s="624">
        <v>10.4</v>
      </c>
      <c r="DA30" s="636"/>
      <c r="DB30" s="636"/>
      <c r="DC30" s="637"/>
      <c r="DD30" s="627">
        <v>1868535</v>
      </c>
      <c r="DE30" s="622"/>
      <c r="DF30" s="622"/>
      <c r="DG30" s="622"/>
      <c r="DH30" s="622"/>
      <c r="DI30" s="622"/>
      <c r="DJ30" s="622"/>
      <c r="DK30" s="623"/>
      <c r="DL30" s="627">
        <v>1868535</v>
      </c>
      <c r="DM30" s="622"/>
      <c r="DN30" s="622"/>
      <c r="DO30" s="622"/>
      <c r="DP30" s="622"/>
      <c r="DQ30" s="622"/>
      <c r="DR30" s="622"/>
      <c r="DS30" s="622"/>
      <c r="DT30" s="622"/>
      <c r="DU30" s="622"/>
      <c r="DV30" s="623"/>
      <c r="DW30" s="624">
        <v>18.3</v>
      </c>
      <c r="DX30" s="636"/>
      <c r="DY30" s="636"/>
      <c r="DZ30" s="636"/>
      <c r="EA30" s="636"/>
      <c r="EB30" s="636"/>
      <c r="EC30" s="648"/>
    </row>
    <row r="31" spans="2:133" ht="11.25" customHeight="1" x14ac:dyDescent="0.2">
      <c r="B31" s="696" t="s">
        <v>314</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237</v>
      </c>
      <c r="AA31" s="659"/>
      <c r="AB31" s="659"/>
      <c r="AC31" s="659"/>
      <c r="AD31" s="660" t="s">
        <v>231</v>
      </c>
      <c r="AE31" s="660"/>
      <c r="AF31" s="660"/>
      <c r="AG31" s="660"/>
      <c r="AH31" s="660"/>
      <c r="AI31" s="660"/>
      <c r="AJ31" s="660"/>
      <c r="AK31" s="660"/>
      <c r="AL31" s="624" t="s">
        <v>237</v>
      </c>
      <c r="AM31" s="625"/>
      <c r="AN31" s="625"/>
      <c r="AO31" s="661"/>
      <c r="AP31" s="687" t="s">
        <v>315</v>
      </c>
      <c r="AQ31" s="688"/>
      <c r="AR31" s="688"/>
      <c r="AS31" s="688"/>
      <c r="AT31" s="689" t="s">
        <v>316</v>
      </c>
      <c r="AU31" s="218"/>
      <c r="AV31" s="218"/>
      <c r="AW31" s="218"/>
      <c r="AX31" s="676" t="s">
        <v>189</v>
      </c>
      <c r="AY31" s="677"/>
      <c r="AZ31" s="677"/>
      <c r="BA31" s="677"/>
      <c r="BB31" s="677"/>
      <c r="BC31" s="677"/>
      <c r="BD31" s="677"/>
      <c r="BE31" s="677"/>
      <c r="BF31" s="678"/>
      <c r="BG31" s="683">
        <v>98.5</v>
      </c>
      <c r="BH31" s="684"/>
      <c r="BI31" s="684"/>
      <c r="BJ31" s="684"/>
      <c r="BK31" s="684"/>
      <c r="BL31" s="684"/>
      <c r="BM31" s="685">
        <v>92.9</v>
      </c>
      <c r="BN31" s="684"/>
      <c r="BO31" s="684"/>
      <c r="BP31" s="684"/>
      <c r="BQ31" s="686"/>
      <c r="BR31" s="683">
        <v>98.8</v>
      </c>
      <c r="BS31" s="684"/>
      <c r="BT31" s="684"/>
      <c r="BU31" s="684"/>
      <c r="BV31" s="684"/>
      <c r="BW31" s="684"/>
      <c r="BX31" s="685">
        <v>92.5</v>
      </c>
      <c r="BY31" s="684"/>
      <c r="BZ31" s="684"/>
      <c r="CA31" s="684"/>
      <c r="CB31" s="686"/>
      <c r="CD31" s="642"/>
      <c r="CE31" s="643"/>
      <c r="CF31" s="618" t="s">
        <v>317</v>
      </c>
      <c r="CG31" s="619"/>
      <c r="CH31" s="619"/>
      <c r="CI31" s="619"/>
      <c r="CJ31" s="619"/>
      <c r="CK31" s="619"/>
      <c r="CL31" s="619"/>
      <c r="CM31" s="619"/>
      <c r="CN31" s="619"/>
      <c r="CO31" s="619"/>
      <c r="CP31" s="619"/>
      <c r="CQ31" s="620"/>
      <c r="CR31" s="621">
        <v>81500</v>
      </c>
      <c r="CS31" s="634"/>
      <c r="CT31" s="634"/>
      <c r="CU31" s="634"/>
      <c r="CV31" s="634"/>
      <c r="CW31" s="634"/>
      <c r="CX31" s="634"/>
      <c r="CY31" s="635"/>
      <c r="CZ31" s="624">
        <v>0.4</v>
      </c>
      <c r="DA31" s="636"/>
      <c r="DB31" s="636"/>
      <c r="DC31" s="637"/>
      <c r="DD31" s="627">
        <v>81500</v>
      </c>
      <c r="DE31" s="634"/>
      <c r="DF31" s="634"/>
      <c r="DG31" s="634"/>
      <c r="DH31" s="634"/>
      <c r="DI31" s="634"/>
      <c r="DJ31" s="634"/>
      <c r="DK31" s="635"/>
      <c r="DL31" s="627">
        <v>81500</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1870117</v>
      </c>
      <c r="S32" s="622"/>
      <c r="T32" s="622"/>
      <c r="U32" s="622"/>
      <c r="V32" s="622"/>
      <c r="W32" s="622"/>
      <c r="X32" s="622"/>
      <c r="Y32" s="623"/>
      <c r="Z32" s="659">
        <v>9.3000000000000007</v>
      </c>
      <c r="AA32" s="659"/>
      <c r="AB32" s="659"/>
      <c r="AC32" s="659"/>
      <c r="AD32" s="660" t="s">
        <v>130</v>
      </c>
      <c r="AE32" s="660"/>
      <c r="AF32" s="660"/>
      <c r="AG32" s="660"/>
      <c r="AH32" s="660"/>
      <c r="AI32" s="660"/>
      <c r="AJ32" s="660"/>
      <c r="AK32" s="660"/>
      <c r="AL32" s="624" t="s">
        <v>237</v>
      </c>
      <c r="AM32" s="625"/>
      <c r="AN32" s="625"/>
      <c r="AO32" s="661"/>
      <c r="AP32" s="662"/>
      <c r="AQ32" s="663"/>
      <c r="AR32" s="663"/>
      <c r="AS32" s="663"/>
      <c r="AT32" s="690"/>
      <c r="AU32" s="214" t="s">
        <v>319</v>
      </c>
      <c r="AX32" s="618" t="s">
        <v>320</v>
      </c>
      <c r="AY32" s="619"/>
      <c r="AZ32" s="619"/>
      <c r="BA32" s="619"/>
      <c r="BB32" s="619"/>
      <c r="BC32" s="619"/>
      <c r="BD32" s="619"/>
      <c r="BE32" s="619"/>
      <c r="BF32" s="620"/>
      <c r="BG32" s="692">
        <v>99</v>
      </c>
      <c r="BH32" s="634"/>
      <c r="BI32" s="634"/>
      <c r="BJ32" s="634"/>
      <c r="BK32" s="634"/>
      <c r="BL32" s="634"/>
      <c r="BM32" s="625">
        <v>94.8</v>
      </c>
      <c r="BN32" s="634"/>
      <c r="BO32" s="634"/>
      <c r="BP32" s="634"/>
      <c r="BQ32" s="657"/>
      <c r="BR32" s="692">
        <v>99.1</v>
      </c>
      <c r="BS32" s="634"/>
      <c r="BT32" s="634"/>
      <c r="BU32" s="634"/>
      <c r="BV32" s="634"/>
      <c r="BW32" s="634"/>
      <c r="BX32" s="625">
        <v>94.5</v>
      </c>
      <c r="BY32" s="634"/>
      <c r="BZ32" s="634"/>
      <c r="CA32" s="634"/>
      <c r="CB32" s="657"/>
      <c r="CD32" s="644"/>
      <c r="CE32" s="645"/>
      <c r="CF32" s="618" t="s">
        <v>321</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237</v>
      </c>
      <c r="DE32" s="622"/>
      <c r="DF32" s="622"/>
      <c r="DG32" s="622"/>
      <c r="DH32" s="622"/>
      <c r="DI32" s="622"/>
      <c r="DJ32" s="622"/>
      <c r="DK32" s="623"/>
      <c r="DL32" s="627" t="s">
        <v>237</v>
      </c>
      <c r="DM32" s="622"/>
      <c r="DN32" s="622"/>
      <c r="DO32" s="622"/>
      <c r="DP32" s="622"/>
      <c r="DQ32" s="622"/>
      <c r="DR32" s="622"/>
      <c r="DS32" s="622"/>
      <c r="DT32" s="622"/>
      <c r="DU32" s="622"/>
      <c r="DV32" s="623"/>
      <c r="DW32" s="624" t="s">
        <v>237</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65949</v>
      </c>
      <c r="S33" s="622"/>
      <c r="T33" s="622"/>
      <c r="U33" s="622"/>
      <c r="V33" s="622"/>
      <c r="W33" s="622"/>
      <c r="X33" s="622"/>
      <c r="Y33" s="623"/>
      <c r="Z33" s="659">
        <v>0.3</v>
      </c>
      <c r="AA33" s="659"/>
      <c r="AB33" s="659"/>
      <c r="AC33" s="659"/>
      <c r="AD33" s="660" t="s">
        <v>130</v>
      </c>
      <c r="AE33" s="660"/>
      <c r="AF33" s="660"/>
      <c r="AG33" s="660"/>
      <c r="AH33" s="660"/>
      <c r="AI33" s="660"/>
      <c r="AJ33" s="660"/>
      <c r="AK33" s="660"/>
      <c r="AL33" s="624" t="s">
        <v>237</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97.9</v>
      </c>
      <c r="BH33" s="606"/>
      <c r="BI33" s="606"/>
      <c r="BJ33" s="606"/>
      <c r="BK33" s="606"/>
      <c r="BL33" s="606"/>
      <c r="BM33" s="652">
        <v>90.4</v>
      </c>
      <c r="BN33" s="606"/>
      <c r="BO33" s="606"/>
      <c r="BP33" s="606"/>
      <c r="BQ33" s="669"/>
      <c r="BR33" s="682">
        <v>98.5</v>
      </c>
      <c r="BS33" s="606"/>
      <c r="BT33" s="606"/>
      <c r="BU33" s="606"/>
      <c r="BV33" s="606"/>
      <c r="BW33" s="606"/>
      <c r="BX33" s="652">
        <v>89.9</v>
      </c>
      <c r="BY33" s="606"/>
      <c r="BZ33" s="606"/>
      <c r="CA33" s="606"/>
      <c r="CB33" s="669"/>
      <c r="CD33" s="618" t="s">
        <v>324</v>
      </c>
      <c r="CE33" s="619"/>
      <c r="CF33" s="619"/>
      <c r="CG33" s="619"/>
      <c r="CH33" s="619"/>
      <c r="CI33" s="619"/>
      <c r="CJ33" s="619"/>
      <c r="CK33" s="619"/>
      <c r="CL33" s="619"/>
      <c r="CM33" s="619"/>
      <c r="CN33" s="619"/>
      <c r="CO33" s="619"/>
      <c r="CP33" s="619"/>
      <c r="CQ33" s="620"/>
      <c r="CR33" s="621">
        <v>8634463</v>
      </c>
      <c r="CS33" s="634"/>
      <c r="CT33" s="634"/>
      <c r="CU33" s="634"/>
      <c r="CV33" s="634"/>
      <c r="CW33" s="634"/>
      <c r="CX33" s="634"/>
      <c r="CY33" s="635"/>
      <c r="CZ33" s="624">
        <v>46.4</v>
      </c>
      <c r="DA33" s="636"/>
      <c r="DB33" s="636"/>
      <c r="DC33" s="637"/>
      <c r="DD33" s="627">
        <v>6143953</v>
      </c>
      <c r="DE33" s="634"/>
      <c r="DF33" s="634"/>
      <c r="DG33" s="634"/>
      <c r="DH33" s="634"/>
      <c r="DI33" s="634"/>
      <c r="DJ33" s="634"/>
      <c r="DK33" s="635"/>
      <c r="DL33" s="627">
        <v>4422295</v>
      </c>
      <c r="DM33" s="634"/>
      <c r="DN33" s="634"/>
      <c r="DO33" s="634"/>
      <c r="DP33" s="634"/>
      <c r="DQ33" s="634"/>
      <c r="DR33" s="634"/>
      <c r="DS33" s="634"/>
      <c r="DT33" s="634"/>
      <c r="DU33" s="634"/>
      <c r="DV33" s="635"/>
      <c r="DW33" s="624">
        <v>43.4</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225231</v>
      </c>
      <c r="S34" s="622"/>
      <c r="T34" s="622"/>
      <c r="U34" s="622"/>
      <c r="V34" s="622"/>
      <c r="W34" s="622"/>
      <c r="X34" s="622"/>
      <c r="Y34" s="623"/>
      <c r="Z34" s="659">
        <v>1.1000000000000001</v>
      </c>
      <c r="AA34" s="659"/>
      <c r="AB34" s="659"/>
      <c r="AC34" s="659"/>
      <c r="AD34" s="660" t="s">
        <v>130</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2390551</v>
      </c>
      <c r="CS34" s="622"/>
      <c r="CT34" s="622"/>
      <c r="CU34" s="622"/>
      <c r="CV34" s="622"/>
      <c r="CW34" s="622"/>
      <c r="CX34" s="622"/>
      <c r="CY34" s="623"/>
      <c r="CZ34" s="624">
        <v>12.8</v>
      </c>
      <c r="DA34" s="636"/>
      <c r="DB34" s="636"/>
      <c r="DC34" s="637"/>
      <c r="DD34" s="627">
        <v>1531478</v>
      </c>
      <c r="DE34" s="622"/>
      <c r="DF34" s="622"/>
      <c r="DG34" s="622"/>
      <c r="DH34" s="622"/>
      <c r="DI34" s="622"/>
      <c r="DJ34" s="622"/>
      <c r="DK34" s="623"/>
      <c r="DL34" s="627">
        <v>1157698</v>
      </c>
      <c r="DM34" s="622"/>
      <c r="DN34" s="622"/>
      <c r="DO34" s="622"/>
      <c r="DP34" s="622"/>
      <c r="DQ34" s="622"/>
      <c r="DR34" s="622"/>
      <c r="DS34" s="622"/>
      <c r="DT34" s="622"/>
      <c r="DU34" s="622"/>
      <c r="DV34" s="623"/>
      <c r="DW34" s="624">
        <v>11.4</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240310</v>
      </c>
      <c r="S35" s="622"/>
      <c r="T35" s="622"/>
      <c r="U35" s="622"/>
      <c r="V35" s="622"/>
      <c r="W35" s="622"/>
      <c r="X35" s="622"/>
      <c r="Y35" s="623"/>
      <c r="Z35" s="659">
        <v>1.2</v>
      </c>
      <c r="AA35" s="659"/>
      <c r="AB35" s="659"/>
      <c r="AC35" s="659"/>
      <c r="AD35" s="660" t="s">
        <v>237</v>
      </c>
      <c r="AE35" s="660"/>
      <c r="AF35" s="660"/>
      <c r="AG35" s="660"/>
      <c r="AH35" s="660"/>
      <c r="AI35" s="660"/>
      <c r="AJ35" s="660"/>
      <c r="AK35" s="660"/>
      <c r="AL35" s="624" t="s">
        <v>237</v>
      </c>
      <c r="AM35" s="625"/>
      <c r="AN35" s="625"/>
      <c r="AO35" s="661"/>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14399</v>
      </c>
      <c r="CS35" s="634"/>
      <c r="CT35" s="634"/>
      <c r="CU35" s="634"/>
      <c r="CV35" s="634"/>
      <c r="CW35" s="634"/>
      <c r="CX35" s="634"/>
      <c r="CY35" s="635"/>
      <c r="CZ35" s="624">
        <v>0.1</v>
      </c>
      <c r="DA35" s="636"/>
      <c r="DB35" s="636"/>
      <c r="DC35" s="637"/>
      <c r="DD35" s="627">
        <v>12488</v>
      </c>
      <c r="DE35" s="634"/>
      <c r="DF35" s="634"/>
      <c r="DG35" s="634"/>
      <c r="DH35" s="634"/>
      <c r="DI35" s="634"/>
      <c r="DJ35" s="634"/>
      <c r="DK35" s="635"/>
      <c r="DL35" s="627">
        <v>7038</v>
      </c>
      <c r="DM35" s="634"/>
      <c r="DN35" s="634"/>
      <c r="DO35" s="634"/>
      <c r="DP35" s="634"/>
      <c r="DQ35" s="634"/>
      <c r="DR35" s="634"/>
      <c r="DS35" s="634"/>
      <c r="DT35" s="634"/>
      <c r="DU35" s="634"/>
      <c r="DV35" s="635"/>
      <c r="DW35" s="624">
        <v>0.1</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1726738</v>
      </c>
      <c r="S36" s="622"/>
      <c r="T36" s="622"/>
      <c r="U36" s="622"/>
      <c r="V36" s="622"/>
      <c r="W36" s="622"/>
      <c r="X36" s="622"/>
      <c r="Y36" s="623"/>
      <c r="Z36" s="659">
        <v>8.5</v>
      </c>
      <c r="AA36" s="659"/>
      <c r="AB36" s="659"/>
      <c r="AC36" s="659"/>
      <c r="AD36" s="660" t="s">
        <v>237</v>
      </c>
      <c r="AE36" s="660"/>
      <c r="AF36" s="660"/>
      <c r="AG36" s="660"/>
      <c r="AH36" s="660"/>
      <c r="AI36" s="660"/>
      <c r="AJ36" s="660"/>
      <c r="AK36" s="660"/>
      <c r="AL36" s="624" t="s">
        <v>130</v>
      </c>
      <c r="AM36" s="625"/>
      <c r="AN36" s="625"/>
      <c r="AO36" s="661"/>
      <c r="AP36" s="222"/>
      <c r="AQ36" s="670" t="s">
        <v>332</v>
      </c>
      <c r="AR36" s="671"/>
      <c r="AS36" s="671"/>
      <c r="AT36" s="671"/>
      <c r="AU36" s="671"/>
      <c r="AV36" s="671"/>
      <c r="AW36" s="671"/>
      <c r="AX36" s="671"/>
      <c r="AY36" s="672"/>
      <c r="AZ36" s="673">
        <v>2365580</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75208</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3837165</v>
      </c>
      <c r="CS36" s="622"/>
      <c r="CT36" s="622"/>
      <c r="CU36" s="622"/>
      <c r="CV36" s="622"/>
      <c r="CW36" s="622"/>
      <c r="CX36" s="622"/>
      <c r="CY36" s="623"/>
      <c r="CZ36" s="624">
        <v>20.6</v>
      </c>
      <c r="DA36" s="636"/>
      <c r="DB36" s="636"/>
      <c r="DC36" s="637"/>
      <c r="DD36" s="627">
        <v>2484427</v>
      </c>
      <c r="DE36" s="622"/>
      <c r="DF36" s="622"/>
      <c r="DG36" s="622"/>
      <c r="DH36" s="622"/>
      <c r="DI36" s="622"/>
      <c r="DJ36" s="622"/>
      <c r="DK36" s="623"/>
      <c r="DL36" s="627">
        <v>1803164</v>
      </c>
      <c r="DM36" s="622"/>
      <c r="DN36" s="622"/>
      <c r="DO36" s="622"/>
      <c r="DP36" s="622"/>
      <c r="DQ36" s="622"/>
      <c r="DR36" s="622"/>
      <c r="DS36" s="622"/>
      <c r="DT36" s="622"/>
      <c r="DU36" s="622"/>
      <c r="DV36" s="623"/>
      <c r="DW36" s="624">
        <v>17.7</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256563</v>
      </c>
      <c r="S37" s="622"/>
      <c r="T37" s="622"/>
      <c r="U37" s="622"/>
      <c r="V37" s="622"/>
      <c r="W37" s="622"/>
      <c r="X37" s="622"/>
      <c r="Y37" s="623"/>
      <c r="Z37" s="659">
        <v>1.3</v>
      </c>
      <c r="AA37" s="659"/>
      <c r="AB37" s="659"/>
      <c r="AC37" s="659"/>
      <c r="AD37" s="660">
        <v>32</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501866</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69759</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1013233</v>
      </c>
      <c r="CS37" s="634"/>
      <c r="CT37" s="634"/>
      <c r="CU37" s="634"/>
      <c r="CV37" s="634"/>
      <c r="CW37" s="634"/>
      <c r="CX37" s="634"/>
      <c r="CY37" s="635"/>
      <c r="CZ37" s="624">
        <v>5.4</v>
      </c>
      <c r="DA37" s="636"/>
      <c r="DB37" s="636"/>
      <c r="DC37" s="637"/>
      <c r="DD37" s="627">
        <v>1006833</v>
      </c>
      <c r="DE37" s="634"/>
      <c r="DF37" s="634"/>
      <c r="DG37" s="634"/>
      <c r="DH37" s="634"/>
      <c r="DI37" s="634"/>
      <c r="DJ37" s="634"/>
      <c r="DK37" s="635"/>
      <c r="DL37" s="627">
        <v>876194</v>
      </c>
      <c r="DM37" s="634"/>
      <c r="DN37" s="634"/>
      <c r="DO37" s="634"/>
      <c r="DP37" s="634"/>
      <c r="DQ37" s="634"/>
      <c r="DR37" s="634"/>
      <c r="DS37" s="634"/>
      <c r="DT37" s="634"/>
      <c r="DU37" s="634"/>
      <c r="DV37" s="635"/>
      <c r="DW37" s="624">
        <v>8.6</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1522400</v>
      </c>
      <c r="S38" s="622"/>
      <c r="T38" s="622"/>
      <c r="U38" s="622"/>
      <c r="V38" s="622"/>
      <c r="W38" s="622"/>
      <c r="X38" s="622"/>
      <c r="Y38" s="623"/>
      <c r="Z38" s="659">
        <v>7.5</v>
      </c>
      <c r="AA38" s="659"/>
      <c r="AB38" s="659"/>
      <c r="AC38" s="659"/>
      <c r="AD38" s="660" t="s">
        <v>237</v>
      </c>
      <c r="AE38" s="660"/>
      <c r="AF38" s="660"/>
      <c r="AG38" s="660"/>
      <c r="AH38" s="660"/>
      <c r="AI38" s="660"/>
      <c r="AJ38" s="660"/>
      <c r="AK38" s="660"/>
      <c r="AL38" s="624" t="s">
        <v>237</v>
      </c>
      <c r="AM38" s="625"/>
      <c r="AN38" s="625"/>
      <c r="AO38" s="661"/>
      <c r="AQ38" s="654" t="s">
        <v>340</v>
      </c>
      <c r="AR38" s="655"/>
      <c r="AS38" s="655"/>
      <c r="AT38" s="655"/>
      <c r="AU38" s="655"/>
      <c r="AV38" s="655"/>
      <c r="AW38" s="655"/>
      <c r="AX38" s="655"/>
      <c r="AY38" s="656"/>
      <c r="AZ38" s="621">
        <v>289254</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3824</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1812456</v>
      </c>
      <c r="CS38" s="622"/>
      <c r="CT38" s="622"/>
      <c r="CU38" s="622"/>
      <c r="CV38" s="622"/>
      <c r="CW38" s="622"/>
      <c r="CX38" s="622"/>
      <c r="CY38" s="623"/>
      <c r="CZ38" s="624">
        <v>9.6999999999999993</v>
      </c>
      <c r="DA38" s="636"/>
      <c r="DB38" s="636"/>
      <c r="DC38" s="637"/>
      <c r="DD38" s="627">
        <v>1545223</v>
      </c>
      <c r="DE38" s="622"/>
      <c r="DF38" s="622"/>
      <c r="DG38" s="622"/>
      <c r="DH38" s="622"/>
      <c r="DI38" s="622"/>
      <c r="DJ38" s="622"/>
      <c r="DK38" s="623"/>
      <c r="DL38" s="627">
        <v>1454395</v>
      </c>
      <c r="DM38" s="622"/>
      <c r="DN38" s="622"/>
      <c r="DO38" s="622"/>
      <c r="DP38" s="622"/>
      <c r="DQ38" s="622"/>
      <c r="DR38" s="622"/>
      <c r="DS38" s="622"/>
      <c r="DT38" s="622"/>
      <c r="DU38" s="622"/>
      <c r="DV38" s="623"/>
      <c r="DW38" s="624">
        <v>14.3</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237</v>
      </c>
      <c r="S39" s="622"/>
      <c r="T39" s="622"/>
      <c r="U39" s="622"/>
      <c r="V39" s="622"/>
      <c r="W39" s="622"/>
      <c r="X39" s="622"/>
      <c r="Y39" s="623"/>
      <c r="Z39" s="659" t="s">
        <v>237</v>
      </c>
      <c r="AA39" s="659"/>
      <c r="AB39" s="659"/>
      <c r="AC39" s="659"/>
      <c r="AD39" s="660" t="s">
        <v>130</v>
      </c>
      <c r="AE39" s="660"/>
      <c r="AF39" s="660"/>
      <c r="AG39" s="660"/>
      <c r="AH39" s="660"/>
      <c r="AI39" s="660"/>
      <c r="AJ39" s="660"/>
      <c r="AK39" s="660"/>
      <c r="AL39" s="624" t="s">
        <v>237</v>
      </c>
      <c r="AM39" s="625"/>
      <c r="AN39" s="625"/>
      <c r="AO39" s="661"/>
      <c r="AQ39" s="654" t="s">
        <v>344</v>
      </c>
      <c r="AR39" s="655"/>
      <c r="AS39" s="655"/>
      <c r="AT39" s="655"/>
      <c r="AU39" s="655"/>
      <c r="AV39" s="655"/>
      <c r="AW39" s="655"/>
      <c r="AX39" s="655"/>
      <c r="AY39" s="656"/>
      <c r="AZ39" s="621">
        <v>51258</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5913</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579892</v>
      </c>
      <c r="CS39" s="634"/>
      <c r="CT39" s="634"/>
      <c r="CU39" s="634"/>
      <c r="CV39" s="634"/>
      <c r="CW39" s="634"/>
      <c r="CX39" s="634"/>
      <c r="CY39" s="635"/>
      <c r="CZ39" s="624">
        <v>3.1</v>
      </c>
      <c r="DA39" s="636"/>
      <c r="DB39" s="636"/>
      <c r="DC39" s="637"/>
      <c r="DD39" s="627">
        <v>570337</v>
      </c>
      <c r="DE39" s="634"/>
      <c r="DF39" s="634"/>
      <c r="DG39" s="634"/>
      <c r="DH39" s="634"/>
      <c r="DI39" s="634"/>
      <c r="DJ39" s="634"/>
      <c r="DK39" s="635"/>
      <c r="DL39" s="627" t="s">
        <v>237</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119700</v>
      </c>
      <c r="S40" s="622"/>
      <c r="T40" s="622"/>
      <c r="U40" s="622"/>
      <c r="V40" s="622"/>
      <c r="W40" s="622"/>
      <c r="X40" s="622"/>
      <c r="Y40" s="623"/>
      <c r="Z40" s="659">
        <v>0.6</v>
      </c>
      <c r="AA40" s="659"/>
      <c r="AB40" s="659"/>
      <c r="AC40" s="659"/>
      <c r="AD40" s="660" t="s">
        <v>130</v>
      </c>
      <c r="AE40" s="660"/>
      <c r="AF40" s="660"/>
      <c r="AG40" s="660"/>
      <c r="AH40" s="660"/>
      <c r="AI40" s="660"/>
      <c r="AJ40" s="660"/>
      <c r="AK40" s="660"/>
      <c r="AL40" s="624" t="s">
        <v>237</v>
      </c>
      <c r="AM40" s="625"/>
      <c r="AN40" s="625"/>
      <c r="AO40" s="661"/>
      <c r="AQ40" s="654" t="s">
        <v>348</v>
      </c>
      <c r="AR40" s="655"/>
      <c r="AS40" s="655"/>
      <c r="AT40" s="655"/>
      <c r="AU40" s="655"/>
      <c r="AV40" s="655"/>
      <c r="AW40" s="655"/>
      <c r="AX40" s="655"/>
      <c r="AY40" s="656"/>
      <c r="AZ40" s="621">
        <v>12522</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117</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t="s">
        <v>237</v>
      </c>
      <c r="CS40" s="622"/>
      <c r="CT40" s="622"/>
      <c r="CU40" s="622"/>
      <c r="CV40" s="622"/>
      <c r="CW40" s="622"/>
      <c r="CX40" s="622"/>
      <c r="CY40" s="623"/>
      <c r="CZ40" s="624" t="s">
        <v>237</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237</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20213072</v>
      </c>
      <c r="S41" s="646"/>
      <c r="T41" s="646"/>
      <c r="U41" s="646"/>
      <c r="V41" s="646"/>
      <c r="W41" s="646"/>
      <c r="X41" s="646"/>
      <c r="Y41" s="649"/>
      <c r="Z41" s="650">
        <v>100</v>
      </c>
      <c r="AA41" s="650"/>
      <c r="AB41" s="650"/>
      <c r="AC41" s="650"/>
      <c r="AD41" s="651">
        <v>10066608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268771</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237</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237</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1241909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405</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2562421</v>
      </c>
      <c r="CS42" s="634"/>
      <c r="CT42" s="634"/>
      <c r="CU42" s="634"/>
      <c r="CV42" s="634"/>
      <c r="CW42" s="634"/>
      <c r="CX42" s="634"/>
      <c r="CY42" s="635"/>
      <c r="CZ42" s="624">
        <v>13.8</v>
      </c>
      <c r="DA42" s="636"/>
      <c r="DB42" s="636"/>
      <c r="DC42" s="637"/>
      <c r="DD42" s="627">
        <v>538769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56137</v>
      </c>
      <c r="CS43" s="634"/>
      <c r="CT43" s="634"/>
      <c r="CU43" s="634"/>
      <c r="CV43" s="634"/>
      <c r="CW43" s="634"/>
      <c r="CX43" s="634"/>
      <c r="CY43" s="635"/>
      <c r="CZ43" s="624">
        <v>0.3</v>
      </c>
      <c r="DA43" s="636"/>
      <c r="DB43" s="636"/>
      <c r="DC43" s="637"/>
      <c r="DD43" s="627">
        <v>55150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2440345</v>
      </c>
      <c r="CS44" s="622"/>
      <c r="CT44" s="622"/>
      <c r="CU44" s="622"/>
      <c r="CV44" s="622"/>
      <c r="CW44" s="622"/>
      <c r="CX44" s="622"/>
      <c r="CY44" s="623"/>
      <c r="CZ44" s="624">
        <v>13.1</v>
      </c>
      <c r="DA44" s="625"/>
      <c r="DB44" s="625"/>
      <c r="DC44" s="626"/>
      <c r="DD44" s="627">
        <v>500269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765834</v>
      </c>
      <c r="CS45" s="634"/>
      <c r="CT45" s="634"/>
      <c r="CU45" s="634"/>
      <c r="CV45" s="634"/>
      <c r="CW45" s="634"/>
      <c r="CX45" s="634"/>
      <c r="CY45" s="635"/>
      <c r="CZ45" s="624">
        <v>4.0999999999999996</v>
      </c>
      <c r="DA45" s="636"/>
      <c r="DB45" s="636"/>
      <c r="DC45" s="637"/>
      <c r="DD45" s="627">
        <v>186046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1618828</v>
      </c>
      <c r="CS46" s="622"/>
      <c r="CT46" s="622"/>
      <c r="CU46" s="622"/>
      <c r="CV46" s="622"/>
      <c r="CW46" s="622"/>
      <c r="CX46" s="622"/>
      <c r="CY46" s="623"/>
      <c r="CZ46" s="624">
        <v>8.6999999999999993</v>
      </c>
      <c r="DA46" s="625"/>
      <c r="DB46" s="625"/>
      <c r="DC46" s="626"/>
      <c r="DD46" s="627">
        <v>291815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122076</v>
      </c>
      <c r="CS47" s="634"/>
      <c r="CT47" s="634"/>
      <c r="CU47" s="634"/>
      <c r="CV47" s="634"/>
      <c r="CW47" s="634"/>
      <c r="CX47" s="634"/>
      <c r="CY47" s="635"/>
      <c r="CZ47" s="624">
        <v>0.7</v>
      </c>
      <c r="DA47" s="636"/>
      <c r="DB47" s="636"/>
      <c r="DC47" s="637"/>
      <c r="DD47" s="627">
        <v>38500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367</v>
      </c>
      <c r="CG48" s="619"/>
      <c r="CH48" s="619"/>
      <c r="CI48" s="619"/>
      <c r="CJ48" s="619"/>
      <c r="CK48" s="619"/>
      <c r="CL48" s="619"/>
      <c r="CM48" s="619"/>
      <c r="CN48" s="619"/>
      <c r="CO48" s="619"/>
      <c r="CP48" s="619"/>
      <c r="CQ48" s="620"/>
      <c r="CR48" s="621" t="s">
        <v>249</v>
      </c>
      <c r="CS48" s="622"/>
      <c r="CT48" s="622"/>
      <c r="CU48" s="622"/>
      <c r="CV48" s="622"/>
      <c r="CW48" s="622"/>
      <c r="CX48" s="622"/>
      <c r="CY48" s="623"/>
      <c r="CZ48" s="624" t="s">
        <v>237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18616441</v>
      </c>
      <c r="CS49" s="606"/>
      <c r="CT49" s="606"/>
      <c r="CU49" s="606"/>
      <c r="CV49" s="606"/>
      <c r="CW49" s="606"/>
      <c r="CX49" s="606"/>
      <c r="CY49" s="607"/>
      <c r="CZ49" s="608">
        <v>100</v>
      </c>
      <c r="DA49" s="609"/>
      <c r="DB49" s="609"/>
      <c r="DC49" s="610"/>
      <c r="DD49" s="611">
        <v>11830235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Olpbwkm0YRUnl79/vqi/gDWmQ4BoLHCbmd5aPdWy3Lpw02A1Tid84PQRVG9YOxkBmBrEMPu5UErnPsR2M2m2KQ==" saltValue="1UfEPvsLV2KLR+QFLRwRq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20213</v>
      </c>
      <c r="R7" s="1103"/>
      <c r="S7" s="1103"/>
      <c r="T7" s="1103"/>
      <c r="U7" s="1103"/>
      <c r="V7" s="1103">
        <v>18616</v>
      </c>
      <c r="W7" s="1103"/>
      <c r="X7" s="1103"/>
      <c r="Y7" s="1103"/>
      <c r="Z7" s="1103"/>
      <c r="AA7" s="1103">
        <v>1597</v>
      </c>
      <c r="AB7" s="1103"/>
      <c r="AC7" s="1103"/>
      <c r="AD7" s="1103"/>
      <c r="AE7" s="1104"/>
      <c r="AF7" s="1105">
        <v>1423</v>
      </c>
      <c r="AG7" s="1106"/>
      <c r="AH7" s="1106"/>
      <c r="AI7" s="1106"/>
      <c r="AJ7" s="1107"/>
      <c r="AK7" s="1108">
        <v>272</v>
      </c>
      <c r="AL7" s="1109"/>
      <c r="AM7" s="1109"/>
      <c r="AN7" s="1109"/>
      <c r="AO7" s="1109"/>
      <c r="AP7" s="1109">
        <v>20969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603</v>
      </c>
      <c r="BT7" s="1100"/>
      <c r="BU7" s="1100"/>
      <c r="BV7" s="1100"/>
      <c r="BW7" s="1100"/>
      <c r="BX7" s="1100"/>
      <c r="BY7" s="1100"/>
      <c r="BZ7" s="1100"/>
      <c r="CA7" s="1100"/>
      <c r="CB7" s="1100"/>
      <c r="CC7" s="1100"/>
      <c r="CD7" s="1100"/>
      <c r="CE7" s="1100"/>
      <c r="CF7" s="1100"/>
      <c r="CG7" s="1112"/>
      <c r="CH7" s="1096">
        <v>0</v>
      </c>
      <c r="CI7" s="1097"/>
      <c r="CJ7" s="1097"/>
      <c r="CK7" s="1097"/>
      <c r="CL7" s="1098"/>
      <c r="CM7" s="1096">
        <v>-85</v>
      </c>
      <c r="CN7" s="1097"/>
      <c r="CO7" s="1097"/>
      <c r="CP7" s="1097"/>
      <c r="CQ7" s="1098"/>
      <c r="CR7" s="1096">
        <v>50</v>
      </c>
      <c r="CS7" s="1097"/>
      <c r="CT7" s="1097"/>
      <c r="CU7" s="1097"/>
      <c r="CV7" s="1098"/>
      <c r="CW7" s="1096" t="s">
        <v>594</v>
      </c>
      <c r="CX7" s="1097"/>
      <c r="CY7" s="1097"/>
      <c r="CZ7" s="1097"/>
      <c r="DA7" s="1098"/>
      <c r="DB7" s="1096" t="s">
        <v>594</v>
      </c>
      <c r="DC7" s="1097"/>
      <c r="DD7" s="1097"/>
      <c r="DE7" s="1097"/>
      <c r="DF7" s="1098"/>
      <c r="DG7" s="1096" t="s">
        <v>594</v>
      </c>
      <c r="DH7" s="1097"/>
      <c r="DI7" s="1097"/>
      <c r="DJ7" s="1097"/>
      <c r="DK7" s="1098"/>
      <c r="DL7" s="1096">
        <v>85</v>
      </c>
      <c r="DM7" s="1097"/>
      <c r="DN7" s="1097"/>
      <c r="DO7" s="1097"/>
      <c r="DP7" s="1098"/>
      <c r="DQ7" s="1096">
        <v>85</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604</v>
      </c>
      <c r="BT8" s="993"/>
      <c r="BU8" s="993"/>
      <c r="BV8" s="993"/>
      <c r="BW8" s="993"/>
      <c r="BX8" s="993"/>
      <c r="BY8" s="993"/>
      <c r="BZ8" s="993"/>
      <c r="CA8" s="993"/>
      <c r="CB8" s="993"/>
      <c r="CC8" s="993"/>
      <c r="CD8" s="993"/>
      <c r="CE8" s="993"/>
      <c r="CF8" s="993"/>
      <c r="CG8" s="1014"/>
      <c r="CH8" s="989">
        <v>69</v>
      </c>
      <c r="CI8" s="990"/>
      <c r="CJ8" s="990"/>
      <c r="CK8" s="990"/>
      <c r="CL8" s="991"/>
      <c r="CM8" s="989">
        <v>413</v>
      </c>
      <c r="CN8" s="990"/>
      <c r="CO8" s="990"/>
      <c r="CP8" s="990"/>
      <c r="CQ8" s="991"/>
      <c r="CR8" s="989">
        <v>30</v>
      </c>
      <c r="CS8" s="990"/>
      <c r="CT8" s="990"/>
      <c r="CU8" s="990"/>
      <c r="CV8" s="991"/>
      <c r="CW8" s="989" t="s">
        <v>594</v>
      </c>
      <c r="CX8" s="990"/>
      <c r="CY8" s="990"/>
      <c r="CZ8" s="990"/>
      <c r="DA8" s="991"/>
      <c r="DB8" s="989" t="s">
        <v>594</v>
      </c>
      <c r="DC8" s="990"/>
      <c r="DD8" s="990"/>
      <c r="DE8" s="990"/>
      <c r="DF8" s="991"/>
      <c r="DG8" s="989" t="s">
        <v>594</v>
      </c>
      <c r="DH8" s="990"/>
      <c r="DI8" s="990"/>
      <c r="DJ8" s="990"/>
      <c r="DK8" s="991"/>
      <c r="DL8" s="989" t="s">
        <v>594</v>
      </c>
      <c r="DM8" s="990"/>
      <c r="DN8" s="990"/>
      <c r="DO8" s="990"/>
      <c r="DP8" s="991"/>
      <c r="DQ8" s="989" t="s">
        <v>594</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605</v>
      </c>
      <c r="BT9" s="993"/>
      <c r="BU9" s="993"/>
      <c r="BV9" s="993"/>
      <c r="BW9" s="993"/>
      <c r="BX9" s="993"/>
      <c r="BY9" s="993"/>
      <c r="BZ9" s="993"/>
      <c r="CA9" s="993"/>
      <c r="CB9" s="993"/>
      <c r="CC9" s="993"/>
      <c r="CD9" s="993"/>
      <c r="CE9" s="993"/>
      <c r="CF9" s="993"/>
      <c r="CG9" s="1014"/>
      <c r="CH9" s="989">
        <v>0</v>
      </c>
      <c r="CI9" s="990"/>
      <c r="CJ9" s="990"/>
      <c r="CK9" s="990"/>
      <c r="CL9" s="991"/>
      <c r="CM9" s="989">
        <v>86</v>
      </c>
      <c r="CN9" s="990"/>
      <c r="CO9" s="990"/>
      <c r="CP9" s="990"/>
      <c r="CQ9" s="991"/>
      <c r="CR9" s="989">
        <v>50</v>
      </c>
      <c r="CS9" s="990"/>
      <c r="CT9" s="990"/>
      <c r="CU9" s="990"/>
      <c r="CV9" s="991"/>
      <c r="CW9" s="989" t="s">
        <v>594</v>
      </c>
      <c r="CX9" s="990"/>
      <c r="CY9" s="990"/>
      <c r="CZ9" s="990"/>
      <c r="DA9" s="991"/>
      <c r="DB9" s="989" t="s">
        <v>594</v>
      </c>
      <c r="DC9" s="990"/>
      <c r="DD9" s="990"/>
      <c r="DE9" s="990"/>
      <c r="DF9" s="991"/>
      <c r="DG9" s="989" t="s">
        <v>594</v>
      </c>
      <c r="DH9" s="990"/>
      <c r="DI9" s="990"/>
      <c r="DJ9" s="990"/>
      <c r="DK9" s="991"/>
      <c r="DL9" s="989" t="s">
        <v>594</v>
      </c>
      <c r="DM9" s="990"/>
      <c r="DN9" s="990"/>
      <c r="DO9" s="990"/>
      <c r="DP9" s="991"/>
      <c r="DQ9" s="989" t="s">
        <v>594</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606</v>
      </c>
      <c r="BT10" s="993"/>
      <c r="BU10" s="993"/>
      <c r="BV10" s="993"/>
      <c r="BW10" s="993"/>
      <c r="BX10" s="993"/>
      <c r="BY10" s="993"/>
      <c r="BZ10" s="993"/>
      <c r="CA10" s="993"/>
      <c r="CB10" s="993"/>
      <c r="CC10" s="993"/>
      <c r="CD10" s="993"/>
      <c r="CE10" s="993"/>
      <c r="CF10" s="993"/>
      <c r="CG10" s="1014"/>
      <c r="CH10" s="989">
        <v>3</v>
      </c>
      <c r="CI10" s="990"/>
      <c r="CJ10" s="990"/>
      <c r="CK10" s="990"/>
      <c r="CL10" s="991"/>
      <c r="CM10" s="989">
        <v>33</v>
      </c>
      <c r="CN10" s="990"/>
      <c r="CO10" s="990"/>
      <c r="CP10" s="990"/>
      <c r="CQ10" s="991"/>
      <c r="CR10" s="989">
        <v>3</v>
      </c>
      <c r="CS10" s="990"/>
      <c r="CT10" s="990"/>
      <c r="CU10" s="990"/>
      <c r="CV10" s="991"/>
      <c r="CW10" s="989" t="s">
        <v>594</v>
      </c>
      <c r="CX10" s="990"/>
      <c r="CY10" s="990"/>
      <c r="CZ10" s="990"/>
      <c r="DA10" s="991"/>
      <c r="DB10" s="989" t="s">
        <v>594</v>
      </c>
      <c r="DC10" s="990"/>
      <c r="DD10" s="990"/>
      <c r="DE10" s="990"/>
      <c r="DF10" s="991"/>
      <c r="DG10" s="989" t="s">
        <v>594</v>
      </c>
      <c r="DH10" s="990"/>
      <c r="DI10" s="990"/>
      <c r="DJ10" s="990"/>
      <c r="DK10" s="991"/>
      <c r="DL10" s="989" t="s">
        <v>594</v>
      </c>
      <c r="DM10" s="990"/>
      <c r="DN10" s="990"/>
      <c r="DO10" s="990"/>
      <c r="DP10" s="991"/>
      <c r="DQ10" s="989" t="s">
        <v>594</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607</v>
      </c>
      <c r="BT11" s="993"/>
      <c r="BU11" s="993"/>
      <c r="BV11" s="993"/>
      <c r="BW11" s="993"/>
      <c r="BX11" s="993"/>
      <c r="BY11" s="993"/>
      <c r="BZ11" s="993"/>
      <c r="CA11" s="993"/>
      <c r="CB11" s="993"/>
      <c r="CC11" s="993"/>
      <c r="CD11" s="993"/>
      <c r="CE11" s="993"/>
      <c r="CF11" s="993"/>
      <c r="CG11" s="1014"/>
      <c r="CH11" s="989">
        <v>0</v>
      </c>
      <c r="CI11" s="990"/>
      <c r="CJ11" s="990"/>
      <c r="CK11" s="990"/>
      <c r="CL11" s="991"/>
      <c r="CM11" s="989">
        <v>16</v>
      </c>
      <c r="CN11" s="990"/>
      <c r="CO11" s="990"/>
      <c r="CP11" s="990"/>
      <c r="CQ11" s="991"/>
      <c r="CR11" s="989">
        <v>10</v>
      </c>
      <c r="CS11" s="990"/>
      <c r="CT11" s="990"/>
      <c r="CU11" s="990"/>
      <c r="CV11" s="991"/>
      <c r="CW11" s="989" t="s">
        <v>594</v>
      </c>
      <c r="CX11" s="990"/>
      <c r="CY11" s="990"/>
      <c r="CZ11" s="990"/>
      <c r="DA11" s="991"/>
      <c r="DB11" s="989" t="s">
        <v>594</v>
      </c>
      <c r="DC11" s="990"/>
      <c r="DD11" s="990"/>
      <c r="DE11" s="990"/>
      <c r="DF11" s="991"/>
      <c r="DG11" s="989" t="s">
        <v>594</v>
      </c>
      <c r="DH11" s="990"/>
      <c r="DI11" s="990"/>
      <c r="DJ11" s="990"/>
      <c r="DK11" s="991"/>
      <c r="DL11" s="989" t="s">
        <v>594</v>
      </c>
      <c r="DM11" s="990"/>
      <c r="DN11" s="990"/>
      <c r="DO11" s="990"/>
      <c r="DP11" s="991"/>
      <c r="DQ11" s="989" t="s">
        <v>594</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20213</v>
      </c>
      <c r="R23" s="1061"/>
      <c r="S23" s="1061"/>
      <c r="T23" s="1061"/>
      <c r="U23" s="1061"/>
      <c r="V23" s="1061">
        <v>18616</v>
      </c>
      <c r="W23" s="1061"/>
      <c r="X23" s="1061"/>
      <c r="Y23" s="1061"/>
      <c r="Z23" s="1061"/>
      <c r="AA23" s="1061">
        <v>1597</v>
      </c>
      <c r="AB23" s="1061"/>
      <c r="AC23" s="1061"/>
      <c r="AD23" s="1061"/>
      <c r="AE23" s="1068"/>
      <c r="AF23" s="1069">
        <v>1423</v>
      </c>
      <c r="AG23" s="1061"/>
      <c r="AH23" s="1061"/>
      <c r="AI23" s="1061"/>
      <c r="AJ23" s="1070"/>
      <c r="AK23" s="1071"/>
      <c r="AL23" s="1072"/>
      <c r="AM23" s="1072"/>
      <c r="AN23" s="1072"/>
      <c r="AO23" s="1072"/>
      <c r="AP23" s="1061">
        <v>20969</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3517</v>
      </c>
      <c r="R28" s="1051"/>
      <c r="S28" s="1051"/>
      <c r="T28" s="1051"/>
      <c r="U28" s="1051"/>
      <c r="V28" s="1051">
        <v>3445</v>
      </c>
      <c r="W28" s="1051"/>
      <c r="X28" s="1051"/>
      <c r="Y28" s="1051"/>
      <c r="Z28" s="1051"/>
      <c r="AA28" s="1051">
        <v>72</v>
      </c>
      <c r="AB28" s="1051"/>
      <c r="AC28" s="1051"/>
      <c r="AD28" s="1051"/>
      <c r="AE28" s="1052"/>
      <c r="AF28" s="1053">
        <v>72</v>
      </c>
      <c r="AG28" s="1051"/>
      <c r="AH28" s="1051"/>
      <c r="AI28" s="1051"/>
      <c r="AJ28" s="1054"/>
      <c r="AK28" s="1042">
        <v>269</v>
      </c>
      <c r="AL28" s="1043"/>
      <c r="AM28" s="1043"/>
      <c r="AN28" s="1043"/>
      <c r="AO28" s="1043"/>
      <c r="AP28" s="1043" t="s">
        <v>594</v>
      </c>
      <c r="AQ28" s="1043"/>
      <c r="AR28" s="1043"/>
      <c r="AS28" s="1043"/>
      <c r="AT28" s="1043"/>
      <c r="AU28" s="1043" t="s">
        <v>594</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3521</v>
      </c>
      <c r="R29" s="1039"/>
      <c r="S29" s="1039"/>
      <c r="T29" s="1039"/>
      <c r="U29" s="1039"/>
      <c r="V29" s="1039">
        <v>3221</v>
      </c>
      <c r="W29" s="1039"/>
      <c r="X29" s="1039"/>
      <c r="Y29" s="1039"/>
      <c r="Z29" s="1039"/>
      <c r="AA29" s="1039">
        <v>300</v>
      </c>
      <c r="AB29" s="1039"/>
      <c r="AC29" s="1039"/>
      <c r="AD29" s="1039"/>
      <c r="AE29" s="1040"/>
      <c r="AF29" s="1035">
        <v>300</v>
      </c>
      <c r="AG29" s="1036"/>
      <c r="AH29" s="1036"/>
      <c r="AI29" s="1036"/>
      <c r="AJ29" s="1037"/>
      <c r="AK29" s="980">
        <v>560</v>
      </c>
      <c r="AL29" s="971"/>
      <c r="AM29" s="971"/>
      <c r="AN29" s="971"/>
      <c r="AO29" s="971"/>
      <c r="AP29" s="971" t="s">
        <v>594</v>
      </c>
      <c r="AQ29" s="971"/>
      <c r="AR29" s="971"/>
      <c r="AS29" s="971"/>
      <c r="AT29" s="971"/>
      <c r="AU29" s="971" t="s">
        <v>594</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516</v>
      </c>
      <c r="R30" s="1039"/>
      <c r="S30" s="1039"/>
      <c r="T30" s="1039"/>
      <c r="U30" s="1039"/>
      <c r="V30" s="1039">
        <v>501</v>
      </c>
      <c r="W30" s="1039"/>
      <c r="X30" s="1039"/>
      <c r="Y30" s="1039"/>
      <c r="Z30" s="1039"/>
      <c r="AA30" s="1039">
        <v>15</v>
      </c>
      <c r="AB30" s="1039"/>
      <c r="AC30" s="1039"/>
      <c r="AD30" s="1039"/>
      <c r="AE30" s="1040"/>
      <c r="AF30" s="1035">
        <v>15</v>
      </c>
      <c r="AG30" s="1036"/>
      <c r="AH30" s="1036"/>
      <c r="AI30" s="1036"/>
      <c r="AJ30" s="1037"/>
      <c r="AK30" s="980">
        <v>175</v>
      </c>
      <c r="AL30" s="971"/>
      <c r="AM30" s="971"/>
      <c r="AN30" s="971"/>
      <c r="AO30" s="971"/>
      <c r="AP30" s="971" t="s">
        <v>594</v>
      </c>
      <c r="AQ30" s="971"/>
      <c r="AR30" s="971"/>
      <c r="AS30" s="971"/>
      <c r="AT30" s="971"/>
      <c r="AU30" s="971" t="s">
        <v>594</v>
      </c>
      <c r="AV30" s="971"/>
      <c r="AW30" s="971"/>
      <c r="AX30" s="971"/>
      <c r="AY30" s="971"/>
      <c r="AZ30" s="1041" t="s">
        <v>594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67</v>
      </c>
      <c r="R31" s="1039"/>
      <c r="S31" s="1039"/>
      <c r="T31" s="1039"/>
      <c r="U31" s="1039"/>
      <c r="V31" s="1039">
        <v>67</v>
      </c>
      <c r="W31" s="1039"/>
      <c r="X31" s="1039"/>
      <c r="Y31" s="1039"/>
      <c r="Z31" s="1039"/>
      <c r="AA31" s="1039" t="s">
        <v>594</v>
      </c>
      <c r="AB31" s="1039"/>
      <c r="AC31" s="1039"/>
      <c r="AD31" s="1039"/>
      <c r="AE31" s="1040"/>
      <c r="AF31" s="1035" t="s">
        <v>410</v>
      </c>
      <c r="AG31" s="1036"/>
      <c r="AH31" s="1036"/>
      <c r="AI31" s="1036"/>
      <c r="AJ31" s="1037"/>
      <c r="AK31" s="980">
        <v>44</v>
      </c>
      <c r="AL31" s="971"/>
      <c r="AM31" s="971"/>
      <c r="AN31" s="971"/>
      <c r="AO31" s="971"/>
      <c r="AP31" s="971" t="s">
        <v>594</v>
      </c>
      <c r="AQ31" s="971"/>
      <c r="AR31" s="971"/>
      <c r="AS31" s="971"/>
      <c r="AT31" s="971"/>
      <c r="AU31" s="971" t="s">
        <v>594</v>
      </c>
      <c r="AV31" s="971"/>
      <c r="AW31" s="971"/>
      <c r="AX31" s="971"/>
      <c r="AY31" s="971"/>
      <c r="AZ31" s="1041" t="s">
        <v>594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471</v>
      </c>
      <c r="R32" s="1039"/>
      <c r="S32" s="1039"/>
      <c r="T32" s="1039"/>
      <c r="U32" s="1039"/>
      <c r="V32" s="1039">
        <v>442</v>
      </c>
      <c r="W32" s="1039"/>
      <c r="X32" s="1039"/>
      <c r="Y32" s="1039"/>
      <c r="Z32" s="1039"/>
      <c r="AA32" s="1039">
        <v>29</v>
      </c>
      <c r="AB32" s="1039"/>
      <c r="AC32" s="1039"/>
      <c r="AD32" s="1039"/>
      <c r="AE32" s="1040"/>
      <c r="AF32" s="1035">
        <v>809</v>
      </c>
      <c r="AG32" s="1036"/>
      <c r="AH32" s="1036"/>
      <c r="AI32" s="1036"/>
      <c r="AJ32" s="1037"/>
      <c r="AK32" s="980">
        <v>27</v>
      </c>
      <c r="AL32" s="971"/>
      <c r="AM32" s="971"/>
      <c r="AN32" s="971"/>
      <c r="AO32" s="971"/>
      <c r="AP32" s="971">
        <v>1987</v>
      </c>
      <c r="AQ32" s="971"/>
      <c r="AR32" s="971"/>
      <c r="AS32" s="971"/>
      <c r="AT32" s="971"/>
      <c r="AU32" s="971">
        <v>439</v>
      </c>
      <c r="AV32" s="971"/>
      <c r="AW32" s="971"/>
      <c r="AX32" s="971"/>
      <c r="AY32" s="971"/>
      <c r="AZ32" s="1041" t="s">
        <v>594</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413</v>
      </c>
      <c r="C33" s="1031"/>
      <c r="D33" s="1031"/>
      <c r="E33" s="1031"/>
      <c r="F33" s="1031"/>
      <c r="G33" s="1031"/>
      <c r="H33" s="1031"/>
      <c r="I33" s="1031"/>
      <c r="J33" s="1031"/>
      <c r="K33" s="1031"/>
      <c r="L33" s="1031"/>
      <c r="M33" s="1031"/>
      <c r="N33" s="1031"/>
      <c r="O33" s="1031"/>
      <c r="P33" s="1032"/>
      <c r="Q33" s="1038">
        <v>2731</v>
      </c>
      <c r="R33" s="1039"/>
      <c r="S33" s="1039"/>
      <c r="T33" s="1039"/>
      <c r="U33" s="1039"/>
      <c r="V33" s="1039">
        <v>2656</v>
      </c>
      <c r="W33" s="1039"/>
      <c r="X33" s="1039"/>
      <c r="Y33" s="1039"/>
      <c r="Z33" s="1039"/>
      <c r="AA33" s="1039">
        <v>75</v>
      </c>
      <c r="AB33" s="1039"/>
      <c r="AC33" s="1039"/>
      <c r="AD33" s="1039"/>
      <c r="AE33" s="1040"/>
      <c r="AF33" s="1035">
        <v>1072</v>
      </c>
      <c r="AG33" s="1036"/>
      <c r="AH33" s="1036"/>
      <c r="AI33" s="1036"/>
      <c r="AJ33" s="1037"/>
      <c r="AK33" s="980">
        <v>423</v>
      </c>
      <c r="AL33" s="971"/>
      <c r="AM33" s="971"/>
      <c r="AN33" s="971"/>
      <c r="AO33" s="971"/>
      <c r="AP33" s="971">
        <v>3106</v>
      </c>
      <c r="AQ33" s="971"/>
      <c r="AR33" s="971"/>
      <c r="AS33" s="971"/>
      <c r="AT33" s="971"/>
      <c r="AU33" s="971">
        <v>1742</v>
      </c>
      <c r="AV33" s="971"/>
      <c r="AW33" s="971"/>
      <c r="AX33" s="971"/>
      <c r="AY33" s="971"/>
      <c r="AZ33" s="1041" t="s">
        <v>594</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520</v>
      </c>
      <c r="R34" s="1039"/>
      <c r="S34" s="1039"/>
      <c r="T34" s="1039"/>
      <c r="U34" s="1039"/>
      <c r="V34" s="1039">
        <v>503</v>
      </c>
      <c r="W34" s="1039"/>
      <c r="X34" s="1039"/>
      <c r="Y34" s="1039"/>
      <c r="Z34" s="1039"/>
      <c r="AA34" s="1039">
        <v>17</v>
      </c>
      <c r="AB34" s="1039"/>
      <c r="AC34" s="1039"/>
      <c r="AD34" s="1039"/>
      <c r="AE34" s="1040"/>
      <c r="AF34" s="1035">
        <v>16</v>
      </c>
      <c r="AG34" s="1036"/>
      <c r="AH34" s="1036"/>
      <c r="AI34" s="1036"/>
      <c r="AJ34" s="1037"/>
      <c r="AK34" s="980">
        <v>289</v>
      </c>
      <c r="AL34" s="971"/>
      <c r="AM34" s="971"/>
      <c r="AN34" s="971"/>
      <c r="AO34" s="971"/>
      <c r="AP34" s="971">
        <v>2195</v>
      </c>
      <c r="AQ34" s="971"/>
      <c r="AR34" s="971"/>
      <c r="AS34" s="971"/>
      <c r="AT34" s="971"/>
      <c r="AU34" s="971">
        <v>2164</v>
      </c>
      <c r="AV34" s="971"/>
      <c r="AW34" s="971"/>
      <c r="AX34" s="971"/>
      <c r="AY34" s="971"/>
      <c r="AZ34" s="1041" t="s">
        <v>594</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2285</v>
      </c>
      <c r="AG63" s="959"/>
      <c r="AH63" s="959"/>
      <c r="AI63" s="959"/>
      <c r="AJ63" s="1022"/>
      <c r="AK63" s="1023"/>
      <c r="AL63" s="963"/>
      <c r="AM63" s="963"/>
      <c r="AN63" s="963"/>
      <c r="AO63" s="963"/>
      <c r="AP63" s="959">
        <v>7288</v>
      </c>
      <c r="AQ63" s="959"/>
      <c r="AR63" s="959"/>
      <c r="AS63" s="959"/>
      <c r="AT63" s="959"/>
      <c r="AU63" s="959">
        <v>4345</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595</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v>0</v>
      </c>
      <c r="AQ68" s="982"/>
      <c r="AR68" s="982"/>
      <c r="AS68" s="982"/>
      <c r="AT68" s="982"/>
      <c r="AU68" s="982" t="s">
        <v>594</v>
      </c>
      <c r="AV68" s="982"/>
      <c r="AW68" s="982"/>
      <c r="AX68" s="982"/>
      <c r="AY68" s="982"/>
      <c r="AZ68" s="983" t="s">
        <v>596</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597</v>
      </c>
      <c r="C69" s="975"/>
      <c r="D69" s="975"/>
      <c r="E69" s="975"/>
      <c r="F69" s="975"/>
      <c r="G69" s="975"/>
      <c r="H69" s="975"/>
      <c r="I69" s="975"/>
      <c r="J69" s="975"/>
      <c r="K69" s="975"/>
      <c r="L69" s="975"/>
      <c r="M69" s="975"/>
      <c r="N69" s="975"/>
      <c r="O69" s="975"/>
      <c r="P69" s="976"/>
      <c r="Q69" s="977">
        <v>3325</v>
      </c>
      <c r="R69" s="971"/>
      <c r="S69" s="971"/>
      <c r="T69" s="971"/>
      <c r="U69" s="971"/>
      <c r="V69" s="971">
        <v>3266</v>
      </c>
      <c r="W69" s="971"/>
      <c r="X69" s="971"/>
      <c r="Y69" s="971"/>
      <c r="Z69" s="971"/>
      <c r="AA69" s="971">
        <v>59</v>
      </c>
      <c r="AB69" s="971"/>
      <c r="AC69" s="971"/>
      <c r="AD69" s="971"/>
      <c r="AE69" s="971"/>
      <c r="AF69" s="971">
        <v>59</v>
      </c>
      <c r="AG69" s="971"/>
      <c r="AH69" s="971"/>
      <c r="AI69" s="971"/>
      <c r="AJ69" s="971"/>
      <c r="AK69" s="971">
        <v>47</v>
      </c>
      <c r="AL69" s="971"/>
      <c r="AM69" s="971"/>
      <c r="AN69" s="971"/>
      <c r="AO69" s="971"/>
      <c r="AP69" s="971">
        <v>2428</v>
      </c>
      <c r="AQ69" s="971"/>
      <c r="AR69" s="971"/>
      <c r="AS69" s="971"/>
      <c r="AT69" s="971"/>
      <c r="AU69" s="971" t="s">
        <v>594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598</v>
      </c>
      <c r="C70" s="975"/>
      <c r="D70" s="975"/>
      <c r="E70" s="975"/>
      <c r="F70" s="975"/>
      <c r="G70" s="975"/>
      <c r="H70" s="975"/>
      <c r="I70" s="975"/>
      <c r="J70" s="975"/>
      <c r="K70" s="975"/>
      <c r="L70" s="975"/>
      <c r="M70" s="975"/>
      <c r="N70" s="975"/>
      <c r="O70" s="975"/>
      <c r="P70" s="976"/>
      <c r="Q70" s="977">
        <v>183</v>
      </c>
      <c r="R70" s="971"/>
      <c r="S70" s="971"/>
      <c r="T70" s="971"/>
      <c r="U70" s="971"/>
      <c r="V70" s="971">
        <v>174</v>
      </c>
      <c r="W70" s="971"/>
      <c r="X70" s="971"/>
      <c r="Y70" s="971"/>
      <c r="Z70" s="971"/>
      <c r="AA70" s="971">
        <v>9</v>
      </c>
      <c r="AB70" s="971"/>
      <c r="AC70" s="971"/>
      <c r="AD70" s="971"/>
      <c r="AE70" s="971"/>
      <c r="AF70" s="971">
        <v>9</v>
      </c>
      <c r="AG70" s="971"/>
      <c r="AH70" s="971"/>
      <c r="AI70" s="971"/>
      <c r="AJ70" s="971"/>
      <c r="AK70" s="971" t="s">
        <v>594</v>
      </c>
      <c r="AL70" s="971"/>
      <c r="AM70" s="971"/>
      <c r="AN70" s="971"/>
      <c r="AO70" s="971"/>
      <c r="AP70" s="971">
        <v>131</v>
      </c>
      <c r="AQ70" s="971"/>
      <c r="AR70" s="971"/>
      <c r="AS70" s="971"/>
      <c r="AT70" s="971"/>
      <c r="AU70" s="971" t="s">
        <v>594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599</v>
      </c>
      <c r="C71" s="975"/>
      <c r="D71" s="975"/>
      <c r="E71" s="975"/>
      <c r="F71" s="975"/>
      <c r="G71" s="975"/>
      <c r="H71" s="975"/>
      <c r="I71" s="975"/>
      <c r="J71" s="975"/>
      <c r="K71" s="975"/>
      <c r="L71" s="975"/>
      <c r="M71" s="975"/>
      <c r="N71" s="975"/>
      <c r="O71" s="975"/>
      <c r="P71" s="976"/>
      <c r="Q71" s="977">
        <v>311</v>
      </c>
      <c r="R71" s="971"/>
      <c r="S71" s="971"/>
      <c r="T71" s="971"/>
      <c r="U71" s="971"/>
      <c r="V71" s="971">
        <v>302</v>
      </c>
      <c r="W71" s="971"/>
      <c r="X71" s="971"/>
      <c r="Y71" s="971"/>
      <c r="Z71" s="971"/>
      <c r="AA71" s="971">
        <v>9</v>
      </c>
      <c r="AB71" s="971"/>
      <c r="AC71" s="971"/>
      <c r="AD71" s="971"/>
      <c r="AE71" s="971"/>
      <c r="AF71" s="971">
        <v>8</v>
      </c>
      <c r="AG71" s="971"/>
      <c r="AH71" s="971"/>
      <c r="AI71" s="971"/>
      <c r="AJ71" s="971"/>
      <c r="AK71" s="971" t="s">
        <v>594</v>
      </c>
      <c r="AL71" s="971"/>
      <c r="AM71" s="971"/>
      <c r="AN71" s="971"/>
      <c r="AO71" s="971"/>
      <c r="AP71" s="971" t="s">
        <v>594</v>
      </c>
      <c r="AQ71" s="971"/>
      <c r="AR71" s="971"/>
      <c r="AS71" s="971"/>
      <c r="AT71" s="971"/>
      <c r="AU71" s="971" t="s">
        <v>594</v>
      </c>
      <c r="AV71" s="971"/>
      <c r="AW71" s="971"/>
      <c r="AX71" s="971"/>
      <c r="AY71" s="971"/>
      <c r="AZ71" s="972" t="s">
        <v>600</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601</v>
      </c>
      <c r="C72" s="975"/>
      <c r="D72" s="975"/>
      <c r="E72" s="975"/>
      <c r="F72" s="975"/>
      <c r="G72" s="975"/>
      <c r="H72" s="975"/>
      <c r="I72" s="975"/>
      <c r="J72" s="975"/>
      <c r="K72" s="975"/>
      <c r="L72" s="975"/>
      <c r="M72" s="975"/>
      <c r="N72" s="975"/>
      <c r="O72" s="975"/>
      <c r="P72" s="976"/>
      <c r="Q72" s="977">
        <v>254</v>
      </c>
      <c r="R72" s="971"/>
      <c r="S72" s="971"/>
      <c r="T72" s="971"/>
      <c r="U72" s="971"/>
      <c r="V72" s="971">
        <v>245</v>
      </c>
      <c r="W72" s="971"/>
      <c r="X72" s="971"/>
      <c r="Y72" s="971"/>
      <c r="Z72" s="971"/>
      <c r="AA72" s="971">
        <v>9</v>
      </c>
      <c r="AB72" s="971"/>
      <c r="AC72" s="971"/>
      <c r="AD72" s="971"/>
      <c r="AE72" s="971"/>
      <c r="AF72" s="971">
        <v>9</v>
      </c>
      <c r="AG72" s="971"/>
      <c r="AH72" s="971"/>
      <c r="AI72" s="971"/>
      <c r="AJ72" s="971"/>
      <c r="AK72" s="971" t="s">
        <v>594</v>
      </c>
      <c r="AL72" s="971"/>
      <c r="AM72" s="971"/>
      <c r="AN72" s="971"/>
      <c r="AO72" s="971"/>
      <c r="AP72" s="971" t="s">
        <v>594</v>
      </c>
      <c r="AQ72" s="971"/>
      <c r="AR72" s="971"/>
      <c r="AS72" s="971"/>
      <c r="AT72" s="971"/>
      <c r="AU72" s="971" t="s">
        <v>594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602</v>
      </c>
      <c r="C73" s="975"/>
      <c r="D73" s="975"/>
      <c r="E73" s="975"/>
      <c r="F73" s="975"/>
      <c r="G73" s="975"/>
      <c r="H73" s="975"/>
      <c r="I73" s="975"/>
      <c r="J73" s="975"/>
      <c r="K73" s="975"/>
      <c r="L73" s="975"/>
      <c r="M73" s="975"/>
      <c r="N73" s="975"/>
      <c r="O73" s="975"/>
      <c r="P73" s="976"/>
      <c r="Q73" s="977">
        <v>305293</v>
      </c>
      <c r="R73" s="971"/>
      <c r="S73" s="971"/>
      <c r="T73" s="971"/>
      <c r="U73" s="971"/>
      <c r="V73" s="971">
        <v>294817</v>
      </c>
      <c r="W73" s="971"/>
      <c r="X73" s="971"/>
      <c r="Y73" s="971"/>
      <c r="Z73" s="971"/>
      <c r="AA73" s="971">
        <v>10476</v>
      </c>
      <c r="AB73" s="971"/>
      <c r="AC73" s="971"/>
      <c r="AD73" s="971"/>
      <c r="AE73" s="971"/>
      <c r="AF73" s="971">
        <v>6371</v>
      </c>
      <c r="AG73" s="971"/>
      <c r="AH73" s="971"/>
      <c r="AI73" s="971"/>
      <c r="AJ73" s="971"/>
      <c r="AK73" s="971" t="s">
        <v>594</v>
      </c>
      <c r="AL73" s="971"/>
      <c r="AM73" s="971"/>
      <c r="AN73" s="971"/>
      <c r="AO73" s="971"/>
      <c r="AP73" s="971" t="s">
        <v>594</v>
      </c>
      <c r="AQ73" s="971"/>
      <c r="AR73" s="971"/>
      <c r="AS73" s="971"/>
      <c r="AT73" s="971"/>
      <c r="AU73" s="971" t="s">
        <v>594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7386</v>
      </c>
      <c r="AG88" s="959"/>
      <c r="AH88" s="959"/>
      <c r="AI88" s="959"/>
      <c r="AJ88" s="959"/>
      <c r="AK88" s="963"/>
      <c r="AL88" s="963"/>
      <c r="AM88" s="963"/>
      <c r="AN88" s="963"/>
      <c r="AO88" s="963"/>
      <c r="AP88" s="959">
        <v>2559</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143</v>
      </c>
      <c r="CS102" s="953"/>
      <c r="CT102" s="953"/>
      <c r="CU102" s="953"/>
      <c r="CV102" s="954"/>
      <c r="CW102" s="952" t="s">
        <v>594</v>
      </c>
      <c r="CX102" s="953"/>
      <c r="CY102" s="953"/>
      <c r="CZ102" s="953"/>
      <c r="DA102" s="954"/>
      <c r="DB102" s="952" t="s">
        <v>594</v>
      </c>
      <c r="DC102" s="953"/>
      <c r="DD102" s="953"/>
      <c r="DE102" s="953"/>
      <c r="DF102" s="954"/>
      <c r="DG102" s="952" t="s">
        <v>594</v>
      </c>
      <c r="DH102" s="953"/>
      <c r="DI102" s="953"/>
      <c r="DJ102" s="953"/>
      <c r="DK102" s="954"/>
      <c r="DL102" s="952">
        <v>85</v>
      </c>
      <c r="DM102" s="953"/>
      <c r="DN102" s="953"/>
      <c r="DO102" s="953"/>
      <c r="DP102" s="954"/>
      <c r="DQ102" s="952">
        <v>85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311</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311</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311</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1743496</v>
      </c>
      <c r="AB110" s="889"/>
      <c r="AC110" s="889"/>
      <c r="AD110" s="889"/>
      <c r="AE110" s="890"/>
      <c r="AF110" s="891">
        <v>1939669</v>
      </c>
      <c r="AG110" s="889"/>
      <c r="AH110" s="889"/>
      <c r="AI110" s="889"/>
      <c r="AJ110" s="890"/>
      <c r="AK110" s="891">
        <v>2016603</v>
      </c>
      <c r="AL110" s="889"/>
      <c r="AM110" s="889"/>
      <c r="AN110" s="889"/>
      <c r="AO110" s="890"/>
      <c r="AP110" s="892">
        <v>24.2</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22163106</v>
      </c>
      <c r="BR110" s="842"/>
      <c r="BS110" s="842"/>
      <c r="BT110" s="842"/>
      <c r="BU110" s="842"/>
      <c r="BV110" s="842">
        <v>21381493</v>
      </c>
      <c r="BW110" s="842"/>
      <c r="BX110" s="842"/>
      <c r="BY110" s="842"/>
      <c r="BZ110" s="842"/>
      <c r="CA110" s="842">
        <v>20968790</v>
      </c>
      <c r="CB110" s="842"/>
      <c r="CC110" s="842"/>
      <c r="CD110" s="842"/>
      <c r="CE110" s="842"/>
      <c r="CF110" s="866">
        <v>252.1</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395</v>
      </c>
      <c r="DH110" s="842"/>
      <c r="DI110" s="842"/>
      <c r="DJ110" s="842"/>
      <c r="DK110" s="842"/>
      <c r="DL110" s="842" t="s">
        <v>445</v>
      </c>
      <c r="DM110" s="842"/>
      <c r="DN110" s="842"/>
      <c r="DO110" s="842"/>
      <c r="DP110" s="842"/>
      <c r="DQ110" s="842" t="s">
        <v>446</v>
      </c>
      <c r="DR110" s="842"/>
      <c r="DS110" s="842"/>
      <c r="DT110" s="842"/>
      <c r="DU110" s="842"/>
      <c r="DV110" s="843" t="s">
        <v>395</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410</v>
      </c>
      <c r="AB111" s="919"/>
      <c r="AC111" s="919"/>
      <c r="AD111" s="919"/>
      <c r="AE111" s="920"/>
      <c r="AF111" s="921" t="s">
        <v>445</v>
      </c>
      <c r="AG111" s="919"/>
      <c r="AH111" s="919"/>
      <c r="AI111" s="919"/>
      <c r="AJ111" s="920"/>
      <c r="AK111" s="921" t="s">
        <v>448</v>
      </c>
      <c r="AL111" s="919"/>
      <c r="AM111" s="919"/>
      <c r="AN111" s="919"/>
      <c r="AO111" s="920"/>
      <c r="AP111" s="922" t="s">
        <v>446</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t="s">
        <v>445</v>
      </c>
      <c r="BR111" s="817"/>
      <c r="BS111" s="817"/>
      <c r="BT111" s="817"/>
      <c r="BU111" s="817"/>
      <c r="BV111" s="817" t="s">
        <v>445</v>
      </c>
      <c r="BW111" s="817"/>
      <c r="BX111" s="817"/>
      <c r="BY111" s="817"/>
      <c r="BZ111" s="817"/>
      <c r="CA111" s="817" t="s">
        <v>448</v>
      </c>
      <c r="CB111" s="817"/>
      <c r="CC111" s="817"/>
      <c r="CD111" s="817"/>
      <c r="CE111" s="817"/>
      <c r="CF111" s="875" t="s">
        <v>395</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410</v>
      </c>
      <c r="DH111" s="817"/>
      <c r="DI111" s="817"/>
      <c r="DJ111" s="817"/>
      <c r="DK111" s="817"/>
      <c r="DL111" s="817" t="s">
        <v>445</v>
      </c>
      <c r="DM111" s="817"/>
      <c r="DN111" s="817"/>
      <c r="DO111" s="817"/>
      <c r="DP111" s="817"/>
      <c r="DQ111" s="817" t="s">
        <v>395</v>
      </c>
      <c r="DR111" s="817"/>
      <c r="DS111" s="817"/>
      <c r="DT111" s="817"/>
      <c r="DU111" s="817"/>
      <c r="DV111" s="794" t="s">
        <v>445</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445</v>
      </c>
      <c r="AG112" s="780"/>
      <c r="AH112" s="780"/>
      <c r="AI112" s="780"/>
      <c r="AJ112" s="781"/>
      <c r="AK112" s="782" t="s">
        <v>395</v>
      </c>
      <c r="AL112" s="780"/>
      <c r="AM112" s="780"/>
      <c r="AN112" s="780"/>
      <c r="AO112" s="781"/>
      <c r="AP112" s="824" t="s">
        <v>410</v>
      </c>
      <c r="AQ112" s="825"/>
      <c r="AR112" s="825"/>
      <c r="AS112" s="825"/>
      <c r="AT112" s="826"/>
      <c r="AU112" s="932"/>
      <c r="AV112" s="933"/>
      <c r="AW112" s="933"/>
      <c r="AX112" s="933"/>
      <c r="AY112" s="933"/>
      <c r="AZ112" s="815" t="s">
        <v>453</v>
      </c>
      <c r="BA112" s="752"/>
      <c r="BB112" s="752"/>
      <c r="BC112" s="752"/>
      <c r="BD112" s="752"/>
      <c r="BE112" s="752"/>
      <c r="BF112" s="752"/>
      <c r="BG112" s="752"/>
      <c r="BH112" s="752"/>
      <c r="BI112" s="752"/>
      <c r="BJ112" s="752"/>
      <c r="BK112" s="752"/>
      <c r="BL112" s="752"/>
      <c r="BM112" s="752"/>
      <c r="BN112" s="752"/>
      <c r="BO112" s="752"/>
      <c r="BP112" s="753"/>
      <c r="BQ112" s="816">
        <v>4537196</v>
      </c>
      <c r="BR112" s="817"/>
      <c r="BS112" s="817"/>
      <c r="BT112" s="817"/>
      <c r="BU112" s="817"/>
      <c r="BV112" s="817">
        <v>4457748</v>
      </c>
      <c r="BW112" s="817"/>
      <c r="BX112" s="817"/>
      <c r="BY112" s="817"/>
      <c r="BZ112" s="817"/>
      <c r="CA112" s="817">
        <v>4345554</v>
      </c>
      <c r="CB112" s="817"/>
      <c r="CC112" s="817"/>
      <c r="CD112" s="817"/>
      <c r="CE112" s="817"/>
      <c r="CF112" s="875">
        <v>52.2</v>
      </c>
      <c r="CG112" s="876"/>
      <c r="CH112" s="876"/>
      <c r="CI112" s="876"/>
      <c r="CJ112" s="876"/>
      <c r="CK112" s="927"/>
      <c r="CL112" s="821"/>
      <c r="CM112" s="815" t="s">
        <v>454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445</v>
      </c>
      <c r="DM112" s="817"/>
      <c r="DN112" s="817"/>
      <c r="DO112" s="817"/>
      <c r="DP112" s="817"/>
      <c r="DQ112" s="817" t="s">
        <v>395</v>
      </c>
      <c r="DR112" s="817"/>
      <c r="DS112" s="817"/>
      <c r="DT112" s="817"/>
      <c r="DU112" s="817"/>
      <c r="DV112" s="794" t="s">
        <v>455</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346709</v>
      </c>
      <c r="AB113" s="919"/>
      <c r="AC113" s="919"/>
      <c r="AD113" s="919"/>
      <c r="AE113" s="920"/>
      <c r="AF113" s="921">
        <v>357730</v>
      </c>
      <c r="AG113" s="919"/>
      <c r="AH113" s="919"/>
      <c r="AI113" s="919"/>
      <c r="AJ113" s="920"/>
      <c r="AK113" s="921">
        <v>364832</v>
      </c>
      <c r="AL113" s="919"/>
      <c r="AM113" s="919"/>
      <c r="AN113" s="919"/>
      <c r="AO113" s="920"/>
      <c r="AP113" s="922">
        <v>4.4000000000000004</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1081935</v>
      </c>
      <c r="BR113" s="817"/>
      <c r="BS113" s="817"/>
      <c r="BT113" s="817"/>
      <c r="BU113" s="817"/>
      <c r="BV113" s="817">
        <v>1163854</v>
      </c>
      <c r="BW113" s="817"/>
      <c r="BX113" s="817"/>
      <c r="BY113" s="817"/>
      <c r="BZ113" s="817"/>
      <c r="CA113" s="817">
        <v>1335949</v>
      </c>
      <c r="CB113" s="817"/>
      <c r="CC113" s="817"/>
      <c r="CD113" s="817"/>
      <c r="CE113" s="817"/>
      <c r="CF113" s="875">
        <v>16.100000000000001</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445</v>
      </c>
      <c r="DM113" s="780"/>
      <c r="DN113" s="780"/>
      <c r="DO113" s="780"/>
      <c r="DP113" s="781"/>
      <c r="DQ113" s="782" t="s">
        <v>445</v>
      </c>
      <c r="DR113" s="780"/>
      <c r="DS113" s="780"/>
      <c r="DT113" s="780"/>
      <c r="DU113" s="781"/>
      <c r="DV113" s="824" t="s">
        <v>446</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224782</v>
      </c>
      <c r="AB114" s="780"/>
      <c r="AC114" s="780"/>
      <c r="AD114" s="780"/>
      <c r="AE114" s="781"/>
      <c r="AF114" s="782">
        <v>192000</v>
      </c>
      <c r="AG114" s="780"/>
      <c r="AH114" s="780"/>
      <c r="AI114" s="780"/>
      <c r="AJ114" s="781"/>
      <c r="AK114" s="782">
        <v>139157</v>
      </c>
      <c r="AL114" s="780"/>
      <c r="AM114" s="780"/>
      <c r="AN114" s="780"/>
      <c r="AO114" s="781"/>
      <c r="AP114" s="824">
        <v>1.7</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2324002</v>
      </c>
      <c r="BR114" s="817"/>
      <c r="BS114" s="817"/>
      <c r="BT114" s="817"/>
      <c r="BU114" s="817"/>
      <c r="BV114" s="817">
        <v>1932467</v>
      </c>
      <c r="BW114" s="817"/>
      <c r="BX114" s="817"/>
      <c r="BY114" s="817"/>
      <c r="BZ114" s="817"/>
      <c r="CA114" s="817">
        <v>1870894</v>
      </c>
      <c r="CB114" s="817"/>
      <c r="CC114" s="817"/>
      <c r="CD114" s="817"/>
      <c r="CE114" s="817"/>
      <c r="CF114" s="875">
        <v>22.5</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395</v>
      </c>
      <c r="DH114" s="780"/>
      <c r="DI114" s="780"/>
      <c r="DJ114" s="780"/>
      <c r="DK114" s="781"/>
      <c r="DL114" s="782" t="s">
        <v>410</v>
      </c>
      <c r="DM114" s="780"/>
      <c r="DN114" s="780"/>
      <c r="DO114" s="780"/>
      <c r="DP114" s="781"/>
      <c r="DQ114" s="782" t="s">
        <v>448</v>
      </c>
      <c r="DR114" s="780"/>
      <c r="DS114" s="780"/>
      <c r="DT114" s="780"/>
      <c r="DU114" s="781"/>
      <c r="DV114" s="824" t="s">
        <v>395</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23541</v>
      </c>
      <c r="AB115" s="919"/>
      <c r="AC115" s="919"/>
      <c r="AD115" s="919"/>
      <c r="AE115" s="920"/>
      <c r="AF115" s="921">
        <v>23489</v>
      </c>
      <c r="AG115" s="919"/>
      <c r="AH115" s="919"/>
      <c r="AI115" s="919"/>
      <c r="AJ115" s="920"/>
      <c r="AK115" s="921">
        <v>23412</v>
      </c>
      <c r="AL115" s="919"/>
      <c r="AM115" s="919"/>
      <c r="AN115" s="919"/>
      <c r="AO115" s="920"/>
      <c r="AP115" s="922">
        <v>0.3</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104961</v>
      </c>
      <c r="BR115" s="817"/>
      <c r="BS115" s="817"/>
      <c r="BT115" s="817"/>
      <c r="BU115" s="817"/>
      <c r="BV115" s="817">
        <v>85407</v>
      </c>
      <c r="BW115" s="817"/>
      <c r="BX115" s="817"/>
      <c r="BY115" s="817"/>
      <c r="BZ115" s="817"/>
      <c r="CA115" s="817">
        <v>85407</v>
      </c>
      <c r="CB115" s="817"/>
      <c r="CC115" s="817"/>
      <c r="CD115" s="817"/>
      <c r="CE115" s="817"/>
      <c r="CF115" s="875">
        <v>1</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445</v>
      </c>
      <c r="DM115" s="780"/>
      <c r="DN115" s="780"/>
      <c r="DO115" s="780"/>
      <c r="DP115" s="781"/>
      <c r="DQ115" s="782" t="s">
        <v>455</v>
      </c>
      <c r="DR115" s="780"/>
      <c r="DS115" s="780"/>
      <c r="DT115" s="780"/>
      <c r="DU115" s="781"/>
      <c r="DV115" s="824" t="s">
        <v>445</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410</v>
      </c>
      <c r="AB116" s="780"/>
      <c r="AC116" s="780"/>
      <c r="AD116" s="780"/>
      <c r="AE116" s="781"/>
      <c r="AF116" s="782" t="s">
        <v>445</v>
      </c>
      <c r="AG116" s="780"/>
      <c r="AH116" s="780"/>
      <c r="AI116" s="780"/>
      <c r="AJ116" s="781"/>
      <c r="AK116" s="782" t="s">
        <v>395</v>
      </c>
      <c r="AL116" s="780"/>
      <c r="AM116" s="780"/>
      <c r="AN116" s="780"/>
      <c r="AO116" s="781"/>
      <c r="AP116" s="824" t="s">
        <v>395</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445</v>
      </c>
      <c r="BR116" s="817"/>
      <c r="BS116" s="817"/>
      <c r="BT116" s="817"/>
      <c r="BU116" s="817"/>
      <c r="BV116" s="817" t="s">
        <v>446</v>
      </c>
      <c r="BW116" s="817"/>
      <c r="BX116" s="817"/>
      <c r="BY116" s="817"/>
      <c r="BZ116" s="817"/>
      <c r="CA116" s="817" t="s">
        <v>395</v>
      </c>
      <c r="CB116" s="817"/>
      <c r="CC116" s="817"/>
      <c r="CD116" s="817"/>
      <c r="CE116" s="817"/>
      <c r="CF116" s="875" t="s">
        <v>410</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445</v>
      </c>
      <c r="DM116" s="780"/>
      <c r="DN116" s="780"/>
      <c r="DO116" s="780"/>
      <c r="DP116" s="781"/>
      <c r="DQ116" s="782" t="s">
        <v>445</v>
      </c>
      <c r="DR116" s="780"/>
      <c r="DS116" s="780"/>
      <c r="DT116" s="780"/>
      <c r="DU116" s="781"/>
      <c r="DV116" s="824" t="s">
        <v>445</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2338528</v>
      </c>
      <c r="AB117" s="903"/>
      <c r="AC117" s="903"/>
      <c r="AD117" s="903"/>
      <c r="AE117" s="904"/>
      <c r="AF117" s="905">
        <v>2512888</v>
      </c>
      <c r="AG117" s="903"/>
      <c r="AH117" s="903"/>
      <c r="AI117" s="903"/>
      <c r="AJ117" s="904"/>
      <c r="AK117" s="905">
        <v>2544004</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455</v>
      </c>
      <c r="BR117" s="817"/>
      <c r="BS117" s="817"/>
      <c r="BT117" s="817"/>
      <c r="BU117" s="817"/>
      <c r="BV117" s="817" t="s">
        <v>455</v>
      </c>
      <c r="BW117" s="817"/>
      <c r="BX117" s="817"/>
      <c r="BY117" s="817"/>
      <c r="BZ117" s="817"/>
      <c r="CA117" s="817" t="s">
        <v>455</v>
      </c>
      <c r="CB117" s="817"/>
      <c r="CC117" s="817"/>
      <c r="CD117" s="817"/>
      <c r="CE117" s="817"/>
      <c r="CF117" s="875" t="s">
        <v>395</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395</v>
      </c>
      <c r="DH117" s="780"/>
      <c r="DI117" s="780"/>
      <c r="DJ117" s="780"/>
      <c r="DK117" s="781"/>
      <c r="DL117" s="782" t="s">
        <v>410</v>
      </c>
      <c r="DM117" s="780"/>
      <c r="DN117" s="780"/>
      <c r="DO117" s="780"/>
      <c r="DP117" s="781"/>
      <c r="DQ117" s="782" t="s">
        <v>410</v>
      </c>
      <c r="DR117" s="780"/>
      <c r="DS117" s="780"/>
      <c r="DT117" s="780"/>
      <c r="DU117" s="781"/>
      <c r="DV117" s="824" t="s">
        <v>410</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311</v>
      </c>
      <c r="AL118" s="896"/>
      <c r="AM118" s="896"/>
      <c r="AN118" s="896"/>
      <c r="AO118" s="897"/>
      <c r="AP118" s="899" t="s">
        <v>439</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455</v>
      </c>
      <c r="BR118" s="845"/>
      <c r="BS118" s="845"/>
      <c r="BT118" s="845"/>
      <c r="BU118" s="845"/>
      <c r="BV118" s="845" t="s">
        <v>455</v>
      </c>
      <c r="BW118" s="845"/>
      <c r="BX118" s="845"/>
      <c r="BY118" s="845"/>
      <c r="BZ118" s="845"/>
      <c r="CA118" s="845" t="s">
        <v>448</v>
      </c>
      <c r="CB118" s="845"/>
      <c r="CC118" s="845"/>
      <c r="CD118" s="845"/>
      <c r="CE118" s="845"/>
      <c r="CF118" s="875" t="s">
        <v>455</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410</v>
      </c>
      <c r="DH118" s="780"/>
      <c r="DI118" s="780"/>
      <c r="DJ118" s="780"/>
      <c r="DK118" s="781"/>
      <c r="DL118" s="782" t="s">
        <v>395</v>
      </c>
      <c r="DM118" s="780"/>
      <c r="DN118" s="780"/>
      <c r="DO118" s="780"/>
      <c r="DP118" s="781"/>
      <c r="DQ118" s="782" t="s">
        <v>410</v>
      </c>
      <c r="DR118" s="780"/>
      <c r="DS118" s="780"/>
      <c r="DT118" s="780"/>
      <c r="DU118" s="781"/>
      <c r="DV118" s="824" t="s">
        <v>455</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455</v>
      </c>
      <c r="AB119" s="889"/>
      <c r="AC119" s="889"/>
      <c r="AD119" s="889"/>
      <c r="AE119" s="890"/>
      <c r="AF119" s="891" t="s">
        <v>455</v>
      </c>
      <c r="AG119" s="889"/>
      <c r="AH119" s="889"/>
      <c r="AI119" s="889"/>
      <c r="AJ119" s="890"/>
      <c r="AK119" s="891" t="s">
        <v>455</v>
      </c>
      <c r="AL119" s="889"/>
      <c r="AM119" s="889"/>
      <c r="AN119" s="889"/>
      <c r="AO119" s="890"/>
      <c r="AP119" s="892" t="s">
        <v>455</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473</v>
      </c>
      <c r="BP119" s="878"/>
      <c r="BQ119" s="879">
        <v>30211200</v>
      </c>
      <c r="BR119" s="845"/>
      <c r="BS119" s="845"/>
      <c r="BT119" s="845"/>
      <c r="BU119" s="845"/>
      <c r="BV119" s="845">
        <v>29020969</v>
      </c>
      <c r="BW119" s="845"/>
      <c r="BX119" s="845"/>
      <c r="BY119" s="845"/>
      <c r="BZ119" s="845"/>
      <c r="CA119" s="845">
        <v>28606594</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455</v>
      </c>
      <c r="DH119" s="764"/>
      <c r="DI119" s="764"/>
      <c r="DJ119" s="764"/>
      <c r="DK119" s="765"/>
      <c r="DL119" s="766" t="s">
        <v>448</v>
      </c>
      <c r="DM119" s="764"/>
      <c r="DN119" s="764"/>
      <c r="DO119" s="764"/>
      <c r="DP119" s="765"/>
      <c r="DQ119" s="766" t="s">
        <v>410</v>
      </c>
      <c r="DR119" s="764"/>
      <c r="DS119" s="764"/>
      <c r="DT119" s="764"/>
      <c r="DU119" s="765"/>
      <c r="DV119" s="848" t="s">
        <v>410</v>
      </c>
      <c r="DW119" s="849"/>
      <c r="DX119" s="849"/>
      <c r="DY119" s="849"/>
      <c r="DZ119" s="850"/>
    </row>
    <row r="120" spans="1:130" s="230" customFormat="1" ht="26.25" customHeight="1" x14ac:dyDescent="0.2">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410</v>
      </c>
      <c r="AB120" s="780"/>
      <c r="AC120" s="780"/>
      <c r="AD120" s="780"/>
      <c r="AE120" s="781"/>
      <c r="AF120" s="782" t="s">
        <v>410</v>
      </c>
      <c r="AG120" s="780"/>
      <c r="AH120" s="780"/>
      <c r="AI120" s="780"/>
      <c r="AJ120" s="781"/>
      <c r="AK120" s="782" t="s">
        <v>410</v>
      </c>
      <c r="AL120" s="780"/>
      <c r="AM120" s="780"/>
      <c r="AN120" s="780"/>
      <c r="AO120" s="781"/>
      <c r="AP120" s="824" t="s">
        <v>448</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3456332</v>
      </c>
      <c r="BR120" s="842"/>
      <c r="BS120" s="842"/>
      <c r="BT120" s="842"/>
      <c r="BU120" s="842"/>
      <c r="BV120" s="842">
        <v>3738662</v>
      </c>
      <c r="BW120" s="842"/>
      <c r="BX120" s="842"/>
      <c r="BY120" s="842"/>
      <c r="BZ120" s="842"/>
      <c r="CA120" s="842">
        <v>4300266</v>
      </c>
      <c r="CB120" s="842"/>
      <c r="CC120" s="842"/>
      <c r="CD120" s="842"/>
      <c r="CE120" s="842"/>
      <c r="CF120" s="866">
        <v>51.7</v>
      </c>
      <c r="CG120" s="867"/>
      <c r="CH120" s="867"/>
      <c r="CI120" s="867"/>
      <c r="CJ120" s="867"/>
      <c r="CK120" s="868" t="s">
        <v>477</v>
      </c>
      <c r="CL120" s="852"/>
      <c r="CM120" s="852"/>
      <c r="CN120" s="852"/>
      <c r="CO120" s="853"/>
      <c r="CP120" s="872" t="s">
        <v>414</v>
      </c>
      <c r="CQ120" s="873"/>
      <c r="CR120" s="873"/>
      <c r="CS120" s="873"/>
      <c r="CT120" s="873"/>
      <c r="CU120" s="873"/>
      <c r="CV120" s="873"/>
      <c r="CW120" s="873"/>
      <c r="CX120" s="873"/>
      <c r="CY120" s="873"/>
      <c r="CZ120" s="873"/>
      <c r="DA120" s="873"/>
      <c r="DB120" s="873"/>
      <c r="DC120" s="873"/>
      <c r="DD120" s="873"/>
      <c r="DE120" s="873"/>
      <c r="DF120" s="874"/>
      <c r="DG120" s="861">
        <v>2338671</v>
      </c>
      <c r="DH120" s="842"/>
      <c r="DI120" s="842"/>
      <c r="DJ120" s="842"/>
      <c r="DK120" s="842"/>
      <c r="DL120" s="842">
        <v>2251500</v>
      </c>
      <c r="DM120" s="842"/>
      <c r="DN120" s="842"/>
      <c r="DO120" s="842"/>
      <c r="DP120" s="842"/>
      <c r="DQ120" s="842">
        <v>2164114</v>
      </c>
      <c r="DR120" s="842"/>
      <c r="DS120" s="842"/>
      <c r="DT120" s="842"/>
      <c r="DU120" s="842"/>
      <c r="DV120" s="843">
        <v>26</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455</v>
      </c>
      <c r="AB121" s="780"/>
      <c r="AC121" s="780"/>
      <c r="AD121" s="780"/>
      <c r="AE121" s="781"/>
      <c r="AF121" s="782" t="s">
        <v>455</v>
      </c>
      <c r="AG121" s="780"/>
      <c r="AH121" s="780"/>
      <c r="AI121" s="780"/>
      <c r="AJ121" s="781"/>
      <c r="AK121" s="782" t="s">
        <v>455</v>
      </c>
      <c r="AL121" s="780"/>
      <c r="AM121" s="780"/>
      <c r="AN121" s="780"/>
      <c r="AO121" s="781"/>
      <c r="AP121" s="824" t="s">
        <v>455</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1821782</v>
      </c>
      <c r="BR121" s="817"/>
      <c r="BS121" s="817"/>
      <c r="BT121" s="817"/>
      <c r="BU121" s="817"/>
      <c r="BV121" s="817">
        <v>2047638</v>
      </c>
      <c r="BW121" s="817"/>
      <c r="BX121" s="817"/>
      <c r="BY121" s="817"/>
      <c r="BZ121" s="817"/>
      <c r="CA121" s="817">
        <v>1701759</v>
      </c>
      <c r="CB121" s="817"/>
      <c r="CC121" s="817"/>
      <c r="CD121" s="817"/>
      <c r="CE121" s="817"/>
      <c r="CF121" s="875">
        <v>20.5</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1780195</v>
      </c>
      <c r="DH121" s="817"/>
      <c r="DI121" s="817"/>
      <c r="DJ121" s="817"/>
      <c r="DK121" s="817"/>
      <c r="DL121" s="817">
        <v>1767199</v>
      </c>
      <c r="DM121" s="817"/>
      <c r="DN121" s="817"/>
      <c r="DO121" s="817"/>
      <c r="DP121" s="817"/>
      <c r="DQ121" s="817">
        <v>1742352</v>
      </c>
      <c r="DR121" s="817"/>
      <c r="DS121" s="817"/>
      <c r="DT121" s="817"/>
      <c r="DU121" s="817"/>
      <c r="DV121" s="794">
        <v>20.9</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455</v>
      </c>
      <c r="AB122" s="780"/>
      <c r="AC122" s="780"/>
      <c r="AD122" s="780"/>
      <c r="AE122" s="781"/>
      <c r="AF122" s="782" t="s">
        <v>455</v>
      </c>
      <c r="AG122" s="780"/>
      <c r="AH122" s="780"/>
      <c r="AI122" s="780"/>
      <c r="AJ122" s="781"/>
      <c r="AK122" s="782" t="s">
        <v>455</v>
      </c>
      <c r="AL122" s="780"/>
      <c r="AM122" s="780"/>
      <c r="AN122" s="780"/>
      <c r="AO122" s="781"/>
      <c r="AP122" s="824" t="s">
        <v>455</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19951608</v>
      </c>
      <c r="BR122" s="845"/>
      <c r="BS122" s="845"/>
      <c r="BT122" s="845"/>
      <c r="BU122" s="845"/>
      <c r="BV122" s="845">
        <v>19187202</v>
      </c>
      <c r="BW122" s="845"/>
      <c r="BX122" s="845"/>
      <c r="BY122" s="845"/>
      <c r="BZ122" s="845"/>
      <c r="CA122" s="845">
        <v>18199140</v>
      </c>
      <c r="CB122" s="845"/>
      <c r="CC122" s="845"/>
      <c r="CD122" s="845"/>
      <c r="CE122" s="845"/>
      <c r="CF122" s="846">
        <v>218.8</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v>418330</v>
      </c>
      <c r="DH122" s="817"/>
      <c r="DI122" s="817"/>
      <c r="DJ122" s="817"/>
      <c r="DK122" s="817"/>
      <c r="DL122" s="817">
        <v>439049</v>
      </c>
      <c r="DM122" s="817"/>
      <c r="DN122" s="817"/>
      <c r="DO122" s="817"/>
      <c r="DP122" s="817"/>
      <c r="DQ122" s="817">
        <v>439088</v>
      </c>
      <c r="DR122" s="817"/>
      <c r="DS122" s="817"/>
      <c r="DT122" s="817"/>
      <c r="DU122" s="817"/>
      <c r="DV122" s="794">
        <v>5.3</v>
      </c>
      <c r="DW122" s="794"/>
      <c r="DX122" s="794"/>
      <c r="DY122" s="794"/>
      <c r="DZ122" s="795"/>
    </row>
    <row r="123" spans="1:130" s="230" customFormat="1" ht="26.25" customHeight="1" x14ac:dyDescent="0.2">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395</v>
      </c>
      <c r="AB123" s="780"/>
      <c r="AC123" s="780"/>
      <c r="AD123" s="780"/>
      <c r="AE123" s="781"/>
      <c r="AF123" s="782" t="s">
        <v>455</v>
      </c>
      <c r="AG123" s="780"/>
      <c r="AH123" s="780"/>
      <c r="AI123" s="780"/>
      <c r="AJ123" s="781"/>
      <c r="AK123" s="782" t="s">
        <v>455</v>
      </c>
      <c r="AL123" s="780"/>
      <c r="AM123" s="780"/>
      <c r="AN123" s="780"/>
      <c r="AO123" s="781"/>
      <c r="AP123" s="824" t="s">
        <v>410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483</v>
      </c>
      <c r="BP123" s="878"/>
      <c r="BQ123" s="832">
        <v>25229722</v>
      </c>
      <c r="BR123" s="833"/>
      <c r="BS123" s="833"/>
      <c r="BT123" s="833"/>
      <c r="BU123" s="833"/>
      <c r="BV123" s="833">
        <v>24973502</v>
      </c>
      <c r="BW123" s="833"/>
      <c r="BX123" s="833"/>
      <c r="BY123" s="833"/>
      <c r="BZ123" s="833"/>
      <c r="CA123" s="833">
        <v>24201165</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455</v>
      </c>
      <c r="DH123" s="780"/>
      <c r="DI123" s="780"/>
      <c r="DJ123" s="780"/>
      <c r="DK123" s="781"/>
      <c r="DL123" s="782" t="s">
        <v>448</v>
      </c>
      <c r="DM123" s="780"/>
      <c r="DN123" s="780"/>
      <c r="DO123" s="780"/>
      <c r="DP123" s="781"/>
      <c r="DQ123" s="782" t="s">
        <v>448</v>
      </c>
      <c r="DR123" s="780"/>
      <c r="DS123" s="780"/>
      <c r="DT123" s="780"/>
      <c r="DU123" s="781"/>
      <c r="DV123" s="824" t="s">
        <v>410</v>
      </c>
      <c r="DW123" s="825"/>
      <c r="DX123" s="825"/>
      <c r="DY123" s="825"/>
      <c r="DZ123" s="826"/>
    </row>
    <row r="124" spans="1:130" s="230" customFormat="1" ht="26.25" customHeight="1" thickBot="1" x14ac:dyDescent="0.25">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v>23280</v>
      </c>
      <c r="AB124" s="780"/>
      <c r="AC124" s="780"/>
      <c r="AD124" s="780"/>
      <c r="AE124" s="781"/>
      <c r="AF124" s="782">
        <v>23280</v>
      </c>
      <c r="AG124" s="780"/>
      <c r="AH124" s="780"/>
      <c r="AI124" s="780"/>
      <c r="AJ124" s="781"/>
      <c r="AK124" s="782">
        <v>23280</v>
      </c>
      <c r="AL124" s="780"/>
      <c r="AM124" s="780"/>
      <c r="AN124" s="780"/>
      <c r="AO124" s="781"/>
      <c r="AP124" s="824">
        <v>0.3</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61.1</v>
      </c>
      <c r="BR124" s="831"/>
      <c r="BS124" s="831"/>
      <c r="BT124" s="831"/>
      <c r="BU124" s="831"/>
      <c r="BV124" s="831">
        <v>47.4</v>
      </c>
      <c r="BW124" s="831"/>
      <c r="BX124" s="831"/>
      <c r="BY124" s="831"/>
      <c r="BZ124" s="831"/>
      <c r="CA124" s="831">
        <v>52.9</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445</v>
      </c>
      <c r="DH124" s="764"/>
      <c r="DI124" s="764"/>
      <c r="DJ124" s="764"/>
      <c r="DK124" s="765"/>
      <c r="DL124" s="766" t="s">
        <v>410</v>
      </c>
      <c r="DM124" s="764"/>
      <c r="DN124" s="764"/>
      <c r="DO124" s="764"/>
      <c r="DP124" s="765"/>
      <c r="DQ124" s="766" t="s">
        <v>487</v>
      </c>
      <c r="DR124" s="764"/>
      <c r="DS124" s="764"/>
      <c r="DT124" s="764"/>
      <c r="DU124" s="765"/>
      <c r="DV124" s="848" t="s">
        <v>488</v>
      </c>
      <c r="DW124" s="849"/>
      <c r="DX124" s="849"/>
      <c r="DY124" s="849"/>
      <c r="DZ124" s="850"/>
    </row>
    <row r="125" spans="1:130" s="230" customFormat="1" ht="26.25" customHeight="1" x14ac:dyDescent="0.2">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489</v>
      </c>
      <c r="AB125" s="780"/>
      <c r="AC125" s="780"/>
      <c r="AD125" s="780"/>
      <c r="AE125" s="781"/>
      <c r="AF125" s="782" t="s">
        <v>231</v>
      </c>
      <c r="AG125" s="780"/>
      <c r="AH125" s="780"/>
      <c r="AI125" s="780"/>
      <c r="AJ125" s="781"/>
      <c r="AK125" s="782" t="s">
        <v>410</v>
      </c>
      <c r="AL125" s="780"/>
      <c r="AM125" s="780"/>
      <c r="AN125" s="780"/>
      <c r="AO125" s="781"/>
      <c r="AP125" s="824" t="s">
        <v>455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08"/>
      <c r="CR125" s="808"/>
      <c r="CS125" s="808"/>
      <c r="CT125" s="808"/>
      <c r="CU125" s="808"/>
      <c r="CV125" s="808"/>
      <c r="CW125" s="808"/>
      <c r="CX125" s="808"/>
      <c r="CY125" s="808"/>
      <c r="CZ125" s="808"/>
      <c r="DA125" s="808"/>
      <c r="DB125" s="808"/>
      <c r="DC125" s="808"/>
      <c r="DD125" s="808"/>
      <c r="DE125" s="808"/>
      <c r="DF125" s="809"/>
      <c r="DG125" s="861" t="s">
        <v>492</v>
      </c>
      <c r="DH125" s="842"/>
      <c r="DI125" s="842"/>
      <c r="DJ125" s="842"/>
      <c r="DK125" s="842"/>
      <c r="DL125" s="842" t="s">
        <v>445</v>
      </c>
      <c r="DM125" s="842"/>
      <c r="DN125" s="842"/>
      <c r="DO125" s="842"/>
      <c r="DP125" s="842"/>
      <c r="DQ125" s="842" t="s">
        <v>445</v>
      </c>
      <c r="DR125" s="842"/>
      <c r="DS125" s="842"/>
      <c r="DT125" s="842"/>
      <c r="DU125" s="842"/>
      <c r="DV125" s="843" t="s">
        <v>487</v>
      </c>
      <c r="DW125" s="843"/>
      <c r="DX125" s="843"/>
      <c r="DY125" s="843"/>
      <c r="DZ125" s="844"/>
    </row>
    <row r="126" spans="1:130" s="230" customFormat="1" ht="26.25" customHeight="1" thickBot="1" x14ac:dyDescent="0.25">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445</v>
      </c>
      <c r="AB126" s="780"/>
      <c r="AC126" s="780"/>
      <c r="AD126" s="780"/>
      <c r="AE126" s="781"/>
      <c r="AF126" s="782" t="s">
        <v>410</v>
      </c>
      <c r="AG126" s="780"/>
      <c r="AH126" s="780"/>
      <c r="AI126" s="780"/>
      <c r="AJ126" s="781"/>
      <c r="AK126" s="782" t="s">
        <v>493</v>
      </c>
      <c r="AL126" s="780"/>
      <c r="AM126" s="780"/>
      <c r="AN126" s="780"/>
      <c r="AO126" s="781"/>
      <c r="AP126" s="824" t="s">
        <v>445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494</v>
      </c>
      <c r="CQ126" s="752"/>
      <c r="CR126" s="752"/>
      <c r="CS126" s="752"/>
      <c r="CT126" s="752"/>
      <c r="CU126" s="752"/>
      <c r="CV126" s="752"/>
      <c r="CW126" s="752"/>
      <c r="CX126" s="752"/>
      <c r="CY126" s="752"/>
      <c r="CZ126" s="752"/>
      <c r="DA126" s="752"/>
      <c r="DB126" s="752"/>
      <c r="DC126" s="752"/>
      <c r="DD126" s="752"/>
      <c r="DE126" s="752"/>
      <c r="DF126" s="753"/>
      <c r="DG126" s="816" t="s">
        <v>487</v>
      </c>
      <c r="DH126" s="817"/>
      <c r="DI126" s="817"/>
      <c r="DJ126" s="817"/>
      <c r="DK126" s="817"/>
      <c r="DL126" s="817" t="s">
        <v>445</v>
      </c>
      <c r="DM126" s="817"/>
      <c r="DN126" s="817"/>
      <c r="DO126" s="817"/>
      <c r="DP126" s="817"/>
      <c r="DQ126" s="817" t="s">
        <v>445</v>
      </c>
      <c r="DR126" s="817"/>
      <c r="DS126" s="817"/>
      <c r="DT126" s="817"/>
      <c r="DU126" s="817"/>
      <c r="DV126" s="794" t="s">
        <v>492</v>
      </c>
      <c r="DW126" s="794"/>
      <c r="DX126" s="794"/>
      <c r="DY126" s="794"/>
      <c r="DZ126" s="795"/>
    </row>
    <row r="127" spans="1:130" s="230" customFormat="1" ht="26.25" customHeight="1" x14ac:dyDescent="0.2">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261</v>
      </c>
      <c r="AB127" s="780"/>
      <c r="AC127" s="780"/>
      <c r="AD127" s="780"/>
      <c r="AE127" s="781"/>
      <c r="AF127" s="782">
        <v>209</v>
      </c>
      <c r="AG127" s="780"/>
      <c r="AH127" s="780"/>
      <c r="AI127" s="780"/>
      <c r="AJ127" s="781"/>
      <c r="AK127" s="782">
        <v>132</v>
      </c>
      <c r="AL127" s="780"/>
      <c r="AM127" s="780"/>
      <c r="AN127" s="780"/>
      <c r="AO127" s="781"/>
      <c r="AP127" s="824">
        <v>0</v>
      </c>
      <c r="AQ127" s="825"/>
      <c r="AR127" s="825"/>
      <c r="AS127" s="825"/>
      <c r="AT127" s="826"/>
      <c r="AU127" s="232"/>
      <c r="AV127" s="232"/>
      <c r="AW127" s="232"/>
      <c r="AX127" s="841" t="s">
        <v>496</v>
      </c>
      <c r="AY127" s="812"/>
      <c r="AZ127" s="812"/>
      <c r="BA127" s="812"/>
      <c r="BB127" s="812"/>
      <c r="BC127" s="812"/>
      <c r="BD127" s="812"/>
      <c r="BE127" s="813"/>
      <c r="BF127" s="811" t="s">
        <v>497</v>
      </c>
      <c r="BG127" s="812"/>
      <c r="BH127" s="812"/>
      <c r="BI127" s="812"/>
      <c r="BJ127" s="812"/>
      <c r="BK127" s="812"/>
      <c r="BL127" s="813"/>
      <c r="BM127" s="811" t="s">
        <v>498</v>
      </c>
      <c r="BN127" s="812"/>
      <c r="BO127" s="812"/>
      <c r="BP127" s="812"/>
      <c r="BQ127" s="812"/>
      <c r="BR127" s="812"/>
      <c r="BS127" s="813"/>
      <c r="BT127" s="811" t="s">
        <v>499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500</v>
      </c>
      <c r="CQ127" s="752"/>
      <c r="CR127" s="752"/>
      <c r="CS127" s="752"/>
      <c r="CT127" s="752"/>
      <c r="CU127" s="752"/>
      <c r="CV127" s="752"/>
      <c r="CW127" s="752"/>
      <c r="CX127" s="752"/>
      <c r="CY127" s="752"/>
      <c r="CZ127" s="752"/>
      <c r="DA127" s="752"/>
      <c r="DB127" s="752"/>
      <c r="DC127" s="752"/>
      <c r="DD127" s="752"/>
      <c r="DE127" s="752"/>
      <c r="DF127" s="753"/>
      <c r="DG127" s="816" t="s">
        <v>445</v>
      </c>
      <c r="DH127" s="817"/>
      <c r="DI127" s="817"/>
      <c r="DJ127" s="817"/>
      <c r="DK127" s="817"/>
      <c r="DL127" s="817" t="s">
        <v>501</v>
      </c>
      <c r="DM127" s="817"/>
      <c r="DN127" s="817"/>
      <c r="DO127" s="817"/>
      <c r="DP127" s="817"/>
      <c r="DQ127" s="817" t="s">
        <v>410</v>
      </c>
      <c r="DR127" s="817"/>
      <c r="DS127" s="817"/>
      <c r="DT127" s="817"/>
      <c r="DU127" s="817"/>
      <c r="DV127" s="794" t="s">
        <v>502</v>
      </c>
      <c r="DW127" s="794"/>
      <c r="DX127" s="794"/>
      <c r="DY127" s="794"/>
      <c r="DZ127" s="795"/>
    </row>
    <row r="128" spans="1:130" s="230" customFormat="1" ht="26.25" customHeight="1" thickBot="1" x14ac:dyDescent="0.25">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v>96403</v>
      </c>
      <c r="AB128" s="801"/>
      <c r="AC128" s="801"/>
      <c r="AD128" s="801"/>
      <c r="AE128" s="802"/>
      <c r="AF128" s="803">
        <v>99095</v>
      </c>
      <c r="AG128" s="801"/>
      <c r="AH128" s="801"/>
      <c r="AI128" s="801"/>
      <c r="AJ128" s="802"/>
      <c r="AK128" s="803">
        <v>66568</v>
      </c>
      <c r="AL128" s="801"/>
      <c r="AM128" s="801"/>
      <c r="AN128" s="801"/>
      <c r="AO128" s="802"/>
      <c r="AP128" s="804"/>
      <c r="AQ128" s="805"/>
      <c r="AR128" s="805"/>
      <c r="AS128" s="805"/>
      <c r="AT128" s="806"/>
      <c r="AU128" s="232"/>
      <c r="AV128" s="232"/>
      <c r="AW128" s="232"/>
      <c r="AX128" s="807" t="s">
        <v>505</v>
      </c>
      <c r="AY128" s="808"/>
      <c r="AZ128" s="808"/>
      <c r="BA128" s="808"/>
      <c r="BB128" s="808"/>
      <c r="BC128" s="808"/>
      <c r="BD128" s="808"/>
      <c r="BE128" s="809"/>
      <c r="BF128" s="786" t="s">
        <v>487</v>
      </c>
      <c r="BG128" s="787"/>
      <c r="BH128" s="787"/>
      <c r="BI128" s="787"/>
      <c r="BJ128" s="787"/>
      <c r="BK128" s="787"/>
      <c r="BL128" s="810"/>
      <c r="BM128" s="786">
        <v>13.33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v>104961</v>
      </c>
      <c r="DH128" s="791"/>
      <c r="DI128" s="791"/>
      <c r="DJ128" s="791"/>
      <c r="DK128" s="791"/>
      <c r="DL128" s="791">
        <v>85407</v>
      </c>
      <c r="DM128" s="791"/>
      <c r="DN128" s="791"/>
      <c r="DO128" s="791"/>
      <c r="DP128" s="791"/>
      <c r="DQ128" s="791">
        <v>85407</v>
      </c>
      <c r="DR128" s="791"/>
      <c r="DS128" s="791"/>
      <c r="DT128" s="791"/>
      <c r="DU128" s="791"/>
      <c r="DV128" s="792">
        <v>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9725609</v>
      </c>
      <c r="AB129" s="780"/>
      <c r="AC129" s="780"/>
      <c r="AD129" s="780"/>
      <c r="AE129" s="781"/>
      <c r="AF129" s="782">
        <v>10246843</v>
      </c>
      <c r="AG129" s="780"/>
      <c r="AH129" s="780"/>
      <c r="AI129" s="780"/>
      <c r="AJ129" s="781"/>
      <c r="AK129" s="782">
        <v>10039220</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509</v>
      </c>
      <c r="BG129" s="771"/>
      <c r="BH129" s="771"/>
      <c r="BI129" s="771"/>
      <c r="BJ129" s="771"/>
      <c r="BK129" s="771"/>
      <c r="BL129" s="772"/>
      <c r="BM129" s="770">
        <v>18.329999999999998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511</v>
      </c>
      <c r="X130" s="777"/>
      <c r="Y130" s="777"/>
      <c r="Z130" s="778"/>
      <c r="AA130" s="779">
        <v>1574284</v>
      </c>
      <c r="AB130" s="780"/>
      <c r="AC130" s="780"/>
      <c r="AD130" s="780"/>
      <c r="AE130" s="781"/>
      <c r="AF130" s="782">
        <v>1708507</v>
      </c>
      <c r="AG130" s="780"/>
      <c r="AH130" s="780"/>
      <c r="AI130" s="780"/>
      <c r="AJ130" s="781"/>
      <c r="AK130" s="782">
        <v>1721559</v>
      </c>
      <c r="AL130" s="780"/>
      <c r="AM130" s="780"/>
      <c r="AN130" s="780"/>
      <c r="AO130" s="781"/>
      <c r="AP130" s="783"/>
      <c r="AQ130" s="784"/>
      <c r="AR130" s="784"/>
      <c r="AS130" s="784"/>
      <c r="AT130" s="785"/>
      <c r="AU130" s="233"/>
      <c r="AV130" s="233"/>
      <c r="AW130" s="233"/>
      <c r="AX130" s="751" t="s">
        <v>512</v>
      </c>
      <c r="AY130" s="752"/>
      <c r="AZ130" s="752"/>
      <c r="BA130" s="752"/>
      <c r="BB130" s="752"/>
      <c r="BC130" s="752"/>
      <c r="BD130" s="752"/>
      <c r="BE130" s="753"/>
      <c r="BF130" s="754">
        <v>8.5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513</v>
      </c>
      <c r="X131" s="761"/>
      <c r="Y131" s="761"/>
      <c r="Z131" s="762"/>
      <c r="AA131" s="763">
        <v>8151325</v>
      </c>
      <c r="AB131" s="764"/>
      <c r="AC131" s="764"/>
      <c r="AD131" s="764"/>
      <c r="AE131" s="765"/>
      <c r="AF131" s="766">
        <v>8538336</v>
      </c>
      <c r="AG131" s="764"/>
      <c r="AH131" s="764"/>
      <c r="AI131" s="764"/>
      <c r="AJ131" s="765"/>
      <c r="AK131" s="766">
        <v>8317661</v>
      </c>
      <c r="AL131" s="764"/>
      <c r="AM131" s="764"/>
      <c r="AN131" s="764"/>
      <c r="AO131" s="765"/>
      <c r="AP131" s="767"/>
      <c r="AQ131" s="768"/>
      <c r="AR131" s="768"/>
      <c r="AS131" s="768"/>
      <c r="AT131" s="769"/>
      <c r="AU131" s="233"/>
      <c r="AV131" s="233"/>
      <c r="AW131" s="233"/>
      <c r="AX131" s="729" t="s">
        <v>514</v>
      </c>
      <c r="AY131" s="730"/>
      <c r="AZ131" s="730"/>
      <c r="BA131" s="730"/>
      <c r="BB131" s="730"/>
      <c r="BC131" s="730"/>
      <c r="BD131" s="730"/>
      <c r="BE131" s="731"/>
      <c r="BF131" s="732">
        <v>52.9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516</v>
      </c>
      <c r="W132" s="742"/>
      <c r="X132" s="742"/>
      <c r="Y132" s="742"/>
      <c r="Z132" s="743"/>
      <c r="AA132" s="744">
        <v>8.1930361010000006</v>
      </c>
      <c r="AB132" s="745"/>
      <c r="AC132" s="745"/>
      <c r="AD132" s="745"/>
      <c r="AE132" s="746"/>
      <c r="AF132" s="747">
        <v>8.2602277540000006</v>
      </c>
      <c r="AG132" s="745"/>
      <c r="AH132" s="745"/>
      <c r="AI132" s="745"/>
      <c r="AJ132" s="746"/>
      <c r="AK132" s="747">
        <v>9.0876148959999998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517</v>
      </c>
      <c r="W133" s="721"/>
      <c r="X133" s="721"/>
      <c r="Y133" s="721"/>
      <c r="Z133" s="722"/>
      <c r="AA133" s="723">
        <v>7.8</v>
      </c>
      <c r="AB133" s="724"/>
      <c r="AC133" s="724"/>
      <c r="AD133" s="724"/>
      <c r="AE133" s="725"/>
      <c r="AF133" s="723">
        <v>8.1</v>
      </c>
      <c r="AG133" s="724"/>
      <c r="AH133" s="724"/>
      <c r="AI133" s="724"/>
      <c r="AJ133" s="725"/>
      <c r="AK133" s="723">
        <v>8.5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FnSj5/82if68ILLU07TwNk1mziRrNz1wOtbxTZTaa2ZHbTWqISmIX97ZzlOnDT2TUAj9/h3aX8yWskkmaYkHg==" saltValue="0FB/4/kbYeNpKmOEj9NeL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52"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518</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mqFhUmhUDrZ2T1YjTQt4O9JFe6UasDlOU4bmBUHk33uZnBDsRCy0F54YdaB8X1SFYi0OUN1DDu+9Id7HUNzkw==" saltValue="f0UyKWwUtJrndLPZ+Jm0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52"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ZiaYnCF/jeSusN9fFuzcNBqtkCTwaI+NeQdN+QF1GzVUll/E0uQ3bqEfd1cutXSJW0BbY3GQG+RnRg4QZBEFw==" saltValue="4gahgxJQCbwZ7+kOAqtN7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521</v>
      </c>
      <c r="AP7" s="272"/>
      <c r="AQ7" s="273" t="s">
        <v>522</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523</v>
      </c>
      <c r="AQ8" s="279" t="s">
        <v>524</v>
      </c>
      <c r="AR8" s="280" t="s">
        <v>525</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526</v>
      </c>
      <c r="AL9" s="1131"/>
      <c r="AM9" s="1131"/>
      <c r="AN9" s="1132"/>
      <c r="AO9" s="281">
        <v>2392074</v>
      </c>
      <c r="AP9" s="281">
        <v>96646</v>
      </c>
      <c r="AQ9" s="282">
        <v>105319</v>
      </c>
      <c r="AR9" s="283">
        <v>-8.1999999999999993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527</v>
      </c>
      <c r="AL10" s="1131"/>
      <c r="AM10" s="1131"/>
      <c r="AN10" s="1132"/>
      <c r="AO10" s="284">
        <v>387519</v>
      </c>
      <c r="AP10" s="284">
        <v>15657</v>
      </c>
      <c r="AQ10" s="285">
        <v>9860</v>
      </c>
      <c r="AR10" s="286">
        <v>58.8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528</v>
      </c>
      <c r="AL11" s="1131"/>
      <c r="AM11" s="1131"/>
      <c r="AN11" s="1132"/>
      <c r="AO11" s="284">
        <v>59838</v>
      </c>
      <c r="AP11" s="284">
        <v>2418</v>
      </c>
      <c r="AQ11" s="285">
        <v>1656</v>
      </c>
      <c r="AR11" s="286">
        <v>46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529</v>
      </c>
      <c r="AL12" s="1131"/>
      <c r="AM12" s="1131"/>
      <c r="AN12" s="1132"/>
      <c r="AO12" s="284" t="s">
        <v>530</v>
      </c>
      <c r="AP12" s="284" t="s">
        <v>530</v>
      </c>
      <c r="AQ12" s="285">
        <v>3</v>
      </c>
      <c r="AR12" s="286" t="s">
        <v>530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531</v>
      </c>
      <c r="AL13" s="1131"/>
      <c r="AM13" s="1131"/>
      <c r="AN13" s="1132"/>
      <c r="AO13" s="284">
        <v>141941</v>
      </c>
      <c r="AP13" s="284">
        <v>5735</v>
      </c>
      <c r="AQ13" s="285">
        <v>4056</v>
      </c>
      <c r="AR13" s="286">
        <v>41.4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532</v>
      </c>
      <c r="AL14" s="1131"/>
      <c r="AM14" s="1131"/>
      <c r="AN14" s="1132"/>
      <c r="AO14" s="284">
        <v>56137</v>
      </c>
      <c r="AP14" s="284">
        <v>2268</v>
      </c>
      <c r="AQ14" s="285">
        <v>2339</v>
      </c>
      <c r="AR14" s="286">
        <v>-3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533</v>
      </c>
      <c r="AL15" s="1134"/>
      <c r="AM15" s="1134"/>
      <c r="AN15" s="1135"/>
      <c r="AO15" s="284">
        <v>-176897</v>
      </c>
      <c r="AP15" s="284">
        <v>-7147</v>
      </c>
      <c r="AQ15" s="285">
        <v>-7717</v>
      </c>
      <c r="AR15" s="286">
        <v>-7.4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2860612</v>
      </c>
      <c r="AP16" s="284">
        <v>115576</v>
      </c>
      <c r="AQ16" s="285">
        <v>115515</v>
      </c>
      <c r="AR16" s="286">
        <v>0.1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538</v>
      </c>
      <c r="AL21" s="1137"/>
      <c r="AM21" s="1137"/>
      <c r="AN21" s="1138"/>
      <c r="AO21" s="297">
        <v>10.71</v>
      </c>
      <c r="AP21" s="298">
        <v>10.69</v>
      </c>
      <c r="AQ21" s="299">
        <v>0.02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539</v>
      </c>
      <c r="AL22" s="1137"/>
      <c r="AM22" s="1137"/>
      <c r="AN22" s="1138"/>
      <c r="AO22" s="302">
        <v>97</v>
      </c>
      <c r="AP22" s="303">
        <v>97.4</v>
      </c>
      <c r="AQ22" s="304">
        <v>-0.4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540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521</v>
      </c>
      <c r="AP30" s="272"/>
      <c r="AQ30" s="273" t="s">
        <v>522</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523</v>
      </c>
      <c r="AQ31" s="279" t="s">
        <v>524</v>
      </c>
      <c r="AR31" s="280" t="s">
        <v>525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543</v>
      </c>
      <c r="AL32" s="1121"/>
      <c r="AM32" s="1121"/>
      <c r="AN32" s="1122"/>
      <c r="AO32" s="312">
        <v>2016603</v>
      </c>
      <c r="AP32" s="312">
        <v>81476</v>
      </c>
      <c r="AQ32" s="313">
        <v>74824</v>
      </c>
      <c r="AR32" s="314">
        <v>8.9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544</v>
      </c>
      <c r="AL33" s="1121"/>
      <c r="AM33" s="1121"/>
      <c r="AN33" s="1122"/>
      <c r="AO33" s="312" t="s">
        <v>530</v>
      </c>
      <c r="AP33" s="312" t="s">
        <v>530</v>
      </c>
      <c r="AQ33" s="313" t="s">
        <v>530</v>
      </c>
      <c r="AR33" s="314" t="s">
        <v>530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545</v>
      </c>
      <c r="AL34" s="1121"/>
      <c r="AM34" s="1121"/>
      <c r="AN34" s="1122"/>
      <c r="AO34" s="312" t="s">
        <v>530</v>
      </c>
      <c r="AP34" s="312" t="s">
        <v>530</v>
      </c>
      <c r="AQ34" s="313">
        <v>1</v>
      </c>
      <c r="AR34" s="314" t="s">
        <v>530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546</v>
      </c>
      <c r="AL35" s="1121"/>
      <c r="AM35" s="1121"/>
      <c r="AN35" s="1122"/>
      <c r="AO35" s="312">
        <v>364832</v>
      </c>
      <c r="AP35" s="312">
        <v>14740</v>
      </c>
      <c r="AQ35" s="313">
        <v>17427</v>
      </c>
      <c r="AR35" s="314">
        <v>-15.4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547</v>
      </c>
      <c r="AL36" s="1121"/>
      <c r="AM36" s="1121"/>
      <c r="AN36" s="1122"/>
      <c r="AO36" s="312">
        <v>139157</v>
      </c>
      <c r="AP36" s="312">
        <v>5622</v>
      </c>
      <c r="AQ36" s="313">
        <v>2447</v>
      </c>
      <c r="AR36" s="314">
        <v>129.80000000000001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548</v>
      </c>
      <c r="AL37" s="1121"/>
      <c r="AM37" s="1121"/>
      <c r="AN37" s="1122"/>
      <c r="AO37" s="312">
        <v>23412</v>
      </c>
      <c r="AP37" s="312">
        <v>946</v>
      </c>
      <c r="AQ37" s="313">
        <v>591</v>
      </c>
      <c r="AR37" s="314">
        <v>60.1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549</v>
      </c>
      <c r="AL38" s="1124"/>
      <c r="AM38" s="1124"/>
      <c r="AN38" s="1125"/>
      <c r="AO38" s="315" t="s">
        <v>530</v>
      </c>
      <c r="AP38" s="315" t="s">
        <v>530</v>
      </c>
      <c r="AQ38" s="316">
        <v>2</v>
      </c>
      <c r="AR38" s="304" t="s">
        <v>530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550</v>
      </c>
      <c r="AL39" s="1124"/>
      <c r="AM39" s="1124"/>
      <c r="AN39" s="1125"/>
      <c r="AO39" s="312">
        <v>-66568</v>
      </c>
      <c r="AP39" s="312">
        <v>-2690</v>
      </c>
      <c r="AQ39" s="313">
        <v>-3618</v>
      </c>
      <c r="AR39" s="314">
        <v>-25.6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551</v>
      </c>
      <c r="AL40" s="1121"/>
      <c r="AM40" s="1121"/>
      <c r="AN40" s="1122"/>
      <c r="AO40" s="312">
        <v>-1721559</v>
      </c>
      <c r="AP40" s="312">
        <v>-69555</v>
      </c>
      <c r="AQ40" s="313">
        <v>-63812</v>
      </c>
      <c r="AR40" s="314">
        <v>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755877</v>
      </c>
      <c r="AP41" s="312">
        <v>30539</v>
      </c>
      <c r="AQ41" s="313">
        <v>27863</v>
      </c>
      <c r="AR41" s="314">
        <v>9.6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521</v>
      </c>
      <c r="AN49" s="1115" t="s">
        <v>555</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556</v>
      </c>
      <c r="AO50" s="329" t="s">
        <v>557</v>
      </c>
      <c r="AP50" s="330" t="s">
        <v>558</v>
      </c>
      <c r="AQ50" s="331" t="s">
        <v>559</v>
      </c>
      <c r="AR50" s="332" t="s">
        <v>560</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2914290</v>
      </c>
      <c r="AN51" s="334">
        <v>110252</v>
      </c>
      <c r="AO51" s="335">
        <v>67.2</v>
      </c>
      <c r="AP51" s="336">
        <v>85173</v>
      </c>
      <c r="AQ51" s="337">
        <v>-4.3</v>
      </c>
      <c r="AR51" s="338">
        <v>71.5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948018</v>
      </c>
      <c r="AN52" s="342">
        <v>35865</v>
      </c>
      <c r="AO52" s="343">
        <v>41.5</v>
      </c>
      <c r="AP52" s="344">
        <v>43913</v>
      </c>
      <c r="AQ52" s="345">
        <v>-3.4</v>
      </c>
      <c r="AR52" s="346">
        <v>44.9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4310288</v>
      </c>
      <c r="AN53" s="334">
        <v>166266</v>
      </c>
      <c r="AO53" s="335">
        <v>50.8</v>
      </c>
      <c r="AP53" s="336">
        <v>94081</v>
      </c>
      <c r="AQ53" s="337">
        <v>10.5</v>
      </c>
      <c r="AR53" s="338">
        <v>40.299999999999997</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1455108</v>
      </c>
      <c r="AN54" s="342">
        <v>56130</v>
      </c>
      <c r="AO54" s="343">
        <v>56.5</v>
      </c>
      <c r="AP54" s="344">
        <v>48949</v>
      </c>
      <c r="AQ54" s="345">
        <v>11.5</v>
      </c>
      <c r="AR54" s="346">
        <v>45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3173935</v>
      </c>
      <c r="AN55" s="334">
        <v>124546</v>
      </c>
      <c r="AO55" s="335">
        <v>-25.1</v>
      </c>
      <c r="AP55" s="336">
        <v>92632</v>
      </c>
      <c r="AQ55" s="337">
        <v>-1.5</v>
      </c>
      <c r="AR55" s="338">
        <v>-23.6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1469854</v>
      </c>
      <c r="AN56" s="342">
        <v>57678</v>
      </c>
      <c r="AO56" s="343">
        <v>2.8</v>
      </c>
      <c r="AP56" s="344">
        <v>47978</v>
      </c>
      <c r="AQ56" s="345">
        <v>-2</v>
      </c>
      <c r="AR56" s="346">
        <v>4.8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1989564</v>
      </c>
      <c r="AN57" s="334">
        <v>78910</v>
      </c>
      <c r="AO57" s="335">
        <v>-36.6</v>
      </c>
      <c r="AP57" s="336">
        <v>96469</v>
      </c>
      <c r="AQ57" s="337">
        <v>4.0999999999999996</v>
      </c>
      <c r="AR57" s="338">
        <v>-40.700000000000003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800822</v>
      </c>
      <c r="AN58" s="342">
        <v>31762</v>
      </c>
      <c r="AO58" s="343">
        <v>-44.9</v>
      </c>
      <c r="AP58" s="344">
        <v>49775</v>
      </c>
      <c r="AQ58" s="345">
        <v>3.7</v>
      </c>
      <c r="AR58" s="346">
        <v>-48.6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2440345</v>
      </c>
      <c r="AN59" s="334">
        <v>98596</v>
      </c>
      <c r="AO59" s="335">
        <v>24.9</v>
      </c>
      <c r="AP59" s="336">
        <v>85743</v>
      </c>
      <c r="AQ59" s="337">
        <v>-11.1</v>
      </c>
      <c r="AR59" s="338">
        <v>36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1618828</v>
      </c>
      <c r="AN60" s="342">
        <v>65405</v>
      </c>
      <c r="AO60" s="343">
        <v>105.9</v>
      </c>
      <c r="AP60" s="344">
        <v>45231</v>
      </c>
      <c r="AQ60" s="345">
        <v>-9.1</v>
      </c>
      <c r="AR60" s="346">
        <v>115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2965684</v>
      </c>
      <c r="AN61" s="349">
        <v>115714</v>
      </c>
      <c r="AO61" s="350">
        <v>16.2</v>
      </c>
      <c r="AP61" s="351">
        <v>90820</v>
      </c>
      <c r="AQ61" s="352">
        <v>-0.5</v>
      </c>
      <c r="AR61" s="338">
        <v>16.7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1258526</v>
      </c>
      <c r="AN62" s="342">
        <v>49368</v>
      </c>
      <c r="AO62" s="343">
        <v>32.4</v>
      </c>
      <c r="AP62" s="344">
        <v>47169</v>
      </c>
      <c r="AQ62" s="345">
        <v>0.1</v>
      </c>
      <c r="AR62" s="346">
        <v>32.299999999999997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yaH1Zn7BGktjnu+dXSKkWixBe5HfA5+/DgqiCfYlBVyfYE0AdDv7ojRQTU4CTAabG6OOdM5v+xAzMvjCrTJngg==" saltValue="aPpywb80WDNWzT7qprc8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569</v>
      </c>
    </row>
    <row r="120" spans="125:125" ht="13.5" hidden="1" customHeight="1" x14ac:dyDescent="0.2"/>
    <row r="121" spans="125:125" ht="13.5" hidden="1" customHeight="1" x14ac:dyDescent="0.2">
      <c r="DU121" s="259"/>
    </row>
  </sheetData>
  <sheetProtection algorithmName="SHA-512" hashValue="r3PIstcDUNqxOMnfyB2/qM5hZ2oYsZvFadopBKnK8o7wLtHvk4uxM8IA4+5hAzXMQhnTKk5mI4ebnZ9FX4JQvw==" saltValue="T90TVWsPgFUE/evL/bpW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topLeftCell="A76" zoomScale="85" zoomScaleNormal="8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570</v>
      </c>
    </row>
  </sheetData>
  <sheetProtection algorithmName="SHA-512" hashValue="BDi5vztuIS9oKL9xbdwV+eMhP9bvVTS9ZzxVtNLFSRvCjyu4J2+WbADSyiOkgImcHzj4mXLJqtD5MJ4VNe67Yg==" saltValue="GbtMOBehN63DMBigGa91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571</v>
      </c>
      <c r="G46" s="8" t="s">
        <v>572</v>
      </c>
      <c r="H46" s="8" t="s">
        <v>573</v>
      </c>
      <c r="I46" s="8" t="s">
        <v>574</v>
      </c>
      <c r="J46" s="9" t="s">
        <v>575</v>
      </c>
    </row>
    <row r="47" spans="2:10" ht="57.75" customHeight="1" x14ac:dyDescent="0.2">
      <c r="B47" s="10"/>
      <c r="C47" s="1139" t="s">
        <v>3</v>
      </c>
      <c r="D47" s="1139"/>
      <c r="E47" s="1140"/>
      <c r="F47" s="11">
        <v>16.54</v>
      </c>
      <c r="G47" s="12">
        <v>16.28</v>
      </c>
      <c r="H47" s="12">
        <v>15.91</v>
      </c>
      <c r="I47" s="12">
        <v>17.059999999999999</v>
      </c>
      <c r="J47" s="13">
        <v>19.399999999999999</v>
      </c>
    </row>
    <row r="48" spans="2:10" ht="57.75" customHeight="1" x14ac:dyDescent="0.2">
      <c r="B48" s="14"/>
      <c r="C48" s="1141" t="s">
        <v>4</v>
      </c>
      <c r="D48" s="1141"/>
      <c r="E48" s="1142"/>
      <c r="F48" s="15">
        <v>14.8</v>
      </c>
      <c r="G48" s="16">
        <v>8.49</v>
      </c>
      <c r="H48" s="16">
        <v>11.25</v>
      </c>
      <c r="I48" s="16">
        <v>13.02</v>
      </c>
      <c r="J48" s="17">
        <v>14.17</v>
      </c>
    </row>
    <row r="49" spans="2:10" ht="57.75" customHeight="1" thickBot="1" x14ac:dyDescent="0.25">
      <c r="B49" s="18"/>
      <c r="C49" s="1143" t="s">
        <v>5</v>
      </c>
      <c r="D49" s="1143"/>
      <c r="E49" s="1144"/>
      <c r="F49" s="19">
        <v>2.15</v>
      </c>
      <c r="G49" s="20" t="s">
        <v>576</v>
      </c>
      <c r="H49" s="20">
        <v>2.96</v>
      </c>
      <c r="I49" s="20">
        <v>4.3</v>
      </c>
      <c r="J49" s="21">
        <v>2.88</v>
      </c>
    </row>
    <row r="50" spans="2:10" ht="13" x14ac:dyDescent="0.2"/>
  </sheetData>
  <sheetProtection algorithmName="SHA-512" hashValue="tw1aBp59+NOUNSJ4Q+hp4f9hjsaMdlP3PWWYXC/36JYC8gu6wMnx8gbFUDGk+a63PZX0snUAnERB7lQjW9Mplg==" saltValue="/zoOl3mFcmFW3qeApBae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2024-03-18T02:05:31Z</cp:lastPrinted>
  <dcterms:created xsi:type="dcterms:W3CDTF">2024-03-14T04:38:52Z</dcterms:created>
  <dcterms:modified xsi:type="dcterms:W3CDTF">2024-03-21T01:16:40Z</dcterms:modified>
  <cp:category/>
</cp:coreProperties>
</file>