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80"/>
  </bookViews>
  <sheets>
    <sheet name="目次" sheetId="27" r:id="rId1"/>
    <sheet name="1" sheetId="26" r:id="rId2"/>
    <sheet name="2" sheetId="6" r:id="rId3"/>
    <sheet name="3" sheetId="2" r:id="rId4"/>
    <sheet name="4" sheetId="9" r:id="rId5"/>
    <sheet name="5" sheetId="10" r:id="rId6"/>
    <sheet name="6" sheetId="28" r:id="rId7"/>
    <sheet name="7" sheetId="33" r:id="rId8"/>
    <sheet name="8" sheetId="30" r:id="rId9"/>
    <sheet name=" 9" sheetId="31" r:id="rId10"/>
    <sheet name="10" sheetId="32" r:id="rId11"/>
    <sheet name="11" sheetId="34" r:id="rId12"/>
    <sheet name="12" sheetId="29" r:id="rId13"/>
    <sheet name="13" sheetId="22" r:id="rId14"/>
  </sheets>
  <definedNames>
    <definedName name="_xlnm.Print_Area" localSheetId="9">' 9'!$B$1:$J$11</definedName>
    <definedName name="_xlnm.Print_Area" localSheetId="1">'1'!$B$1:$M$15</definedName>
    <definedName name="_xlnm.Print_Area" localSheetId="10">'10'!$B$1:$J$27</definedName>
    <definedName name="_xlnm.Print_Area" localSheetId="11">'11'!$B$1:$H$17</definedName>
    <definedName name="_xlnm.Print_Area" localSheetId="12">'12'!$B$1:$H$52</definedName>
    <definedName name="_xlnm.Print_Area" localSheetId="13">'13'!$B$1:$L$53</definedName>
    <definedName name="_xlnm.Print_Area" localSheetId="2">'2'!$B$1:$L$16</definedName>
    <definedName name="_xlnm.Print_Area" localSheetId="3">'3'!$B$1:$F$25</definedName>
    <definedName name="_xlnm.Print_Area" localSheetId="4">'4'!$B$1:$H$25</definedName>
    <definedName name="_xlnm.Print_Area" localSheetId="5">'5'!$B$1:$I$25</definedName>
    <definedName name="_xlnm.Print_Area" localSheetId="6">'6'!$B$1:$L$27</definedName>
    <definedName name="_xlnm.Print_Area" localSheetId="7">'7'!$B$1:$J$26</definedName>
    <definedName name="_xlnm.Print_Area" localSheetId="8">'8'!$B$1:$J$14</definedName>
    <definedName name="_xlnm.Print_Area" localSheetId="0">目次!$B$2:$C$20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4" l="1"/>
  <c r="E13" i="34"/>
  <c r="H10" i="34"/>
  <c r="E10" i="34"/>
  <c r="H9" i="34"/>
  <c r="E9" i="34"/>
  <c r="H8" i="34"/>
  <c r="E8" i="34"/>
  <c r="H7" i="34"/>
  <c r="E7" i="34"/>
  <c r="E16" i="34" l="1"/>
  <c r="H15" i="34"/>
  <c r="E15" i="34"/>
  <c r="H14" i="34"/>
  <c r="E14" i="34"/>
  <c r="H12" i="34"/>
  <c r="E12" i="34"/>
  <c r="H11" i="34"/>
  <c r="E11" i="34"/>
  <c r="H6" i="34"/>
  <c r="E6" i="34"/>
  <c r="H24" i="32" l="1"/>
  <c r="I24" i="32"/>
  <c r="H23" i="32"/>
  <c r="I23" i="32"/>
  <c r="H22" i="32"/>
  <c r="I22" i="32"/>
  <c r="H21" i="32"/>
  <c r="I21" i="32"/>
  <c r="H20" i="32"/>
  <c r="I20" i="32"/>
  <c r="H19" i="32"/>
  <c r="I19" i="32"/>
  <c r="H18" i="32"/>
  <c r="I18" i="32"/>
  <c r="H17" i="32"/>
  <c r="I17" i="32"/>
  <c r="H16" i="32"/>
  <c r="I16" i="32"/>
  <c r="H15" i="32"/>
  <c r="I15" i="32"/>
  <c r="H14" i="32"/>
  <c r="I14" i="32"/>
  <c r="H13" i="32"/>
  <c r="I13" i="32"/>
  <c r="H12" i="32"/>
  <c r="I12" i="32"/>
  <c r="H11" i="32"/>
  <c r="I11" i="32"/>
  <c r="H10" i="32"/>
  <c r="I10" i="32"/>
  <c r="H9" i="32"/>
  <c r="I9" i="32"/>
  <c r="H8" i="32"/>
  <c r="I8" i="32"/>
  <c r="F7" i="32"/>
  <c r="E7" i="32"/>
  <c r="D7" i="32"/>
  <c r="C7" i="32"/>
  <c r="H6" i="31"/>
  <c r="J8" i="31" s="1"/>
  <c r="D6" i="31"/>
  <c r="F6" i="31" s="1"/>
  <c r="J11" i="30"/>
  <c r="I8" i="31"/>
  <c r="E8" i="31"/>
  <c r="J10" i="30"/>
  <c r="G6" i="31"/>
  <c r="C6" i="31"/>
  <c r="J9" i="30"/>
  <c r="J8" i="30"/>
  <c r="J7" i="30"/>
  <c r="J6" i="30"/>
  <c r="H6" i="32" l="1"/>
  <c r="I6" i="32"/>
  <c r="I7" i="32"/>
  <c r="H7" i="32"/>
  <c r="J6" i="31"/>
  <c r="J7" i="31"/>
  <c r="F8" i="31"/>
  <c r="F7" i="31"/>
  <c r="E7" i="31"/>
  <c r="E6" i="31"/>
  <c r="I6" i="31"/>
  <c r="I7" i="31"/>
  <c r="J6" i="32"/>
  <c r="J9" i="32"/>
  <c r="J10" i="32"/>
  <c r="J12" i="32"/>
  <c r="J14" i="32"/>
  <c r="J15" i="32"/>
  <c r="J17" i="32"/>
  <c r="J18" i="32"/>
  <c r="J19" i="32"/>
  <c r="J20" i="32"/>
  <c r="J21" i="32"/>
  <c r="J22" i="32"/>
  <c r="J23" i="32"/>
  <c r="J24" i="32"/>
  <c r="I6" i="30"/>
  <c r="E7" i="30"/>
  <c r="I7" i="30"/>
  <c r="E8" i="30"/>
  <c r="I8" i="30"/>
  <c r="I9" i="30"/>
  <c r="E10" i="30"/>
  <c r="I10" i="30"/>
  <c r="E11" i="30"/>
  <c r="I11" i="30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J7" i="32"/>
  <c r="J8" i="32"/>
  <c r="J11" i="32"/>
  <c r="J13" i="32"/>
  <c r="J16" i="32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X53" i="26"/>
  <c r="X52" i="26"/>
  <c r="X51" i="26"/>
  <c r="X50" i="26"/>
  <c r="X49" i="26"/>
  <c r="X48" i="26"/>
  <c r="X47" i="26"/>
  <c r="X46" i="26"/>
  <c r="X45" i="26"/>
  <c r="X44" i="26"/>
  <c r="X43" i="26"/>
  <c r="X42" i="26"/>
  <c r="X41" i="26"/>
  <c r="X40" i="26"/>
  <c r="X39" i="26"/>
  <c r="X38" i="26"/>
  <c r="X37" i="26"/>
  <c r="X36" i="26"/>
  <c r="X35" i="26"/>
  <c r="X34" i="26"/>
  <c r="X33" i="26"/>
  <c r="X32" i="26"/>
  <c r="X31" i="26"/>
  <c r="X30" i="26"/>
  <c r="X29" i="26"/>
  <c r="X28" i="26"/>
  <c r="X27" i="26"/>
  <c r="X26" i="26"/>
  <c r="X25" i="26"/>
  <c r="X24" i="26"/>
  <c r="X23" i="26"/>
  <c r="X22" i="26"/>
  <c r="X21" i="26"/>
  <c r="X20" i="26"/>
  <c r="X19" i="26"/>
  <c r="X18" i="26"/>
  <c r="X17" i="26"/>
  <c r="X16" i="26"/>
  <c r="X15" i="26"/>
  <c r="X14" i="26"/>
  <c r="X13" i="26"/>
  <c r="X12" i="26"/>
  <c r="X11" i="26"/>
  <c r="X10" i="26"/>
  <c r="X9" i="26"/>
  <c r="X8" i="26"/>
  <c r="X7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9" i="26"/>
  <c r="V8" i="26"/>
  <c r="V7" i="26"/>
  <c r="T53" i="26"/>
  <c r="T52" i="26"/>
  <c r="T51" i="26"/>
  <c r="T50" i="26"/>
  <c r="T49" i="26"/>
  <c r="T48" i="26"/>
  <c r="T47" i="26"/>
  <c r="T46" i="26"/>
  <c r="T45" i="26"/>
  <c r="T44" i="26"/>
  <c r="T43" i="26"/>
  <c r="T42" i="26"/>
  <c r="T41" i="26"/>
  <c r="T40" i="26"/>
  <c r="T39" i="26"/>
  <c r="T38" i="26"/>
  <c r="T37" i="26"/>
  <c r="T36" i="26"/>
  <c r="T35" i="26"/>
  <c r="T34" i="26"/>
  <c r="T33" i="26"/>
  <c r="T32" i="26"/>
  <c r="T31" i="26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7" i="26"/>
  <c r="R8" i="26"/>
  <c r="R9" i="26"/>
  <c r="R10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7" i="26"/>
  <c r="E9" i="30" l="1"/>
  <c r="B12" i="27"/>
  <c r="B11" i="27"/>
  <c r="F6" i="30" l="1"/>
  <c r="E6" i="30"/>
  <c r="F10" i="30"/>
  <c r="F11" i="30"/>
  <c r="F7" i="30"/>
  <c r="F8" i="30"/>
  <c r="F9" i="30"/>
  <c r="B10" i="27"/>
  <c r="B9" i="27"/>
  <c r="B8" i="27"/>
</calcChain>
</file>

<file path=xl/sharedStrings.xml><?xml version="1.0" encoding="utf-8"?>
<sst xmlns="http://schemas.openxmlformats.org/spreadsheetml/2006/main" count="633" uniqueCount="321">
  <si>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</si>
  <si>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</si>
  <si>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熊本県</t>
    <rPh sb="0" eb="3">
      <t>クマモトケン</t>
    </rPh>
    <phoneticPr fontId="10"/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</si>
  <si>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</si>
  <si>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</si>
  <si>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</si>
  <si>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</si>
  <si>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</si>
  <si>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</si>
  <si>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</si>
  <si>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全国</t>
    <rPh sb="0" eb="2">
      <t>ゼンコク</t>
    </rPh>
    <phoneticPr fontId="10"/>
  </si>
  <si>
    <t>（百万円）</t>
  </si>
  <si>
    <t>（万円）</t>
    <phoneticPr fontId="8"/>
  </si>
  <si>
    <t>純付加価値額</t>
    <phoneticPr fontId="8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</si>
  <si>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</si>
  <si>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</si>
  <si>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</si>
  <si>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</si>
  <si>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</si>
  <si>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</si>
  <si>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</si>
  <si>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</si>
  <si>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</si>
  <si>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</si>
  <si>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</si>
  <si>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</si>
  <si>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</si>
  <si>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</si>
  <si>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</si>
  <si>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</si>
  <si>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全国に占
める割合</t>
    <rPh sb="0" eb="2">
      <t>ゼンコク</t>
    </rPh>
    <rPh sb="3" eb="4">
      <t>シ</t>
    </rPh>
    <rPh sb="7" eb="9">
      <t>ワリアイ</t>
    </rPh>
    <phoneticPr fontId="10"/>
  </si>
  <si>
    <t>（％）</t>
  </si>
  <si>
    <t>R3</t>
    <phoneticPr fontId="10"/>
  </si>
  <si>
    <t>【参考】H28</t>
    <rPh sb="1" eb="3">
      <t>サンコウ</t>
    </rPh>
    <phoneticPr fontId="10"/>
  </si>
  <si>
    <t>注１：「事業所数」には、事業内容等が不詳の事業所を含む。</t>
    <rPh sb="0" eb="1">
      <t>チュウ</t>
    </rPh>
    <rPh sb="4" eb="8">
      <t>ジギョウショスウ</t>
    </rPh>
    <rPh sb="12" eb="17">
      <t>ジギョウナイヨウトウ</t>
    </rPh>
    <rPh sb="18" eb="20">
      <t>フショウ</t>
    </rPh>
    <rPh sb="21" eb="24">
      <t>ジギョウショ</t>
    </rPh>
    <rPh sb="25" eb="26">
      <t>フク</t>
    </rPh>
    <phoneticPr fontId="10"/>
  </si>
  <si>
    <t>注２：「従業者数」及び「１事業所当たり従業者数」は必要な事項の数値が得られた事業所を対象として集計した。</t>
    <rPh sb="0" eb="1">
      <t>チュウ</t>
    </rPh>
    <rPh sb="4" eb="8">
      <t>ジュウギョウシャスウ</t>
    </rPh>
    <rPh sb="9" eb="10">
      <t>オヨ</t>
    </rPh>
    <rPh sb="13" eb="16">
      <t>ジギョウショ</t>
    </rPh>
    <rPh sb="16" eb="17">
      <t>ア</t>
    </rPh>
    <rPh sb="19" eb="23">
      <t>ジュウギョウシャスウ</t>
    </rPh>
    <rPh sb="25" eb="27">
      <t>ヒツヨウ</t>
    </rPh>
    <rPh sb="28" eb="30">
      <t>ジコウ</t>
    </rPh>
    <rPh sb="31" eb="33">
      <t>スウチ</t>
    </rPh>
    <rPh sb="34" eb="35">
      <t>エ</t>
    </rPh>
    <rPh sb="38" eb="41">
      <t>ジギョウショ</t>
    </rPh>
    <rPh sb="42" eb="44">
      <t>タイショウ</t>
    </rPh>
    <rPh sb="47" eb="49">
      <t>シュウケイ</t>
    </rPh>
    <phoneticPr fontId="10"/>
  </si>
  <si>
    <t>１企業当た
り売上高</t>
    <rPh sb="9" eb="10">
      <t>タカ</t>
    </rPh>
    <phoneticPr fontId="8"/>
  </si>
  <si>
    <t>売上高</t>
    <rPh sb="2" eb="3">
      <t>タカ</t>
    </rPh>
    <phoneticPr fontId="8"/>
  </si>
  <si>
    <t>【参考】
H28</t>
    <rPh sb="1" eb="3">
      <t>サンコウ</t>
    </rPh>
    <phoneticPr fontId="8"/>
  </si>
  <si>
    <t>農林漁業（個人経営を除く）</t>
  </si>
  <si>
    <t>表２ 事業所数、従業者数／熊本県と九州、全国の比較</t>
    <rPh sb="0" eb="1">
      <t>ヒョウ</t>
    </rPh>
    <rPh sb="3" eb="6">
      <t>ジギョウショ</t>
    </rPh>
    <rPh sb="6" eb="7">
      <t>スウ</t>
    </rPh>
    <rPh sb="8" eb="9">
      <t>ジュウ</t>
    </rPh>
    <rPh sb="9" eb="12">
      <t>ギョウシャスウ</t>
    </rPh>
    <rPh sb="13" eb="15">
      <t>クマモト</t>
    </rPh>
    <rPh sb="15" eb="16">
      <t>ケン</t>
    </rPh>
    <rPh sb="17" eb="19">
      <t>キュウシュウ</t>
    </rPh>
    <rPh sb="20" eb="22">
      <t>ゼンコク</t>
    </rPh>
    <rPh sb="23" eb="25">
      <t>ヒカク</t>
    </rPh>
    <phoneticPr fontId="10"/>
  </si>
  <si>
    <t>全国に占める割合
（％）</t>
    <rPh sb="0" eb="2">
      <t>ゼンコク</t>
    </rPh>
    <rPh sb="3" eb="4">
      <t>シ</t>
    </rPh>
    <rPh sb="6" eb="8">
      <t>ワリアイ</t>
    </rPh>
    <phoneticPr fontId="10"/>
  </si>
  <si>
    <t>市町村計</t>
    <rPh sb="0" eb="3">
      <t>シチョウソン</t>
    </rPh>
    <rPh sb="3" eb="4">
      <t>ケイ</t>
    </rPh>
    <phoneticPr fontId="10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</si>
  <si>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</si>
  <si>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</si>
  <si>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</si>
  <si>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</si>
  <si>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</si>
  <si>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</si>
  <si>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</si>
  <si>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</si>
  <si>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</si>
  <si>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</si>
  <si>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</si>
  <si>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</si>
  <si>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</si>
  <si>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</si>
  <si>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</si>
  <si>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</si>
  <si>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</si>
  <si>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</si>
  <si>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</si>
  <si>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</si>
  <si>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</si>
  <si>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</si>
  <si>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</si>
  <si>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</si>
  <si>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</si>
  <si>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</si>
  <si>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</si>
  <si>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</si>
  <si>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</si>
  <si>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</si>
  <si>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</si>
  <si>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</si>
  <si>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</si>
  <si>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</si>
  <si>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</si>
  <si>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</si>
  <si>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</si>
  <si>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</si>
  <si>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</si>
  <si>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</si>
  <si>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</si>
  <si>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</si>
  <si>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</si>
  <si>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</si>
  <si>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</si>
  <si>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R3
(人)</t>
    <rPh sb="4" eb="5">
      <t>ニン</t>
    </rPh>
    <phoneticPr fontId="10"/>
  </si>
  <si>
    <r>
      <rPr>
        <sz val="9"/>
        <rFont val="游ゴシック"/>
        <family val="3"/>
        <charset val="128"/>
        <scheme val="minor"/>
      </rPr>
      <t>【参考】</t>
    </r>
    <r>
      <rPr>
        <sz val="10"/>
        <rFont val="游ゴシック"/>
        <family val="3"/>
        <charset val="128"/>
        <scheme val="minor"/>
      </rPr>
      <t xml:space="preserve">
H28
(人)</t>
    </r>
    <rPh sb="1" eb="3">
      <t>サンコウ</t>
    </rPh>
    <phoneticPr fontId="10"/>
  </si>
  <si>
    <r>
      <rPr>
        <sz val="8"/>
        <rFont val="游ゴシック"/>
        <family val="3"/>
        <charset val="128"/>
        <scheme val="minor"/>
      </rPr>
      <t>市町村計に占める割合</t>
    </r>
    <r>
      <rPr>
        <sz val="9"/>
        <rFont val="游ゴシック"/>
        <family val="3"/>
        <charset val="128"/>
        <scheme val="minor"/>
      </rPr>
      <t xml:space="preserve">
（％）</t>
    </r>
    <rPh sb="0" eb="3">
      <t>シチョウソン</t>
    </rPh>
    <rPh sb="3" eb="4">
      <t>ケイ</t>
    </rPh>
    <rPh sb="5" eb="6">
      <t>シ</t>
    </rPh>
    <rPh sb="8" eb="10">
      <t>ワリアイ</t>
    </rPh>
    <phoneticPr fontId="10"/>
  </si>
  <si>
    <t>【参考】
H28</t>
    <rPh sb="1" eb="3">
      <t>サンコウ</t>
    </rPh>
    <phoneticPr fontId="10"/>
  </si>
  <si>
    <t>【参考】H28</t>
    <rPh sb="1" eb="3">
      <t>サンコウ</t>
    </rPh>
    <phoneticPr fontId="8"/>
  </si>
  <si>
    <t>R3</t>
    <phoneticPr fontId="8"/>
  </si>
  <si>
    <t>（万円）</t>
    <phoneticPr fontId="8"/>
  </si>
  <si>
    <t>企業等数</t>
    <phoneticPr fontId="8"/>
  </si>
  <si>
    <t>注1：「売上高」、「純付加価値額」及び「１企業当たり売上高」は必要な事項の数値が得られた企業等を対象として集計した。</t>
    <phoneticPr fontId="8"/>
  </si>
  <si>
    <t>熊本県／統計表</t>
    <rPh sb="0" eb="2">
      <t>クマモト</t>
    </rPh>
    <rPh sb="2" eb="3">
      <t>ケン</t>
    </rPh>
    <phoneticPr fontId="8"/>
  </si>
  <si>
    <t>表３ 産業大分類別企業等数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3">
      <t>キギョウトウスウ</t>
    </rPh>
    <phoneticPr fontId="9"/>
  </si>
  <si>
    <t>【熊本県】</t>
    <rPh sb="1" eb="3">
      <t>クマモト</t>
    </rPh>
    <rPh sb="3" eb="4">
      <t>ケン</t>
    </rPh>
    <phoneticPr fontId="7"/>
  </si>
  <si>
    <t>企業等数</t>
    <rPh sb="0" eb="4">
      <t>キギョウトウスウ</t>
    </rPh>
    <phoneticPr fontId="7"/>
  </si>
  <si>
    <t>産業大分類</t>
    <rPh sb="0" eb="2">
      <t>サンギョウ</t>
    </rPh>
    <rPh sb="2" eb="3">
      <t>ダイ</t>
    </rPh>
    <rPh sb="3" eb="5">
      <t>ブンルイ</t>
    </rPh>
    <phoneticPr fontId="7"/>
  </si>
  <si>
    <t>合計に占
める割合</t>
    <rPh sb="0" eb="2">
      <t>ゴウケイ</t>
    </rPh>
    <rPh sb="3" eb="4">
      <t>ウラナイ</t>
    </rPh>
    <rPh sb="7" eb="9">
      <t>ワリアイ</t>
    </rPh>
    <phoneticPr fontId="7"/>
  </si>
  <si>
    <t>合計</t>
    <rPh sb="0" eb="2">
      <t>ゴウケイ</t>
    </rPh>
    <phoneticPr fontId="7"/>
  </si>
  <si>
    <t>R3</t>
  </si>
  <si>
    <t>【参考】H28</t>
  </si>
  <si>
    <t>表４ 産業大分類別売上高、１企業当たり売上高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1">
      <t>ウリアゲ</t>
    </rPh>
    <rPh sb="11" eb="12">
      <t>タカ</t>
    </rPh>
    <phoneticPr fontId="9"/>
  </si>
  <si>
    <t>売上高</t>
    <rPh sb="2" eb="3">
      <t>タカ</t>
    </rPh>
    <phoneticPr fontId="7"/>
  </si>
  <si>
    <t>１企業当た
り売上高</t>
    <rPh sb="9" eb="10">
      <t>タカ</t>
    </rPh>
    <phoneticPr fontId="7"/>
  </si>
  <si>
    <t>（万円）</t>
  </si>
  <si>
    <t>注1：「売上高」、「１企業当たり売上高」は必要な事項の数値が得られた企業等を対象として集計した。</t>
  </si>
  <si>
    <t>注1：「純付加価値額」、「純付加価値率」は必要な事項の数値が得られた企業等を対象として集計した。</t>
    <rPh sb="18" eb="19">
      <t>リツ</t>
    </rPh>
    <phoneticPr fontId="7"/>
  </si>
  <si>
    <t>純付加価値額</t>
  </si>
  <si>
    <t>(事業所)</t>
    <phoneticPr fontId="10"/>
  </si>
  <si>
    <t>(人)</t>
    <phoneticPr fontId="10"/>
  </si>
  <si>
    <t>(人)</t>
    <phoneticPr fontId="10"/>
  </si>
  <si>
    <t>表５ 産業大分類別純付加価値額及び純付加価値率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15" eb="16">
      <t>オヨ</t>
    </rPh>
    <rPh sb="17" eb="18">
      <t>ジュン</t>
    </rPh>
    <rPh sb="18" eb="20">
      <t>フカ</t>
    </rPh>
    <rPh sb="20" eb="22">
      <t>カチ</t>
    </rPh>
    <rPh sb="22" eb="23">
      <t>リツ</t>
    </rPh>
    <phoneticPr fontId="9"/>
  </si>
  <si>
    <t>表１ 企業等数、売上高、純付加価値額／熊本県と九州、全国の比較</t>
    <rPh sb="0" eb="1">
      <t>ヒョウ</t>
    </rPh>
    <rPh sb="3" eb="6">
      <t>キギョウトウ</t>
    </rPh>
    <rPh sb="6" eb="7">
      <t>スウ</t>
    </rPh>
    <rPh sb="8" eb="10">
      <t>ウリアゲ</t>
    </rPh>
    <rPh sb="10" eb="11">
      <t>タカ</t>
    </rPh>
    <rPh sb="12" eb="13">
      <t>ジュン</t>
    </rPh>
    <rPh sb="13" eb="15">
      <t>フカ</t>
    </rPh>
    <rPh sb="15" eb="17">
      <t>カチ</t>
    </rPh>
    <rPh sb="17" eb="18">
      <t>ガク</t>
    </rPh>
    <rPh sb="19" eb="22">
      <t>クマモトケン</t>
    </rPh>
    <rPh sb="23" eb="25">
      <t>キュウシュウ</t>
    </rPh>
    <rPh sb="26" eb="28">
      <t>ゼンコク</t>
    </rPh>
    <rPh sb="29" eb="31">
      <t>ヒカク</t>
    </rPh>
    <phoneticPr fontId="10"/>
  </si>
  <si>
    <t>(人)</t>
    <phoneticPr fontId="10"/>
  </si>
  <si>
    <t>１事業所当た
り従業者数</t>
    <rPh sb="1" eb="4">
      <t>ジギョウショ</t>
    </rPh>
    <rPh sb="4" eb="5">
      <t>ア</t>
    </rPh>
    <rPh sb="8" eb="9">
      <t>ジュウ</t>
    </rPh>
    <rPh sb="9" eb="12">
      <t>ギョウシャスウ</t>
    </rPh>
    <phoneticPr fontId="10"/>
  </si>
  <si>
    <t>【参考】
H28
(人)</t>
    <phoneticPr fontId="10"/>
  </si>
  <si>
    <t>(事業所)</t>
  </si>
  <si>
    <t>R3
(人)</t>
    <phoneticPr fontId="10"/>
  </si>
  <si>
    <t>令和３年経済センサス‐活動調査（産業横断的集計）</t>
    <rPh sb="0" eb="2">
      <t>レイワ</t>
    </rPh>
    <phoneticPr fontId="4"/>
  </si>
  <si>
    <t>（総務省統計局　令和5年6月27日公表）</t>
    <rPh sb="1" eb="7">
      <t>ソウムショウトウケイキョク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コウヒョウ</t>
    </rPh>
    <phoneticPr fontId="8"/>
  </si>
  <si>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4"/>
  </si>
  <si>
    <t>１企業当たり純付加価値額</t>
    <rPh sb="1" eb="3">
      <t>キギョウ</t>
    </rPh>
    <rPh sb="3" eb="4">
      <t>ア</t>
    </rPh>
    <rPh sb="6" eb="7">
      <t>ジュン</t>
    </rPh>
    <rPh sb="7" eb="9">
      <t>フカ</t>
    </rPh>
    <rPh sb="9" eb="11">
      <t>カチ</t>
    </rPh>
    <rPh sb="11" eb="12">
      <t>ガク</t>
    </rPh>
    <phoneticPr fontId="13"/>
  </si>
  <si>
    <t>合計に占める割合</t>
    <rPh sb="0" eb="2">
      <t>ゴウケイ</t>
    </rPh>
    <rPh sb="3" eb="4">
      <t>ウラナイ</t>
    </rPh>
    <rPh sb="6" eb="8">
      <t>ワリアイ</t>
    </rPh>
    <phoneticPr fontId="13"/>
  </si>
  <si>
    <t>純付加価値率</t>
    <phoneticPr fontId="8"/>
  </si>
  <si>
    <t>純付加価値率</t>
    <phoneticPr fontId="8"/>
  </si>
  <si>
    <t>宿泊業，飲食サービス業</t>
    <phoneticPr fontId="8"/>
  </si>
  <si>
    <t>医療，福祉</t>
    <phoneticPr fontId="8"/>
  </si>
  <si>
    <t>複合サービス事業</t>
    <phoneticPr fontId="8"/>
  </si>
  <si>
    <t>金融業，保険業</t>
    <phoneticPr fontId="8"/>
  </si>
  <si>
    <t>学術研究，専門・技術サービス業</t>
    <phoneticPr fontId="8"/>
  </si>
  <si>
    <t>教育，学習支援業</t>
    <phoneticPr fontId="8"/>
  </si>
  <si>
    <t>金融業，保険業</t>
    <phoneticPr fontId="8"/>
  </si>
  <si>
    <t>【熊本県】</t>
    <rPh sb="1" eb="3">
      <t>クマモト</t>
    </rPh>
    <rPh sb="3" eb="4">
      <t>ケン</t>
    </rPh>
    <phoneticPr fontId="8"/>
  </si>
  <si>
    <t>１事業所当たり
従業者数</t>
    <rPh sb="1" eb="4">
      <t>ジギョウショ</t>
    </rPh>
    <rPh sb="4" eb="5">
      <t>ア</t>
    </rPh>
    <rPh sb="8" eb="9">
      <t>ジュウ</t>
    </rPh>
    <rPh sb="9" eb="12">
      <t>ギョウシャスウ</t>
    </rPh>
    <phoneticPr fontId="10"/>
  </si>
  <si>
    <t>産業大分類</t>
    <phoneticPr fontId="8"/>
  </si>
  <si>
    <t>合計に占
める割合</t>
    <rPh sb="0" eb="2">
      <t>ゴウケイ</t>
    </rPh>
    <rPh sb="3" eb="4">
      <t>シ</t>
    </rPh>
    <rPh sb="7" eb="9">
      <t>ワリアイ</t>
    </rPh>
    <phoneticPr fontId="10"/>
  </si>
  <si>
    <r>
      <rPr>
        <sz val="9"/>
        <color theme="1"/>
        <rFont val="游ゴシック"/>
        <family val="3"/>
        <charset val="128"/>
        <scheme val="minor"/>
      </rPr>
      <t>【参考】</t>
    </r>
    <r>
      <rPr>
        <sz val="10"/>
        <color theme="1"/>
        <rFont val="游ゴシック"/>
        <family val="2"/>
        <charset val="128"/>
        <scheme val="minor"/>
      </rPr>
      <t xml:space="preserve">
H28</t>
    </r>
    <rPh sb="1" eb="3">
      <t>サンコウ</t>
    </rPh>
    <phoneticPr fontId="10"/>
  </si>
  <si>
    <t>（事業所）</t>
  </si>
  <si>
    <t>（人）</t>
  </si>
  <si>
    <t>熊本県総計</t>
    <rPh sb="0" eb="3">
      <t>クマモトケン</t>
    </rPh>
    <rPh sb="3" eb="5">
      <t>ソウケイ</t>
    </rPh>
    <phoneticPr fontId="10"/>
  </si>
  <si>
    <t>－</t>
  </si>
  <si>
    <t>合計</t>
    <rPh sb="0" eb="1">
      <t>ゴウ</t>
    </rPh>
    <rPh sb="1" eb="2">
      <t>ケイ</t>
    </rPh>
    <phoneticPr fontId="10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</si>
  <si>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10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</si>
  <si>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</si>
  <si>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</si>
  <si>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</si>
  <si>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</si>
  <si>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</si>
  <si>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運輸業，郵便業</t>
    <rPh sb="0" eb="3">
      <t>ウンユギョウ</t>
    </rPh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</si>
  <si>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</si>
  <si>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金融業，保険業</t>
    <rPh sb="0" eb="3">
      <t>キンユウギョウ</t>
    </rPh>
    <rPh sb="4" eb="7">
      <t>ホケンギョウ</t>
    </rPh>
    <phoneticPr fontId="1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</si>
  <si>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</si>
  <si>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</si>
  <si>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</si>
  <si>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</si>
  <si>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</si>
  <si>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医療，福祉</t>
    <rPh sb="0" eb="2">
      <t>イリョウ</t>
    </rPh>
    <rPh sb="3" eb="5">
      <t>フクシ</t>
    </rPh>
    <phoneticPr fontId="10"/>
  </si>
  <si>
    <t>複合サービス事業</t>
    <rPh sb="0" eb="2">
      <t>フクゴウ</t>
    </rPh>
    <rPh sb="6" eb="8">
      <t>ジギョウ</t>
    </rPh>
    <phoneticPr fontId="10"/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</si>
  <si>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</si>
  <si>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注1：「熊本県　総計」の「事業所数」には、事業内容等が不詳の事業所を含む。</t>
    <rPh sb="0" eb="1">
      <t>チュウ</t>
    </rPh>
    <rPh sb="4" eb="7">
      <t>クマモトケン</t>
    </rPh>
    <rPh sb="8" eb="10">
      <t>ソウケイ</t>
    </rPh>
    <rPh sb="13" eb="17">
      <t>ジギョウショスウ</t>
    </rPh>
    <rPh sb="21" eb="25">
      <t>ジギョウナイヨウ</t>
    </rPh>
    <rPh sb="25" eb="26">
      <t>トウ</t>
    </rPh>
    <rPh sb="27" eb="29">
      <t>フショウ</t>
    </rPh>
    <rPh sb="30" eb="33">
      <t>ジギョウショ</t>
    </rPh>
    <rPh sb="34" eb="35">
      <t>フク</t>
    </rPh>
    <phoneticPr fontId="10"/>
  </si>
  <si>
    <t>注2：産業別の「事業所数」、「従業者数」及び「１事業所当たり従業者数」は必要な事項の数値が得られた事業所を対象として集計した。</t>
    <rPh sb="0" eb="1">
      <t>チュウ</t>
    </rPh>
    <rPh sb="3" eb="5">
      <t>サンギョウ</t>
    </rPh>
    <rPh sb="5" eb="6">
      <t>ベツ</t>
    </rPh>
    <rPh sb="8" eb="11">
      <t>ジギョウショ</t>
    </rPh>
    <rPh sb="11" eb="12">
      <t>スウ</t>
    </rPh>
    <rPh sb="15" eb="16">
      <t>ジュウ</t>
    </rPh>
    <rPh sb="16" eb="19">
      <t>ギョウシャスウ</t>
    </rPh>
    <rPh sb="20" eb="21">
      <t>オヨ</t>
    </rPh>
    <rPh sb="24" eb="27">
      <t>ジギョウショ</t>
    </rPh>
    <rPh sb="27" eb="28">
      <t>ア</t>
    </rPh>
    <rPh sb="30" eb="31">
      <t>ジュウ</t>
    </rPh>
    <rPh sb="31" eb="34">
      <t>ギョウシャスウ</t>
    </rPh>
    <rPh sb="36" eb="38">
      <t>ヒツヨウ</t>
    </rPh>
    <rPh sb="39" eb="41">
      <t>ジコウ</t>
    </rPh>
    <rPh sb="42" eb="44">
      <t>スウチ</t>
    </rPh>
    <rPh sb="45" eb="46">
      <t>エ</t>
    </rPh>
    <rPh sb="49" eb="52">
      <t>ジギョウショ</t>
    </rPh>
    <rPh sb="53" eb="55">
      <t>タイショウ</t>
    </rPh>
    <rPh sb="58" eb="60">
      <t>シュウケイ</t>
    </rPh>
    <phoneticPr fontId="10"/>
  </si>
  <si>
    <t>表6　産業大分類別事業所数、従業者数、１事業所当たり従業者数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2">
      <t>ジギョウショ</t>
    </rPh>
    <rPh sb="14" eb="18">
      <t>ジュウギョウシャスウ</t>
    </rPh>
    <phoneticPr fontId="10"/>
  </si>
  <si>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3"/>
  </si>
  <si>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2"/>
  </si>
  <si>
    <t>企業等数</t>
    <rPh sb="0" eb="2">
      <t>キギョウ</t>
    </rPh>
    <rPh sb="2" eb="3">
      <t>トウ</t>
    </rPh>
    <rPh sb="3" eb="4">
      <t>スウ</t>
    </rPh>
    <phoneticPr fontId="10"/>
  </si>
  <si>
    <t>純付加価値額</t>
    <rPh sb="0" eb="1">
      <t>ジュン</t>
    </rPh>
    <rPh sb="1" eb="3">
      <t>フカ</t>
    </rPh>
    <rPh sb="3" eb="5">
      <t>カチ</t>
    </rPh>
    <rPh sb="5" eb="6">
      <t>ガク</t>
    </rPh>
    <phoneticPr fontId="10"/>
  </si>
  <si>
    <t>(百万円)</t>
    <phoneticPr fontId="10"/>
  </si>
  <si>
    <t>売上高</t>
    <rPh sb="0" eb="2">
      <t>ウリアゲ</t>
    </rPh>
    <rPh sb="2" eb="3">
      <t>タカ</t>
    </rPh>
    <phoneticPr fontId="10"/>
  </si>
  <si>
    <t>１事業所当たり</t>
    <rPh sb="1" eb="4">
      <t>ジギョウショ</t>
    </rPh>
    <rPh sb="4" eb="5">
      <t>ア</t>
    </rPh>
    <phoneticPr fontId="10"/>
  </si>
  <si>
    <t>従業者数</t>
    <phoneticPr fontId="39"/>
  </si>
  <si>
    <t>注1：「売上高」、「純付加価値額」及び「１企業当たり売上高」は必要な事項の数値が</t>
    <phoneticPr fontId="8"/>
  </si>
  <si>
    <t>得られた企業等を対象として集計した。</t>
    <phoneticPr fontId="8"/>
  </si>
  <si>
    <t>表6 産業大分類別事業所数、従業者数、１事業所当たり従業者数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2">
      <t>ジギョウショ</t>
    </rPh>
    <rPh sb="14" eb="18">
      <t>ジュウギョウシャスウ</t>
    </rPh>
    <phoneticPr fontId="10"/>
  </si>
  <si>
    <t>00_全国</t>
  </si>
  <si>
    <t>01_北海道</t>
  </si>
  <si>
    <t>02_青森県</t>
  </si>
  <si>
    <t>03_岩手県</t>
  </si>
  <si>
    <t>04_宮城県</t>
  </si>
  <si>
    <t>05_秋田県</t>
  </si>
  <si>
    <t>06_山形県</t>
  </si>
  <si>
    <t>07_福島県</t>
  </si>
  <si>
    <t>08_茨城県</t>
  </si>
  <si>
    <t>09_栃木県</t>
  </si>
  <si>
    <t>10_群馬県</t>
  </si>
  <si>
    <t>11_埼玉県</t>
  </si>
  <si>
    <t>12_千葉県</t>
  </si>
  <si>
    <t>13_東京都</t>
  </si>
  <si>
    <t>14_神奈川県</t>
  </si>
  <si>
    <t>15_新潟県</t>
  </si>
  <si>
    <t>16_富山県</t>
  </si>
  <si>
    <t>17_石川県</t>
  </si>
  <si>
    <t>18_福井県</t>
  </si>
  <si>
    <t>19_山梨県</t>
  </si>
  <si>
    <t>20_長野県</t>
  </si>
  <si>
    <t>21_岐阜県</t>
  </si>
  <si>
    <t>22_静岡県</t>
  </si>
  <si>
    <t>23_愛知県</t>
  </si>
  <si>
    <t>24_三重県</t>
  </si>
  <si>
    <t>25_滋賀県</t>
  </si>
  <si>
    <t>26_京都府</t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</si>
  <si>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</si>
  <si>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</si>
  <si>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</si>
  <si>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</si>
  <si>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</si>
  <si>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</si>
  <si>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</si>
  <si>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</si>
  <si>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</si>
  <si>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36_徳島県</t>
  </si>
  <si>
    <t>37_香川県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</si>
  <si>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</si>
  <si>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</si>
  <si>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</si>
  <si>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</si>
  <si>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</si>
  <si>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</si>
  <si>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</si>
  <si>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</si>
  <si>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</si>
  <si>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</si>
  <si>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企業等数</t>
  </si>
  <si>
    <t>順位</t>
    <rPh sb="0" eb="2">
      <t>ジュンイ</t>
    </rPh>
    <phoneticPr fontId="8"/>
  </si>
  <si>
    <t>-</t>
  </si>
  <si>
    <t>-</t>
    <phoneticPr fontId="8"/>
  </si>
  <si>
    <t>１企業当たり売上高</t>
    <rPh sb="8" eb="9">
      <t>タカ</t>
    </rPh>
    <phoneticPr fontId="8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</si>
  <si>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8"/>
  </si>
  <si>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18"/>
  </si>
  <si>
    <t>国</t>
    <rPh sb="0" eb="1">
      <t>クニ</t>
    </rPh>
    <phoneticPr fontId="10"/>
  </si>
  <si>
    <t>【参考】</t>
    <phoneticPr fontId="40"/>
  </si>
  <si>
    <t>R3</t>
    <phoneticPr fontId="10"/>
  </si>
  <si>
    <t>H28
［人］</t>
    <rPh sb="5" eb="6">
      <t>ニン</t>
    </rPh>
    <phoneticPr fontId="10"/>
  </si>
  <si>
    <t>［人］</t>
    <rPh sb="1" eb="2">
      <t>ニン</t>
    </rPh>
    <phoneticPr fontId="10"/>
  </si>
  <si>
    <t>【参考】
増減率</t>
    <rPh sb="1" eb="3">
      <t>サンコウ</t>
    </rPh>
    <rPh sb="5" eb="7">
      <t>ゾウゲン</t>
    </rPh>
    <rPh sb="7" eb="8">
      <t>リツ</t>
    </rPh>
    <phoneticPr fontId="10"/>
  </si>
  <si>
    <t>合計</t>
    <rPh sb="0" eb="2">
      <t>ゴウケイ</t>
    </rPh>
    <phoneticPr fontId="10"/>
  </si>
  <si>
    <t>個人業主・無給の家族従業者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10"/>
  </si>
  <si>
    <t>有給役員</t>
    <rPh sb="0" eb="2">
      <t>ユウキュウ</t>
    </rPh>
    <rPh sb="2" eb="4">
      <t>ヤクイン</t>
    </rPh>
    <phoneticPr fontId="10"/>
  </si>
  <si>
    <t>雇用者</t>
    <rPh sb="0" eb="3">
      <t>コヨウシャ</t>
    </rPh>
    <phoneticPr fontId="10"/>
  </si>
  <si>
    <t>常用雇用者のうち無期雇用者</t>
    <rPh sb="0" eb="4">
      <t>ジョウヨウコヨウ</t>
    </rPh>
    <rPh sb="4" eb="5">
      <t>シャ</t>
    </rPh>
    <phoneticPr fontId="10"/>
  </si>
  <si>
    <t>上記以外の雇用者</t>
    <rPh sb="0" eb="2">
      <t>ジョウキ</t>
    </rPh>
    <rPh sb="2" eb="4">
      <t>イガイ</t>
    </rPh>
    <rPh sb="5" eb="8">
      <t>コヨウシャ</t>
    </rPh>
    <phoneticPr fontId="10"/>
  </si>
  <si>
    <t>注1：「従業者数」は必要な事項の数値が得られた事業所を対象として集計した。</t>
    <phoneticPr fontId="40"/>
  </si>
  <si>
    <t>【参考】</t>
    <phoneticPr fontId="40"/>
  </si>
  <si>
    <t>R3</t>
    <phoneticPr fontId="40"/>
  </si>
  <si>
    <t>雇用者に
占める割合</t>
    <rPh sb="0" eb="3">
      <t>コヨウシャ</t>
    </rPh>
    <rPh sb="5" eb="6">
      <t>シ</t>
    </rPh>
    <rPh sb="8" eb="10">
      <t>ワリアイ</t>
    </rPh>
    <phoneticPr fontId="10"/>
  </si>
  <si>
    <t>注1：「雇用者数」は必要な事項の数値が得られた事業所を対象として集計した。</t>
    <rPh sb="0" eb="1">
      <t>チュウ</t>
    </rPh>
    <rPh sb="4" eb="7">
      <t>コヨウシャ</t>
    </rPh>
    <rPh sb="7" eb="8">
      <t>スウ</t>
    </rPh>
    <rPh sb="10" eb="12">
      <t>ヒツヨウ</t>
    </rPh>
    <rPh sb="13" eb="15">
      <t>ジコウ</t>
    </rPh>
    <rPh sb="16" eb="18">
      <t>スウチ</t>
    </rPh>
    <rPh sb="19" eb="20">
      <t>エ</t>
    </rPh>
    <rPh sb="23" eb="26">
      <t>ジギョウショ</t>
    </rPh>
    <rPh sb="27" eb="29">
      <t>タイショウ</t>
    </rPh>
    <rPh sb="32" eb="34">
      <t>シュウケイ</t>
    </rPh>
    <phoneticPr fontId="10"/>
  </si>
  <si>
    <t>【参考】</t>
    <phoneticPr fontId="10"/>
  </si>
  <si>
    <t>【熊本県】</t>
    <rPh sb="1" eb="4">
      <t>クマモトケン</t>
    </rPh>
    <phoneticPr fontId="40"/>
  </si>
  <si>
    <t>産業ごとの雇用者
に占める割合</t>
    <rPh sb="0" eb="2">
      <t>サンギョウ</t>
    </rPh>
    <rPh sb="5" eb="8">
      <t>コヨウシャ</t>
    </rPh>
    <rPh sb="10" eb="11">
      <t>シ</t>
    </rPh>
    <rPh sb="13" eb="15">
      <t>ワリアイ</t>
    </rPh>
    <phoneticPr fontId="10"/>
  </si>
  <si>
    <t>産業大分類</t>
    <rPh sb="0" eb="2">
      <t>サンギョウ</t>
    </rPh>
    <rPh sb="2" eb="5">
      <t>ダイブンルイ</t>
    </rPh>
    <phoneticPr fontId="10"/>
  </si>
  <si>
    <t>左記以外
の雇用者</t>
    <rPh sb="0" eb="2">
      <t>サキ</t>
    </rPh>
    <phoneticPr fontId="10"/>
  </si>
  <si>
    <t>国（合計）</t>
    <rPh sb="0" eb="1">
      <t>クニ</t>
    </rPh>
    <rPh sb="2" eb="4">
      <t>ゴウケイ</t>
    </rPh>
    <phoneticPr fontId="10"/>
  </si>
  <si>
    <t>熊本県（合計）</t>
    <rPh sb="0" eb="3">
      <t>クマモトケン</t>
    </rPh>
    <rPh sb="4" eb="6">
      <t>ゴウケイ</t>
    </rPh>
    <phoneticPr fontId="10"/>
  </si>
  <si>
    <t xml:space="preserve"> </t>
    <phoneticPr fontId="8"/>
  </si>
  <si>
    <t>全産業（公務を除く）</t>
    <phoneticPr fontId="8"/>
  </si>
  <si>
    <t>事業所数／全産業（公務を除く）</t>
    <rPh sb="0" eb="3">
      <t>ジギョウショ</t>
    </rPh>
    <rPh sb="3" eb="4">
      <t>スウ</t>
    </rPh>
    <phoneticPr fontId="10"/>
  </si>
  <si>
    <t>従業者数／全産業（公務を除く）</t>
    <rPh sb="0" eb="1">
      <t>ジュウ</t>
    </rPh>
    <rPh sb="1" eb="4">
      <t>ギョウシャスウ</t>
    </rPh>
    <phoneticPr fontId="10"/>
  </si>
  <si>
    <t>表12　市町村別企業等数、売上高、純付加価値額</t>
    <rPh sb="0" eb="1">
      <t>ヒョウ</t>
    </rPh>
    <rPh sb="4" eb="8">
      <t>シチョウソンベツ</t>
    </rPh>
    <rPh sb="8" eb="10">
      <t>キギョウ</t>
    </rPh>
    <rPh sb="10" eb="11">
      <t>トウ</t>
    </rPh>
    <rPh sb="11" eb="12">
      <t>スウ</t>
    </rPh>
    <rPh sb="13" eb="15">
      <t>ウリアゲ</t>
    </rPh>
    <rPh sb="15" eb="16">
      <t>タカ</t>
    </rPh>
    <rPh sb="17" eb="18">
      <t>ジュン</t>
    </rPh>
    <rPh sb="18" eb="20">
      <t>フカ</t>
    </rPh>
    <rPh sb="20" eb="22">
      <t>カチ</t>
    </rPh>
    <rPh sb="22" eb="23">
      <t>ガク</t>
    </rPh>
    <phoneticPr fontId="10"/>
  </si>
  <si>
    <t>市町村計</t>
    <phoneticPr fontId="8"/>
  </si>
  <si>
    <t>表11　従業者規模別事業所数、従業者数</t>
    <rPh sb="0" eb="1">
      <t>ヒョウ</t>
    </rPh>
    <rPh sb="4" eb="7">
      <t>ジュウギョウシャ</t>
    </rPh>
    <rPh sb="7" eb="10">
      <t>キボベツ</t>
    </rPh>
    <rPh sb="10" eb="14">
      <t>ジギョウショスウ</t>
    </rPh>
    <rPh sb="15" eb="19">
      <t>ジュウギョウシャスウ</t>
    </rPh>
    <phoneticPr fontId="10"/>
  </si>
  <si>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1"/>
  </si>
  <si>
    <t>表７　産業大分類別男女別従業者数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2">
      <t>ダンジョベツ</t>
    </rPh>
    <rPh sb="12" eb="16">
      <t>ジュウギョウシャスウ</t>
    </rPh>
    <phoneticPr fontId="21"/>
  </si>
  <si>
    <t>【熊本県】</t>
    <rPh sb="1" eb="3">
      <t>クマモト</t>
    </rPh>
    <rPh sb="3" eb="4">
      <t>ケン</t>
    </rPh>
    <phoneticPr fontId="27"/>
  </si>
  <si>
    <t>男女計</t>
  </si>
  <si>
    <t>産業大分類</t>
  </si>
  <si>
    <t>男</t>
  </si>
  <si>
    <t>女</t>
  </si>
  <si>
    <t>男女計に占める割合（％）</t>
  </si>
  <si>
    <t>合計</t>
    <rPh sb="0" eb="1">
      <t>ゴウ</t>
    </rPh>
    <rPh sb="1" eb="2">
      <t>ケイ</t>
    </rPh>
    <phoneticPr fontId="21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</si>
  <si>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2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</si>
  <si>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1"/>
  </si>
  <si>
    <t>建設業</t>
    <rPh sb="0" eb="3">
      <t>ケンセツギョウ</t>
    </rPh>
    <phoneticPr fontId="21"/>
  </si>
  <si>
    <t>製造業</t>
    <rPh sb="0" eb="3">
      <t>セイゾウギョウ</t>
    </rPh>
    <phoneticPr fontId="2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</si>
  <si>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1"/>
  </si>
  <si>
    <t>情報通信業</t>
    <rPh sb="0" eb="2">
      <t>ジョウホウ</t>
    </rPh>
    <rPh sb="2" eb="5">
      <t>ツウシンギョウ</t>
    </rPh>
    <phoneticPr fontId="21"/>
  </si>
  <si>
    <t>運輸業，郵便業</t>
    <rPh sb="0" eb="3">
      <t>ウンユギョウ</t>
    </rPh>
    <rPh sb="4" eb="6">
      <t>ユウビン</t>
    </rPh>
    <rPh sb="6" eb="7">
      <t>ギョウ</t>
    </rPh>
    <phoneticPr fontId="21"/>
  </si>
  <si>
    <t>卸売業，小売業</t>
    <rPh sb="0" eb="2">
      <t>オロシウリ</t>
    </rPh>
    <rPh sb="2" eb="3">
      <t>ギョウ</t>
    </rPh>
    <rPh sb="4" eb="7">
      <t>コウリギョウ</t>
    </rPh>
    <phoneticPr fontId="21"/>
  </si>
  <si>
    <t>金融業，保険業</t>
    <rPh sb="0" eb="3">
      <t>キンユウギョウ</t>
    </rPh>
    <rPh sb="4" eb="7">
      <t>ホケンギョウ</t>
    </rPh>
    <phoneticPr fontId="2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</si>
  <si>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</si>
  <si>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</si>
  <si>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</si>
  <si>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</si>
  <si>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1"/>
  </si>
  <si>
    <t>医療，福祉</t>
    <rPh sb="0" eb="2">
      <t>イリョウ</t>
    </rPh>
    <rPh sb="3" eb="5">
      <t>フクシ</t>
    </rPh>
    <phoneticPr fontId="21"/>
  </si>
  <si>
    <t>複合サービス事業</t>
    <rPh sb="0" eb="2">
      <t>フクゴウ</t>
    </rPh>
    <rPh sb="6" eb="8">
      <t>ジギョウ</t>
    </rPh>
    <phoneticPr fontId="21"/>
  </si>
  <si>
    <t>サービス業（他に分類されないもの）</t>
    <rPh sb="4" eb="5">
      <t>ギョウ</t>
    </rPh>
    <rPh sb="6" eb="7">
      <t>タ</t>
    </rPh>
    <rPh sb="8" eb="10">
      <t>ブンルイ</t>
    </rPh>
    <phoneticPr fontId="21"/>
  </si>
  <si>
    <t>注1：男女計：男女の別「不詳」を含む。</t>
    <rPh sb="0" eb="1">
      <t>チュウ</t>
    </rPh>
    <phoneticPr fontId="21"/>
  </si>
  <si>
    <t>注2：産業別の「従業者数」は必要な事項の数値が得られた事業所を対象として集計した</t>
    <rPh sb="0" eb="1">
      <t>チュウ</t>
    </rPh>
    <phoneticPr fontId="21"/>
  </si>
  <si>
    <t>表8　従業上の地位別従業者数</t>
    <rPh sb="0" eb="1">
      <t>ヒョウ</t>
    </rPh>
    <rPh sb="3" eb="5">
      <t>ジュウギョウ</t>
    </rPh>
    <rPh sb="5" eb="6">
      <t>ジョウ</t>
    </rPh>
    <rPh sb="7" eb="9">
      <t>チイ</t>
    </rPh>
    <rPh sb="9" eb="10">
      <t>ベツ</t>
    </rPh>
    <rPh sb="10" eb="13">
      <t>ジュウギョウシャ</t>
    </rPh>
    <rPh sb="13" eb="14">
      <t>スウ</t>
    </rPh>
    <phoneticPr fontId="10"/>
  </si>
  <si>
    <t>表9　雇用者の内訳別従業者数</t>
    <rPh sb="0" eb="1">
      <t>ヒョウ</t>
    </rPh>
    <rPh sb="3" eb="6">
      <t>コヨウシャ</t>
    </rPh>
    <rPh sb="7" eb="9">
      <t>ウチワケ</t>
    </rPh>
    <rPh sb="9" eb="10">
      <t>ベツ</t>
    </rPh>
    <rPh sb="10" eb="11">
      <t>ジュウ</t>
    </rPh>
    <rPh sb="11" eb="14">
      <t>ギョウシャスウ</t>
    </rPh>
    <phoneticPr fontId="10"/>
  </si>
  <si>
    <t>表10　産業大分類別雇用者数</t>
    <rPh sb="0" eb="1">
      <t>ヒョウ</t>
    </rPh>
    <rPh sb="4" eb="6">
      <t>サンギョウ</t>
    </rPh>
    <rPh sb="6" eb="9">
      <t>ダイブンルイ</t>
    </rPh>
    <rPh sb="9" eb="10">
      <t>ベツ</t>
    </rPh>
    <rPh sb="10" eb="13">
      <t>コヨウシャ</t>
    </rPh>
    <rPh sb="13" eb="14">
      <t>スウ</t>
    </rPh>
    <phoneticPr fontId="10"/>
  </si>
  <si>
    <t>1～4人</t>
    <phoneticPr fontId="8"/>
  </si>
  <si>
    <t>出向・派遣従業者のみ</t>
    <phoneticPr fontId="8"/>
  </si>
  <si>
    <t>5～9人</t>
    <phoneticPr fontId="8"/>
  </si>
  <si>
    <t>10～19人</t>
    <phoneticPr fontId="8"/>
  </si>
  <si>
    <t>20～29人</t>
    <phoneticPr fontId="8"/>
  </si>
  <si>
    <t>30～49人</t>
    <phoneticPr fontId="8"/>
  </si>
  <si>
    <t>50～99人</t>
    <phoneticPr fontId="8"/>
  </si>
  <si>
    <t>100～199人</t>
    <phoneticPr fontId="8"/>
  </si>
  <si>
    <t>200～299人</t>
    <phoneticPr fontId="8"/>
  </si>
  <si>
    <t>300人以上</t>
    <phoneticPr fontId="8"/>
  </si>
  <si>
    <t>H28</t>
  </si>
  <si>
    <t>H28
(人)</t>
  </si>
  <si>
    <t>(人)</t>
    <rPh sb="1" eb="2">
      <t>ニン</t>
    </rPh>
    <phoneticPr fontId="8"/>
  </si>
  <si>
    <t>表13　市町村別事業所数、従業者数、１事業所当たり従業者数</t>
    <rPh sb="0" eb="1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9" eb="22">
      <t>ジギョウショ</t>
    </rPh>
    <rPh sb="22" eb="23">
      <t>ア</t>
    </rPh>
    <rPh sb="25" eb="26">
      <t>ジュウ</t>
    </rPh>
    <rPh sb="26" eb="29">
      <t>ギョウシャスウ</t>
    </rPh>
    <phoneticPr fontId="10"/>
  </si>
  <si>
    <t>注１：「事業所数」及び「従業者数」は、必要な事項の数値が得られた事業所を対象として集計した。</t>
    <rPh sb="0" eb="1">
      <t>チュウ</t>
    </rPh>
    <phoneticPr fontId="10"/>
  </si>
  <si>
    <t>表12 市町村別企業等数、売上高、純付加価値額</t>
    <rPh sb="0" eb="1">
      <t>ヒョウ</t>
    </rPh>
    <rPh sb="4" eb="8">
      <t>シチョウソンベツ</t>
    </rPh>
    <rPh sb="8" eb="10">
      <t>キギョウ</t>
    </rPh>
    <rPh sb="10" eb="11">
      <t>トウ</t>
    </rPh>
    <rPh sb="11" eb="12">
      <t>スウ</t>
    </rPh>
    <rPh sb="13" eb="15">
      <t>ウリアゲ</t>
    </rPh>
    <rPh sb="15" eb="16">
      <t>タカ</t>
    </rPh>
    <rPh sb="17" eb="18">
      <t>ジュン</t>
    </rPh>
    <rPh sb="18" eb="20">
      <t>フカ</t>
    </rPh>
    <rPh sb="20" eb="22">
      <t>カチ</t>
    </rPh>
    <rPh sb="22" eb="23">
      <t>ガク</t>
    </rPh>
    <phoneticPr fontId="10"/>
  </si>
  <si>
    <t>表13 市町村別事業所数、従業者数、１事業所当たり従業者数</t>
    <phoneticPr fontId="8"/>
  </si>
  <si>
    <t>注3：調査方法に違いがあり単純に比較ができないため、時系列比較を行う際は、十分に留意が必要である。</t>
  </si>
  <si>
    <t>注3：調査方法に違いがあり単純に比較ができないため、時系列比較を行う際は、十分に留意が必要である。</t>
    <phoneticPr fontId="40"/>
  </si>
  <si>
    <t>注2：雇用者の内訳については、「利用上の注意」の６を参照ください。</t>
    <rPh sb="16" eb="19">
      <t>リヨウジョウ</t>
    </rPh>
    <rPh sb="20" eb="22">
      <t>チュウイ</t>
    </rPh>
    <rPh sb="26" eb="28">
      <t>サンショウ</t>
    </rPh>
    <phoneticPr fontId="40"/>
  </si>
  <si>
    <t>表7 産業大分類別男女別従業者数</t>
    <rPh sb="0" eb="1">
      <t>ヒョウ</t>
    </rPh>
    <rPh sb="3" eb="5">
      <t>サンギョウ</t>
    </rPh>
    <rPh sb="5" eb="6">
      <t>ダイ</t>
    </rPh>
    <rPh sb="6" eb="8">
      <t>ブンルイ</t>
    </rPh>
    <rPh sb="8" eb="9">
      <t>ベツ</t>
    </rPh>
    <rPh sb="9" eb="11">
      <t>ダンジョ</t>
    </rPh>
    <rPh sb="11" eb="12">
      <t>ベツ</t>
    </rPh>
    <rPh sb="12" eb="13">
      <t>ジュウ</t>
    </rPh>
    <rPh sb="13" eb="16">
      <t>ギョウシャスウ</t>
    </rPh>
    <phoneticPr fontId="10"/>
  </si>
  <si>
    <t>表8 従業上の地位別従業者数</t>
    <rPh sb="0" eb="1">
      <t>ヒョウ</t>
    </rPh>
    <rPh sb="3" eb="5">
      <t>ジュウギョウ</t>
    </rPh>
    <rPh sb="5" eb="6">
      <t>ジョウ</t>
    </rPh>
    <rPh sb="7" eb="9">
      <t>チイ</t>
    </rPh>
    <rPh sb="9" eb="10">
      <t>ベツ</t>
    </rPh>
    <rPh sb="10" eb="13">
      <t>ジュウギョウシャ</t>
    </rPh>
    <rPh sb="13" eb="14">
      <t>スウ</t>
    </rPh>
    <phoneticPr fontId="10"/>
  </si>
  <si>
    <t>表9 雇用者の内訳別従業者数</t>
    <rPh sb="0" eb="1">
      <t>ヒョウ</t>
    </rPh>
    <rPh sb="3" eb="6">
      <t>コヨウシャ</t>
    </rPh>
    <rPh sb="7" eb="9">
      <t>ウチワケ</t>
    </rPh>
    <rPh sb="9" eb="10">
      <t>ベツ</t>
    </rPh>
    <rPh sb="10" eb="11">
      <t>ジュウ</t>
    </rPh>
    <rPh sb="11" eb="14">
      <t>ギョウシャスウ</t>
    </rPh>
    <phoneticPr fontId="10"/>
  </si>
  <si>
    <t>表10 産業大分類別雇用者数</t>
    <rPh sb="0" eb="1">
      <t>ヒョウ</t>
    </rPh>
    <rPh sb="4" eb="6">
      <t>サンギョウ</t>
    </rPh>
    <rPh sb="6" eb="9">
      <t>ダイブンルイ</t>
    </rPh>
    <rPh sb="9" eb="10">
      <t>ベツ</t>
    </rPh>
    <rPh sb="10" eb="13">
      <t>コヨウシャ</t>
    </rPh>
    <rPh sb="13" eb="14">
      <t>スウ</t>
    </rPh>
    <phoneticPr fontId="10"/>
  </si>
  <si>
    <t>表11 従業者規模別事業所数、従業者数</t>
    <rPh sb="0" eb="1">
      <t>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phoneticPr fontId="10"/>
  </si>
  <si>
    <t>（熊本県 企画振興部 交通政策・統計局 統計調査課）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</si>
</sst>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%;\▲#,##0.0%"/>
    <numFmt numFmtId="177" formatCode="0.0%"/>
    <numFmt numFmtId="178" formatCode="#,##0_ "/>
    <numFmt numFmtId="179" formatCode="#,##0_);[Red]\(#,##0\)"/>
    <numFmt numFmtId="180" formatCode="#,##0.0;[Red]\-#,##0.0"/>
    <numFmt numFmtId="181" formatCode="0.0"/>
    <numFmt numFmtId="182" formatCode="0.0%;\▲0.0%"/>
    <numFmt numFmtId="183" formatCode="0.0_);[Red]\(0.0\)"/>
    <numFmt numFmtId="184" formatCode="#,##0.0_ "/>
  </numFmts>
  <fonts count="45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ＭＳ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6" fillId="0" borderId="0"/>
    <xf numFmtId="9" fontId="13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2">
    <xf numFmtId="0" fontId="0" fillId="0" borderId="0" xfId="0"/>
    <xf numFmtId="0" fontId="9" fillId="3" borderId="0" xfId="0" applyFont="1" applyFill="1" applyAlignment="1">
      <alignment vertical="center"/>
    </xf>
    <xf numFmtId="0" fontId="0" fillId="3" borderId="6" xfId="0" applyFill="1" applyBorder="1"/>
    <xf numFmtId="0" fontId="0" fillId="3" borderId="15" xfId="0" applyFill="1" applyBorder="1"/>
    <xf numFmtId="0" fontId="0" fillId="3" borderId="16" xfId="0" applyFill="1" applyBorder="1" applyAlignment="1">
      <alignment horizontal="center" vertical="center"/>
    </xf>
    <xf numFmtId="0" fontId="0" fillId="3" borderId="0" xfId="0" applyFill="1" applyBorder="1"/>
    <xf numFmtId="0" fontId="0" fillId="3" borderId="7" xfId="0" applyFill="1" applyBorder="1"/>
    <xf numFmtId="0" fontId="0" fillId="3" borderId="0" xfId="0" applyFill="1"/>
    <xf numFmtId="0" fontId="0" fillId="3" borderId="16" xfId="0" applyFill="1" applyBorder="1"/>
    <xf numFmtId="178" fontId="0" fillId="3" borderId="22" xfId="0" applyNumberFormat="1" applyFill="1" applyBorder="1"/>
    <xf numFmtId="0" fontId="0" fillId="3" borderId="15" xfId="0" applyFill="1" applyBorder="1" applyAlignment="1">
      <alignment horizontal="left" vertical="center" indent="1" shrinkToFit="1"/>
    </xf>
    <xf numFmtId="178" fontId="0" fillId="3" borderId="24" xfId="0" applyNumberFormat="1" applyFill="1" applyBorder="1"/>
    <xf numFmtId="0" fontId="0" fillId="3" borderId="16" xfId="0" applyFill="1" applyBorder="1" applyAlignment="1">
      <alignment horizontal="left" vertical="center" indent="1" shrinkToFit="1"/>
    </xf>
    <xf numFmtId="178" fontId="0" fillId="3" borderId="20" xfId="0" applyNumberFormat="1" applyFill="1" applyBorder="1"/>
    <xf numFmtId="0" fontId="15" fillId="3" borderId="1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top"/>
    </xf>
    <xf numFmtId="0" fontId="0" fillId="0" borderId="0" xfId="0" applyFill="1"/>
    <xf numFmtId="0" fontId="14" fillId="3" borderId="0" xfId="0" applyFont="1" applyFill="1" applyAlignment="1"/>
    <xf numFmtId="0" fontId="12" fillId="3" borderId="0" xfId="0" applyFont="1" applyFill="1" applyAlignment="1">
      <alignment horizontal="left" vertical="top" indent="1"/>
    </xf>
    <xf numFmtId="0" fontId="14" fillId="3" borderId="16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79" fontId="0" fillId="2" borderId="6" xfId="0" applyNumberFormat="1" applyFill="1" applyBorder="1"/>
    <xf numFmtId="179" fontId="0" fillId="2" borderId="15" xfId="0" applyNumberFormat="1" applyFill="1" applyBorder="1" applyAlignment="1">
      <alignment vertical="center"/>
    </xf>
    <xf numFmtId="179" fontId="0" fillId="2" borderId="16" xfId="0" applyNumberFormat="1" applyFill="1" applyBorder="1" applyAlignment="1">
      <alignment vertical="center"/>
    </xf>
    <xf numFmtId="178" fontId="0" fillId="2" borderId="6" xfId="0" applyNumberFormat="1" applyFill="1" applyBorder="1"/>
    <xf numFmtId="178" fontId="0" fillId="2" borderId="15" xfId="0" applyNumberFormat="1" applyFill="1" applyBorder="1"/>
    <xf numFmtId="178" fontId="0" fillId="2" borderId="16" xfId="0" applyNumberFormat="1" applyFill="1" applyBorder="1"/>
    <xf numFmtId="181" fontId="0" fillId="3" borderId="21" xfId="2" applyNumberFormat="1" applyFont="1" applyFill="1" applyBorder="1" applyAlignment="1"/>
    <xf numFmtId="181" fontId="0" fillId="3" borderId="23" xfId="2" applyNumberFormat="1" applyFont="1" applyFill="1" applyBorder="1" applyAlignment="1"/>
    <xf numFmtId="181" fontId="0" fillId="3" borderId="19" xfId="2" applyNumberFormat="1" applyFont="1" applyFill="1" applyBorder="1" applyAlignment="1"/>
    <xf numFmtId="181" fontId="0" fillId="3" borderId="22" xfId="2" applyNumberFormat="1" applyFont="1" applyFill="1" applyBorder="1" applyAlignment="1"/>
    <xf numFmtId="181" fontId="0" fillId="3" borderId="24" xfId="2" applyNumberFormat="1" applyFont="1" applyFill="1" applyBorder="1" applyAlignment="1"/>
    <xf numFmtId="181" fontId="0" fillId="3" borderId="20" xfId="2" applyNumberFormat="1" applyFont="1" applyFill="1" applyBorder="1" applyAlignment="1"/>
    <xf numFmtId="0" fontId="14" fillId="3" borderId="18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81" fontId="12" fillId="0" borderId="11" xfId="2" applyNumberFormat="1" applyFont="1" applyFill="1" applyBorder="1">
      <alignment vertical="center"/>
    </xf>
    <xf numFmtId="0" fontId="28" fillId="3" borderId="0" xfId="0" applyFont="1" applyFill="1" applyAlignment="1">
      <alignment vertical="center"/>
    </xf>
    <xf numFmtId="0" fontId="18" fillId="3" borderId="0" xfId="0" applyNumberFormat="1" applyFont="1" applyFill="1" applyBorder="1" applyAlignment="1">
      <alignment horizontal="left" vertical="top"/>
    </xf>
    <xf numFmtId="0" fontId="30" fillId="3" borderId="0" xfId="0" applyFont="1" applyFill="1"/>
    <xf numFmtId="0" fontId="9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7" applyAlignment="1">
      <alignment vertical="center"/>
    </xf>
    <xf numFmtId="0" fontId="33" fillId="0" borderId="0" xfId="0" applyFont="1" applyAlignment="1">
      <alignment horizontal="centerContinuous" vertical="center"/>
    </xf>
    <xf numFmtId="0" fontId="17" fillId="3" borderId="18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5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0" fillId="3" borderId="55" xfId="0" applyFill="1" applyBorder="1"/>
    <xf numFmtId="0" fontId="0" fillId="3" borderId="6" xfId="0" applyFill="1" applyBorder="1" applyAlignment="1">
      <alignment horizontal="left" vertical="center"/>
    </xf>
    <xf numFmtId="0" fontId="0" fillId="3" borderId="35" xfId="0" applyFill="1" applyBorder="1" applyAlignment="1">
      <alignment horizontal="centerContinuous" vertical="center"/>
    </xf>
    <xf numFmtId="0" fontId="0" fillId="3" borderId="45" xfId="0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81" fontId="0" fillId="3" borderId="56" xfId="2" applyNumberFormat="1" applyFont="1" applyFill="1" applyBorder="1" applyAlignment="1"/>
    <xf numFmtId="179" fontId="0" fillId="4" borderId="44" xfId="0" applyNumberFormat="1" applyFill="1" applyBorder="1"/>
    <xf numFmtId="181" fontId="0" fillId="3" borderId="42" xfId="2" applyNumberFormat="1" applyFont="1" applyFill="1" applyBorder="1" applyAlignment="1"/>
    <xf numFmtId="179" fontId="0" fillId="4" borderId="45" xfId="0" applyNumberFormat="1" applyFill="1" applyBorder="1" applyAlignment="1">
      <alignment vertical="center"/>
    </xf>
    <xf numFmtId="181" fontId="0" fillId="3" borderId="43" xfId="2" applyNumberFormat="1" applyFont="1" applyFill="1" applyBorder="1" applyAlignment="1"/>
    <xf numFmtId="179" fontId="0" fillId="4" borderId="46" xfId="0" applyNumberFormat="1" applyFill="1" applyBorder="1" applyAlignment="1">
      <alignment vertical="center"/>
    </xf>
    <xf numFmtId="0" fontId="15" fillId="3" borderId="2" xfId="0" applyFont="1" applyFill="1" applyBorder="1"/>
    <xf numFmtId="0" fontId="16" fillId="3" borderId="3" xfId="0" applyFont="1" applyFill="1" applyBorder="1"/>
    <xf numFmtId="0" fontId="15" fillId="3" borderId="3" xfId="0" applyFont="1" applyFill="1" applyBorder="1"/>
    <xf numFmtId="0" fontId="16" fillId="3" borderId="4" xfId="0" applyFont="1" applyFill="1" applyBorder="1"/>
    <xf numFmtId="0" fontId="0" fillId="3" borderId="15" xfId="0" applyFill="1" applyBorder="1" applyAlignment="1"/>
    <xf numFmtId="178" fontId="0" fillId="4" borderId="6" xfId="0" applyNumberFormat="1" applyFill="1" applyBorder="1"/>
    <xf numFmtId="178" fontId="0" fillId="4" borderId="15" xfId="0" applyNumberFormat="1" applyFill="1" applyBorder="1"/>
    <xf numFmtId="178" fontId="0" fillId="4" borderId="16" xfId="0" applyNumberFormat="1" applyFill="1" applyBorder="1"/>
    <xf numFmtId="0" fontId="20" fillId="2" borderId="8" xfId="0" applyFont="1" applyFill="1" applyBorder="1" applyAlignment="1">
      <alignment vertical="center" shrinkToFit="1"/>
    </xf>
    <xf numFmtId="179" fontId="20" fillId="2" borderId="37" xfId="0" applyNumberFormat="1" applyFont="1" applyFill="1" applyBorder="1" applyAlignment="1">
      <alignment vertical="center"/>
    </xf>
    <xf numFmtId="181" fontId="20" fillId="2" borderId="48" xfId="2" applyNumberFormat="1" applyFont="1" applyFill="1" applyBorder="1" applyAlignment="1">
      <alignment horizontal="right" vertical="center"/>
    </xf>
    <xf numFmtId="178" fontId="20" fillId="2" borderId="31" xfId="2" applyNumberFormat="1" applyFont="1" applyFill="1" applyBorder="1" applyAlignment="1">
      <alignment horizontal="right" vertical="center"/>
    </xf>
    <xf numFmtId="179" fontId="20" fillId="2" borderId="27" xfId="1" applyNumberFormat="1" applyFont="1" applyFill="1" applyBorder="1" applyAlignment="1">
      <alignment horizontal="right" vertical="center"/>
    </xf>
    <xf numFmtId="178" fontId="20" fillId="2" borderId="31" xfId="2" applyNumberFormat="1" applyFont="1" applyFill="1" applyBorder="1" applyAlignment="1">
      <alignment vertical="center"/>
    </xf>
    <xf numFmtId="178" fontId="20" fillId="2" borderId="27" xfId="1" applyNumberFormat="1" applyFont="1" applyFill="1" applyBorder="1" applyAlignment="1">
      <alignment horizontal="right" vertical="center"/>
    </xf>
    <xf numFmtId="178" fontId="20" fillId="2" borderId="53" xfId="1" applyNumberFormat="1" applyFont="1" applyFill="1" applyBorder="1" applyAlignment="1">
      <alignment horizontal="right" vertical="center"/>
    </xf>
    <xf numFmtId="0" fontId="23" fillId="0" borderId="0" xfId="0" applyFont="1" applyFill="1"/>
    <xf numFmtId="0" fontId="12" fillId="0" borderId="0" xfId="0" applyNumberFormat="1" applyFont="1" applyFill="1" applyBorder="1" applyAlignment="1">
      <alignment horizontal="left" vertical="top"/>
    </xf>
    <xf numFmtId="0" fontId="36" fillId="0" borderId="0" xfId="3" applyFont="1" applyFill="1" applyAlignment="1"/>
    <xf numFmtId="0" fontId="2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7" fillId="0" borderId="41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 shrinkToFit="1"/>
    </xf>
    <xf numFmtId="0" fontId="19" fillId="0" borderId="15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10" xfId="0" applyFont="1" applyFill="1" applyBorder="1" applyAlignment="1">
      <alignment vertical="center" shrinkToFit="1"/>
    </xf>
    <xf numFmtId="179" fontId="9" fillId="0" borderId="38" xfId="0" applyNumberFormat="1" applyFont="1" applyFill="1" applyBorder="1" applyAlignment="1">
      <alignment vertical="center"/>
    </xf>
    <xf numFmtId="181" fontId="9" fillId="0" borderId="49" xfId="2" applyNumberFormat="1" applyFont="1" applyFill="1" applyBorder="1" applyAlignment="1">
      <alignment horizontal="right" vertical="center"/>
    </xf>
    <xf numFmtId="178" fontId="9" fillId="0" borderId="32" xfId="2" applyNumberFormat="1" applyFont="1" applyFill="1" applyBorder="1" applyAlignment="1">
      <alignment horizontal="right" vertical="center"/>
    </xf>
    <xf numFmtId="179" fontId="9" fillId="0" borderId="28" xfId="1" applyNumberFormat="1" applyFont="1" applyFill="1" applyBorder="1" applyAlignment="1">
      <alignment horizontal="right" vertical="center"/>
    </xf>
    <xf numFmtId="178" fontId="9" fillId="0" borderId="32" xfId="2" applyNumberFormat="1" applyFont="1" applyFill="1" applyBorder="1" applyAlignment="1">
      <alignment vertical="center"/>
    </xf>
    <xf numFmtId="178" fontId="9" fillId="0" borderId="28" xfId="1" applyNumberFormat="1" applyFont="1" applyFill="1" applyBorder="1" applyAlignment="1">
      <alignment horizontal="right" vertical="center"/>
    </xf>
    <xf numFmtId="178" fontId="9" fillId="0" borderId="32" xfId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 shrinkToFit="1"/>
    </xf>
    <xf numFmtId="179" fontId="9" fillId="0" borderId="3" xfId="0" applyNumberFormat="1" applyFont="1" applyFill="1" applyBorder="1" applyAlignment="1">
      <alignment vertical="center"/>
    </xf>
    <xf numFmtId="181" fontId="9" fillId="0" borderId="50" xfId="2" applyNumberFormat="1" applyFont="1" applyFill="1" applyBorder="1" applyAlignment="1">
      <alignment horizontal="right" vertical="center"/>
    </xf>
    <xf numFmtId="178" fontId="9" fillId="0" borderId="33" xfId="2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178" fontId="9" fillId="0" borderId="33" xfId="2" applyNumberFormat="1" applyFont="1" applyFill="1" applyBorder="1" applyAlignment="1">
      <alignment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33" xfId="1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 shrinkToFit="1"/>
    </xf>
    <xf numFmtId="179" fontId="9" fillId="0" borderId="39" xfId="0" applyNumberFormat="1" applyFont="1" applyFill="1" applyBorder="1" applyAlignment="1">
      <alignment vertical="center"/>
    </xf>
    <xf numFmtId="181" fontId="9" fillId="0" borderId="51" xfId="2" applyNumberFormat="1" applyFont="1" applyFill="1" applyBorder="1" applyAlignment="1">
      <alignment horizontal="right" vertical="center"/>
    </xf>
    <xf numFmtId="178" fontId="9" fillId="0" borderId="34" xfId="2" applyNumberFormat="1" applyFont="1" applyFill="1" applyBorder="1" applyAlignment="1">
      <alignment horizontal="right" vertical="center"/>
    </xf>
    <xf numFmtId="179" fontId="9" fillId="0" borderId="29" xfId="1" applyNumberFormat="1" applyFont="1" applyFill="1" applyBorder="1" applyAlignment="1">
      <alignment horizontal="right" vertical="center"/>
    </xf>
    <xf numFmtId="178" fontId="9" fillId="0" borderId="34" xfId="2" applyNumberFormat="1" applyFont="1" applyFill="1" applyBorder="1" applyAlignment="1">
      <alignment vertical="center"/>
    </xf>
    <xf numFmtId="178" fontId="9" fillId="0" borderId="29" xfId="1" applyNumberFormat="1" applyFont="1" applyFill="1" applyBorder="1" applyAlignment="1">
      <alignment horizontal="right" vertical="center"/>
    </xf>
    <xf numFmtId="178" fontId="9" fillId="0" borderId="34" xfId="1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 shrinkToFit="1"/>
    </xf>
    <xf numFmtId="179" fontId="9" fillId="0" borderId="37" xfId="0" applyNumberFormat="1" applyFont="1" applyFill="1" applyBorder="1" applyAlignment="1">
      <alignment vertical="center" shrinkToFit="1"/>
    </xf>
    <xf numFmtId="181" fontId="9" fillId="0" borderId="48" xfId="2" applyNumberFormat="1" applyFont="1" applyFill="1" applyBorder="1" applyAlignment="1">
      <alignment horizontal="right" vertical="center" shrinkToFit="1"/>
    </xf>
    <xf numFmtId="178" fontId="9" fillId="0" borderId="31" xfId="2" applyNumberFormat="1" applyFont="1" applyFill="1" applyBorder="1" applyAlignment="1">
      <alignment horizontal="right" vertical="center" shrinkToFit="1"/>
    </xf>
    <xf numFmtId="179" fontId="9" fillId="0" borderId="27" xfId="1" applyNumberFormat="1" applyFont="1" applyFill="1" applyBorder="1" applyAlignment="1">
      <alignment horizontal="right" vertical="center" shrinkToFit="1"/>
    </xf>
    <xf numFmtId="178" fontId="9" fillId="0" borderId="31" xfId="2" applyNumberFormat="1" applyFont="1" applyFill="1" applyBorder="1" applyAlignment="1">
      <alignment vertical="center" shrinkToFit="1"/>
    </xf>
    <xf numFmtId="178" fontId="9" fillId="0" borderId="27" xfId="1" applyNumberFormat="1" applyFont="1" applyFill="1" applyBorder="1" applyAlignment="1">
      <alignment horizontal="right" vertical="center" shrinkToFit="1"/>
    </xf>
    <xf numFmtId="178" fontId="9" fillId="0" borderId="27" xfId="1" applyNumberFormat="1" applyFont="1" applyFill="1" applyBorder="1" applyAlignment="1">
      <alignment horizontal="right" vertical="center"/>
    </xf>
    <xf numFmtId="178" fontId="9" fillId="0" borderId="53" xfId="1" applyNumberFormat="1" applyFont="1" applyFill="1" applyBorder="1" applyAlignment="1">
      <alignment horizontal="right" vertical="center"/>
    </xf>
    <xf numFmtId="0" fontId="7" fillId="0" borderId="0" xfId="0" applyFont="1" applyFill="1"/>
    <xf numFmtId="0" fontId="22" fillId="0" borderId="0" xfId="0" applyFont="1" applyFill="1" applyAlignment="1"/>
    <xf numFmtId="0" fontId="12" fillId="0" borderId="0" xfId="0" applyFont="1" applyFill="1"/>
    <xf numFmtId="0" fontId="22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Continuous" vertical="center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center"/>
    </xf>
    <xf numFmtId="38" fontId="9" fillId="0" borderId="10" xfId="1" applyFont="1" applyFill="1" applyBorder="1">
      <alignment vertical="center"/>
    </xf>
    <xf numFmtId="181" fontId="9" fillId="0" borderId="10" xfId="2" applyNumberFormat="1" applyFont="1" applyFill="1" applyBorder="1" applyAlignment="1">
      <alignment horizontal="right" vertical="center"/>
    </xf>
    <xf numFmtId="180" fontId="9" fillId="0" borderId="10" xfId="1" applyNumberFormat="1" applyFont="1" applyFill="1" applyBorder="1">
      <alignment vertical="center"/>
    </xf>
    <xf numFmtId="0" fontId="9" fillId="0" borderId="11" xfId="0" applyFont="1" applyFill="1" applyBorder="1" applyAlignment="1">
      <alignment vertical="center"/>
    </xf>
    <xf numFmtId="38" fontId="9" fillId="0" borderId="11" xfId="1" applyFont="1" applyFill="1" applyBorder="1">
      <alignment vertical="center"/>
    </xf>
    <xf numFmtId="181" fontId="9" fillId="0" borderId="11" xfId="2" applyNumberFormat="1" applyFont="1" applyFill="1" applyBorder="1" applyAlignment="1">
      <alignment horizontal="right" vertical="center"/>
    </xf>
    <xf numFmtId="180" fontId="9" fillId="0" borderId="11" xfId="1" applyNumberFormat="1" applyFont="1" applyFill="1" applyBorder="1">
      <alignment vertical="center"/>
    </xf>
    <xf numFmtId="0" fontId="9" fillId="0" borderId="12" xfId="0" applyFont="1" applyFill="1" applyBorder="1" applyAlignment="1">
      <alignment vertical="center"/>
    </xf>
    <xf numFmtId="38" fontId="9" fillId="0" borderId="12" xfId="1" applyFont="1" applyFill="1" applyBorder="1">
      <alignment vertical="center"/>
    </xf>
    <xf numFmtId="181" fontId="9" fillId="0" borderId="12" xfId="2" applyNumberFormat="1" applyFont="1" applyFill="1" applyBorder="1" applyAlignment="1">
      <alignment horizontal="right" vertical="center"/>
    </xf>
    <xf numFmtId="180" fontId="9" fillId="0" borderId="12" xfId="1" applyNumberFormat="1" applyFont="1" applyFill="1" applyBorder="1">
      <alignment vertical="center"/>
    </xf>
    <xf numFmtId="0" fontId="9" fillId="0" borderId="8" xfId="0" applyFont="1" applyFill="1" applyBorder="1" applyAlignment="1">
      <alignment vertical="center"/>
    </xf>
    <xf numFmtId="38" fontId="9" fillId="0" borderId="9" xfId="1" applyFont="1" applyFill="1" applyBorder="1">
      <alignment vertical="center"/>
    </xf>
    <xf numFmtId="181" fontId="9" fillId="0" borderId="9" xfId="0" applyNumberFormat="1" applyFont="1" applyFill="1" applyBorder="1" applyAlignment="1">
      <alignment horizontal="right" vertical="center"/>
    </xf>
    <xf numFmtId="180" fontId="9" fillId="0" borderId="9" xfId="1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176" fontId="11" fillId="0" borderId="0" xfId="2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0" fontId="9" fillId="0" borderId="0" xfId="1" applyNumberFormat="1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35" fillId="0" borderId="0" xfId="0" applyFont="1" applyFill="1"/>
    <xf numFmtId="0" fontId="16" fillId="0" borderId="6" xfId="0" applyFont="1" applyFill="1" applyBorder="1" applyAlignment="1">
      <alignment horizontal="center" vertical="center"/>
    </xf>
    <xf numFmtId="0" fontId="37" fillId="0" borderId="2" xfId="3" applyFont="1" applyFill="1" applyBorder="1" applyAlignment="1"/>
    <xf numFmtId="0" fontId="37" fillId="0" borderId="3" xfId="3" applyFont="1" applyFill="1" applyBorder="1" applyAlignment="1"/>
    <xf numFmtId="0" fontId="36" fillId="0" borderId="3" xfId="3" applyFont="1" applyFill="1" applyBorder="1" applyAlignment="1">
      <alignment vertical="center"/>
    </xf>
    <xf numFmtId="0" fontId="24" fillId="0" borderId="4" xfId="3" applyFont="1" applyFill="1" applyBorder="1" applyAlignment="1">
      <alignment horizontal="center" vertical="center" wrapText="1"/>
    </xf>
    <xf numFmtId="0" fontId="23" fillId="0" borderId="15" xfId="0" applyFont="1" applyFill="1" applyBorder="1"/>
    <xf numFmtId="0" fontId="36" fillId="0" borderId="6" xfId="3" applyFont="1" applyFill="1" applyBorder="1" applyAlignment="1">
      <alignment horizontal="center" vertical="center"/>
    </xf>
    <xf numFmtId="0" fontId="36" fillId="0" borderId="13" xfId="3" applyFont="1" applyFill="1" applyBorder="1" applyAlignment="1"/>
    <xf numFmtId="0" fontId="36" fillId="0" borderId="14" xfId="3" applyFont="1" applyFill="1" applyBorder="1" applyAlignment="1">
      <alignment vertical="center"/>
    </xf>
    <xf numFmtId="0" fontId="36" fillId="0" borderId="6" xfId="3" applyFont="1" applyFill="1" applyBorder="1" applyAlignment="1"/>
    <xf numFmtId="0" fontId="36" fillId="0" borderId="14" xfId="3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0" fontId="26" fillId="0" borderId="41" xfId="3" applyFont="1" applyFill="1" applyBorder="1" applyAlignment="1">
      <alignment horizontal="left" vertical="top" wrapText="1"/>
    </xf>
    <xf numFmtId="0" fontId="26" fillId="0" borderId="18" xfId="3" applyFont="1" applyFill="1" applyBorder="1" applyAlignment="1">
      <alignment horizontal="left" vertical="top" wrapText="1"/>
    </xf>
    <xf numFmtId="0" fontId="36" fillId="0" borderId="15" xfId="3" applyFont="1" applyFill="1" applyBorder="1" applyAlignment="1">
      <alignment horizontal="center" vertical="center" wrapText="1"/>
    </xf>
    <xf numFmtId="0" fontId="23" fillId="0" borderId="16" xfId="0" applyFont="1" applyFill="1" applyBorder="1"/>
    <xf numFmtId="0" fontId="24" fillId="0" borderId="16" xfId="3" applyFont="1" applyFill="1" applyBorder="1" applyAlignment="1">
      <alignment horizontal="center" vertical="center"/>
    </xf>
    <xf numFmtId="0" fontId="24" fillId="0" borderId="43" xfId="3" applyFont="1" applyFill="1" applyBorder="1" applyAlignment="1">
      <alignment horizontal="center" vertical="center"/>
    </xf>
    <xf numFmtId="0" fontId="36" fillId="0" borderId="20" xfId="3" applyFont="1" applyFill="1" applyBorder="1" applyAlignment="1">
      <alignment horizontal="center" vertical="center"/>
    </xf>
    <xf numFmtId="0" fontId="23" fillId="0" borderId="6" xfId="0" applyFont="1" applyFill="1" applyBorder="1"/>
    <xf numFmtId="181" fontId="24" fillId="0" borderId="56" xfId="5" applyNumberFormat="1" applyFont="1" applyFill="1" applyBorder="1" applyAlignment="1"/>
    <xf numFmtId="178" fontId="36" fillId="0" borderId="56" xfId="3" applyNumberFormat="1" applyFont="1" applyFill="1" applyBorder="1" applyAlignment="1"/>
    <xf numFmtId="181" fontId="36" fillId="0" borderId="22" xfId="3" applyNumberFormat="1" applyFont="1" applyFill="1" applyBorder="1" applyAlignment="1"/>
    <xf numFmtId="181" fontId="36" fillId="0" borderId="56" xfId="5" applyNumberFormat="1" applyFont="1" applyFill="1" applyBorder="1" applyAlignment="1"/>
    <xf numFmtId="0" fontId="23" fillId="0" borderId="15" xfId="0" applyFont="1" applyFill="1" applyBorder="1" applyAlignment="1">
      <alignment horizontal="left" vertical="center" indent="1" shrinkToFit="1"/>
    </xf>
    <xf numFmtId="181" fontId="24" fillId="0" borderId="42" xfId="5" applyNumberFormat="1" applyFont="1" applyFill="1" applyBorder="1" applyAlignment="1"/>
    <xf numFmtId="178" fontId="36" fillId="0" borderId="42" xfId="3" applyNumberFormat="1" applyFont="1" applyFill="1" applyBorder="1" applyAlignment="1"/>
    <xf numFmtId="181" fontId="24" fillId="0" borderId="24" xfId="5" applyNumberFormat="1" applyFont="1" applyFill="1" applyBorder="1" applyAlignment="1"/>
    <xf numFmtId="181" fontId="36" fillId="0" borderId="42" xfId="5" applyNumberFormat="1" applyFont="1" applyFill="1" applyBorder="1" applyAlignment="1"/>
    <xf numFmtId="181" fontId="36" fillId="0" borderId="24" xfId="5" applyNumberFormat="1" applyFont="1" applyFill="1" applyBorder="1" applyAlignment="1"/>
    <xf numFmtId="0" fontId="23" fillId="0" borderId="16" xfId="0" applyFont="1" applyFill="1" applyBorder="1" applyAlignment="1">
      <alignment horizontal="left" vertical="center" indent="1" shrinkToFit="1"/>
    </xf>
    <xf numFmtId="181" fontId="24" fillId="0" borderId="43" xfId="5" applyNumberFormat="1" applyFont="1" applyFill="1" applyBorder="1" applyAlignment="1"/>
    <xf numFmtId="178" fontId="36" fillId="0" borderId="43" xfId="3" applyNumberFormat="1" applyFont="1" applyFill="1" applyBorder="1" applyAlignment="1"/>
    <xf numFmtId="181" fontId="24" fillId="0" borderId="20" xfId="5" applyNumberFormat="1" applyFont="1" applyFill="1" applyBorder="1" applyAlignment="1"/>
    <xf numFmtId="181" fontId="36" fillId="0" borderId="43" xfId="5" applyNumberFormat="1" applyFont="1" applyFill="1" applyBorder="1" applyAlignment="1"/>
    <xf numFmtId="181" fontId="36" fillId="0" borderId="20" xfId="5" applyNumberFormat="1" applyFont="1" applyFill="1" applyBorder="1" applyAlignment="1"/>
    <xf numFmtId="0" fontId="12" fillId="0" borderId="0" xfId="0" applyFont="1" applyFill="1" applyAlignment="1"/>
    <xf numFmtId="178" fontId="36" fillId="2" borderId="6" xfId="3" applyNumberFormat="1" applyFont="1" applyFill="1" applyBorder="1" applyAlignment="1"/>
    <xf numFmtId="178" fontId="36" fillId="2" borderId="15" xfId="3" applyNumberFormat="1" applyFont="1" applyFill="1" applyBorder="1" applyAlignment="1"/>
    <xf numFmtId="178" fontId="36" fillId="2" borderId="16" xfId="3" applyNumberFormat="1" applyFont="1" applyFill="1" applyBorder="1" applyAlignment="1"/>
    <xf numFmtId="178" fontId="36" fillId="4" borderId="6" xfId="3" applyNumberFormat="1" applyFont="1" applyFill="1" applyBorder="1" applyAlignment="1"/>
    <xf numFmtId="178" fontId="36" fillId="4" borderId="15" xfId="3" applyNumberFormat="1" applyFont="1" applyFill="1" applyBorder="1" applyAlignment="1"/>
    <xf numFmtId="178" fontId="36" fillId="4" borderId="16" xfId="3" applyNumberFormat="1" applyFont="1" applyFill="1" applyBorder="1" applyAlignment="1"/>
    <xf numFmtId="0" fontId="20" fillId="2" borderId="8" xfId="0" applyFont="1" applyFill="1" applyBorder="1" applyAlignment="1">
      <alignment vertical="center"/>
    </xf>
    <xf numFmtId="38" fontId="20" fillId="2" borderId="9" xfId="1" applyFont="1" applyFill="1" applyBorder="1">
      <alignment vertical="center"/>
    </xf>
    <xf numFmtId="181" fontId="20" fillId="2" borderId="9" xfId="2" applyNumberFormat="1" applyFont="1" applyFill="1" applyBorder="1" applyAlignment="1">
      <alignment horizontal="right" vertical="center"/>
    </xf>
    <xf numFmtId="180" fontId="20" fillId="2" borderId="9" xfId="1" applyNumberFormat="1" applyFont="1" applyFill="1" applyBorder="1">
      <alignment vertical="center"/>
    </xf>
    <xf numFmtId="180" fontId="20" fillId="2" borderId="57" xfId="1" applyNumberFormat="1" applyFont="1" applyFill="1" applyBorder="1">
      <alignment vertical="center"/>
    </xf>
    <xf numFmtId="0" fontId="18" fillId="0" borderId="0" xfId="8" applyNumberFormat="1" applyFont="1" applyFill="1" applyBorder="1" applyAlignment="1">
      <alignment horizontal="left" vertical="top"/>
    </xf>
    <xf numFmtId="38" fontId="11" fillId="0" borderId="11" xfId="6" applyFont="1" applyFill="1" applyBorder="1">
      <alignment vertical="center"/>
    </xf>
    <xf numFmtId="0" fontId="11" fillId="0" borderId="11" xfId="4" applyFont="1" applyFill="1" applyBorder="1" applyAlignment="1">
      <alignment horizontal="right" vertical="center"/>
    </xf>
    <xf numFmtId="38" fontId="24" fillId="0" borderId="36" xfId="6" applyFont="1" applyFill="1" applyBorder="1">
      <alignment vertical="center"/>
    </xf>
    <xf numFmtId="38" fontId="24" fillId="0" borderId="11" xfId="6" applyFont="1" applyFill="1" applyBorder="1">
      <alignment vertical="center"/>
    </xf>
    <xf numFmtId="180" fontId="24" fillId="0" borderId="11" xfId="6" applyNumberFormat="1" applyFont="1" applyFill="1" applyBorder="1">
      <alignment vertical="center"/>
    </xf>
    <xf numFmtId="0" fontId="13" fillId="0" borderId="0" xfId="4" applyFill="1">
      <alignment vertical="center"/>
    </xf>
    <xf numFmtId="0" fontId="28" fillId="0" borderId="0" xfId="8" applyFont="1" applyFill="1" applyAlignment="1">
      <alignment vertical="center"/>
    </xf>
    <xf numFmtId="0" fontId="6" fillId="0" borderId="0" xfId="8" applyFill="1"/>
    <xf numFmtId="0" fontId="9" fillId="0" borderId="0" xfId="4" applyFont="1" applyFill="1">
      <alignment vertical="center"/>
    </xf>
    <xf numFmtId="0" fontId="28" fillId="0" borderId="0" xfId="4" applyFont="1" applyFill="1">
      <alignment vertical="center"/>
    </xf>
    <xf numFmtId="0" fontId="15" fillId="0" borderId="6" xfId="8" applyFont="1" applyFill="1" applyBorder="1" applyAlignment="1">
      <alignment horizontal="center" vertical="center"/>
    </xf>
    <xf numFmtId="0" fontId="13" fillId="0" borderId="2" xfId="4" applyFont="1" applyFill="1" applyBorder="1">
      <alignment vertical="center"/>
    </xf>
    <xf numFmtId="0" fontId="23" fillId="0" borderId="3" xfId="4" applyFont="1" applyFill="1" applyBorder="1">
      <alignment vertical="center"/>
    </xf>
    <xf numFmtId="0" fontId="23" fillId="0" borderId="2" xfId="4" applyFont="1" applyFill="1" applyBorder="1">
      <alignment vertical="center"/>
    </xf>
    <xf numFmtId="0" fontId="23" fillId="0" borderId="4" xfId="4" applyFont="1" applyFill="1" applyBorder="1">
      <alignment vertical="center"/>
    </xf>
    <xf numFmtId="0" fontId="9" fillId="0" borderId="5" xfId="4" applyFont="1" applyFill="1" applyBorder="1">
      <alignment vertical="center"/>
    </xf>
    <xf numFmtId="0" fontId="23" fillId="0" borderId="6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23" fillId="0" borderId="6" xfId="4" applyFont="1" applyFill="1" applyBorder="1" applyAlignment="1">
      <alignment vertical="center"/>
    </xf>
    <xf numFmtId="0" fontId="23" fillId="0" borderId="3" xfId="4" applyFont="1" applyFill="1" applyBorder="1" applyAlignment="1">
      <alignment vertical="center"/>
    </xf>
    <xf numFmtId="0" fontId="23" fillId="0" borderId="4" xfId="4" applyFont="1" applyFill="1" applyBorder="1" applyAlignment="1">
      <alignment vertical="center"/>
    </xf>
    <xf numFmtId="0" fontId="38" fillId="0" borderId="5" xfId="4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 vertical="top"/>
    </xf>
    <xf numFmtId="0" fontId="12" fillId="0" borderId="5" xfId="4" applyFont="1" applyFill="1" applyBorder="1" applyAlignment="1">
      <alignment horizontal="center" vertical="top" wrapText="1"/>
    </xf>
    <xf numFmtId="0" fontId="9" fillId="0" borderId="36" xfId="4" applyFont="1" applyFill="1" applyBorder="1">
      <alignment vertical="center"/>
    </xf>
    <xf numFmtId="0" fontId="9" fillId="0" borderId="36" xfId="4" applyFont="1" applyFill="1" applyBorder="1" applyAlignment="1">
      <alignment horizontal="center" vertical="center" wrapText="1"/>
    </xf>
    <xf numFmtId="0" fontId="9" fillId="0" borderId="36" xfId="4" applyFont="1" applyFill="1" applyBorder="1" applyAlignment="1">
      <alignment horizontal="center" vertical="center"/>
    </xf>
    <xf numFmtId="0" fontId="9" fillId="0" borderId="36" xfId="4" applyFont="1" applyFill="1" applyBorder="1" applyAlignment="1">
      <alignment horizontal="center"/>
    </xf>
    <xf numFmtId="0" fontId="9" fillId="0" borderId="11" xfId="4" applyFont="1" applyFill="1" applyBorder="1">
      <alignment vertical="center"/>
    </xf>
    <xf numFmtId="0" fontId="9" fillId="0" borderId="11" xfId="4" applyFont="1" applyFill="1" applyBorder="1" applyAlignment="1">
      <alignment horizontal="left" vertical="center" indent="1" shrinkToFit="1"/>
    </xf>
    <xf numFmtId="0" fontId="9" fillId="0" borderId="0" xfId="4" applyFont="1" applyFill="1" applyBorder="1" applyAlignment="1">
      <alignment horizontal="left" vertical="center" indent="1"/>
    </xf>
    <xf numFmtId="38" fontId="9" fillId="0" borderId="0" xfId="6" applyFont="1" applyFill="1" applyBorder="1">
      <alignment vertical="center"/>
    </xf>
    <xf numFmtId="176" fontId="11" fillId="0" borderId="0" xfId="9" applyNumberFormat="1" applyFont="1" applyFill="1" applyBorder="1">
      <alignment vertical="center"/>
    </xf>
    <xf numFmtId="177" fontId="9" fillId="0" borderId="0" xfId="9" applyNumberFormat="1" applyFont="1" applyFill="1" applyBorder="1">
      <alignment vertical="center"/>
    </xf>
    <xf numFmtId="180" fontId="9" fillId="0" borderId="0" xfId="6" applyNumberFormat="1" applyFont="1" applyFill="1" applyBorder="1">
      <alignment vertical="center"/>
    </xf>
    <xf numFmtId="0" fontId="9" fillId="0" borderId="0" xfId="4" applyFont="1" applyFill="1" applyAlignment="1">
      <alignment horizontal="left" vertical="center" indent="1"/>
    </xf>
    <xf numFmtId="38" fontId="11" fillId="2" borderId="11" xfId="6" applyFont="1" applyFill="1" applyBorder="1">
      <alignment vertical="center"/>
    </xf>
    <xf numFmtId="183" fontId="11" fillId="0" borderId="11" xfId="9" applyNumberFormat="1" applyFont="1" applyFill="1" applyBorder="1">
      <alignment vertical="center"/>
    </xf>
    <xf numFmtId="38" fontId="11" fillId="4" borderId="11" xfId="6" applyFont="1" applyFill="1" applyBorder="1">
      <alignment vertical="center"/>
    </xf>
    <xf numFmtId="180" fontId="11" fillId="2" borderId="11" xfId="6" applyNumberFormat="1" applyFont="1" applyFill="1" applyBorder="1">
      <alignment vertical="center"/>
    </xf>
    <xf numFmtId="180" fontId="11" fillId="4" borderId="11" xfId="6" applyNumberFormat="1" applyFont="1" applyFill="1" applyBorder="1">
      <alignment vertical="center"/>
    </xf>
    <xf numFmtId="0" fontId="18" fillId="0" borderId="0" xfId="10" applyNumberFormat="1" applyFont="1" applyFill="1" applyBorder="1" applyAlignment="1">
      <alignment horizontal="left" vertical="top"/>
    </xf>
    <xf numFmtId="181" fontId="24" fillId="3" borderId="11" xfId="12" applyNumberFormat="1" applyFont="1" applyFill="1" applyBorder="1">
      <alignment vertical="center"/>
    </xf>
    <xf numFmtId="38" fontId="24" fillId="2" borderId="11" xfId="11" applyFont="1" applyFill="1" applyBorder="1">
      <alignment vertical="center"/>
    </xf>
    <xf numFmtId="181" fontId="24" fillId="0" borderId="11" xfId="12" applyNumberFormat="1" applyFont="1" applyFill="1" applyBorder="1">
      <alignment vertical="center"/>
    </xf>
    <xf numFmtId="0" fontId="9" fillId="0" borderId="0" xfId="10" applyFont="1" applyFill="1" applyAlignment="1">
      <alignment vertical="center"/>
    </xf>
    <xf numFmtId="0" fontId="28" fillId="0" borderId="0" xfId="10" applyFont="1" applyFill="1" applyAlignment="1">
      <alignment vertical="center"/>
    </xf>
    <xf numFmtId="0" fontId="6" fillId="0" borderId="0" xfId="10" applyFill="1"/>
    <xf numFmtId="0" fontId="12" fillId="0" borderId="36" xfId="10" applyFont="1" applyFill="1" applyBorder="1" applyAlignment="1">
      <alignment horizontal="center" vertical="center"/>
    </xf>
    <xf numFmtId="0" fontId="24" fillId="0" borderId="36" xfId="10" applyFont="1" applyFill="1" applyBorder="1" applyAlignment="1">
      <alignment horizontal="center" shrinkToFit="1"/>
    </xf>
    <xf numFmtId="0" fontId="26" fillId="0" borderId="11" xfId="10" applyFont="1" applyFill="1" applyBorder="1" applyAlignment="1">
      <alignment horizontal="center" vertical="center" wrapText="1"/>
    </xf>
    <xf numFmtId="0" fontId="24" fillId="0" borderId="36" xfId="10" applyFont="1" applyFill="1" applyBorder="1" applyAlignment="1">
      <alignment horizontal="center" wrapText="1"/>
    </xf>
    <xf numFmtId="38" fontId="9" fillId="0" borderId="0" xfId="10" applyNumberFormat="1" applyFont="1" applyFill="1" applyAlignment="1">
      <alignment vertical="center"/>
    </xf>
    <xf numFmtId="38" fontId="24" fillId="0" borderId="11" xfId="11" applyFont="1" applyFill="1" applyBorder="1">
      <alignment vertical="center"/>
    </xf>
    <xf numFmtId="0" fontId="12" fillId="0" borderId="0" xfId="10" applyFont="1" applyFill="1" applyBorder="1" applyAlignment="1">
      <alignment horizontal="left" vertical="center" indent="1"/>
    </xf>
    <xf numFmtId="38" fontId="12" fillId="0" borderId="0" xfId="11" applyFont="1" applyFill="1" applyBorder="1">
      <alignment vertical="center"/>
    </xf>
    <xf numFmtId="182" fontId="12" fillId="0" borderId="0" xfId="12" applyNumberFormat="1" applyFont="1" applyFill="1" applyBorder="1">
      <alignment vertical="center"/>
    </xf>
    <xf numFmtId="181" fontId="12" fillId="0" borderId="0" xfId="10" applyNumberFormat="1" applyFont="1" applyFill="1" applyBorder="1" applyAlignment="1">
      <alignment vertical="center"/>
    </xf>
    <xf numFmtId="38" fontId="9" fillId="0" borderId="0" xfId="11" applyFont="1" applyFill="1">
      <alignment vertical="center"/>
    </xf>
    <xf numFmtId="0" fontId="29" fillId="0" borderId="6" xfId="0" applyFont="1" applyFill="1" applyBorder="1" applyAlignment="1">
      <alignment horizontal="left" vertical="center" indent="1"/>
    </xf>
    <xf numFmtId="0" fontId="16" fillId="0" borderId="13" xfId="0" applyFont="1" applyFill="1" applyBorder="1" applyAlignment="1">
      <alignment horizontal="left" vertical="center" indent="1"/>
    </xf>
    <xf numFmtId="0" fontId="16" fillId="0" borderId="14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36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shrinkToFit="1"/>
    </xf>
    <xf numFmtId="0" fontId="26" fillId="0" borderId="11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 shrinkToFit="1"/>
    </xf>
    <xf numFmtId="38" fontId="9" fillId="0" borderId="0" xfId="0" applyNumberFormat="1" applyFont="1" applyFill="1" applyAlignment="1">
      <alignment vertical="center"/>
    </xf>
    <xf numFmtId="0" fontId="12" fillId="0" borderId="11" xfId="0" applyFont="1" applyFill="1" applyBorder="1" applyAlignment="1">
      <alignment vertical="center"/>
    </xf>
    <xf numFmtId="38" fontId="12" fillId="0" borderId="11" xfId="1" applyFont="1" applyFill="1" applyBorder="1">
      <alignment vertical="center"/>
    </xf>
    <xf numFmtId="181" fontId="12" fillId="0" borderId="11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 indent="1"/>
    </xf>
    <xf numFmtId="38" fontId="9" fillId="0" borderId="0" xfId="1" applyFont="1" applyFill="1">
      <alignment vertical="center"/>
    </xf>
    <xf numFmtId="0" fontId="12" fillId="0" borderId="0" xfId="0" applyFont="1" applyFill="1" applyBorder="1" applyAlignment="1">
      <alignment horizontal="left" vertical="center" indent="1"/>
    </xf>
    <xf numFmtId="38" fontId="12" fillId="0" borderId="0" xfId="1" applyFont="1" applyFill="1" applyBorder="1">
      <alignment vertical="center"/>
    </xf>
    <xf numFmtId="181" fontId="12" fillId="0" borderId="13" xfId="2" applyNumberFormat="1" applyFont="1" applyFill="1" applyBorder="1">
      <alignment vertical="center"/>
    </xf>
    <xf numFmtId="182" fontId="12" fillId="0" borderId="0" xfId="2" applyNumberFormat="1" applyFont="1" applyFill="1" applyBorder="1">
      <alignment vertical="center"/>
    </xf>
    <xf numFmtId="177" fontId="12" fillId="0" borderId="0" xfId="2" applyNumberFormat="1" applyFont="1" applyFill="1" applyBorder="1">
      <alignment vertical="center"/>
    </xf>
    <xf numFmtId="181" fontId="12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38" fontId="24" fillId="4" borderId="11" xfId="11" applyFont="1" applyFill="1" applyBorder="1">
      <alignment vertical="center"/>
    </xf>
    <xf numFmtId="181" fontId="24" fillId="2" borderId="11" xfId="10" applyNumberFormat="1" applyFont="1" applyFill="1" applyBorder="1" applyAlignment="1">
      <alignment vertical="center"/>
    </xf>
    <xf numFmtId="181" fontId="24" fillId="4" borderId="11" xfId="10" applyNumberFormat="1" applyFont="1" applyFill="1" applyBorder="1" applyAlignment="1">
      <alignment vertical="center"/>
    </xf>
    <xf numFmtId="38" fontId="24" fillId="4" borderId="0" xfId="11" applyFont="1" applyFill="1">
      <alignment vertical="center"/>
    </xf>
    <xf numFmtId="0" fontId="9" fillId="3" borderId="0" xfId="10" applyFont="1" applyFill="1" applyAlignment="1">
      <alignment vertical="center"/>
    </xf>
    <xf numFmtId="0" fontId="12" fillId="3" borderId="1" xfId="10" applyFont="1" applyFill="1" applyBorder="1" applyAlignment="1">
      <alignment vertical="center"/>
    </xf>
    <xf numFmtId="0" fontId="12" fillId="3" borderId="6" xfId="10" applyFont="1" applyFill="1" applyBorder="1" applyAlignment="1">
      <alignment horizontal="left" vertical="center"/>
    </xf>
    <xf numFmtId="0" fontId="12" fillId="3" borderId="4" xfId="10" applyFont="1" applyFill="1" applyBorder="1" applyAlignment="1">
      <alignment horizontal="left" vertical="center"/>
    </xf>
    <xf numFmtId="0" fontId="24" fillId="3" borderId="6" xfId="10" applyFont="1" applyFill="1" applyBorder="1" applyAlignment="1">
      <alignment horizontal="left" vertical="center"/>
    </xf>
    <xf numFmtId="0" fontId="24" fillId="3" borderId="4" xfId="10" applyFont="1" applyFill="1" applyBorder="1" applyAlignment="1">
      <alignment horizontal="left" vertical="center"/>
    </xf>
    <xf numFmtId="0" fontId="24" fillId="3" borderId="4" xfId="10" applyFont="1" applyFill="1" applyBorder="1" applyAlignment="1">
      <alignment vertical="center"/>
    </xf>
    <xf numFmtId="0" fontId="12" fillId="3" borderId="2" xfId="10" applyFont="1" applyFill="1" applyBorder="1" applyAlignment="1">
      <alignment vertical="center"/>
    </xf>
    <xf numFmtId="0" fontId="6" fillId="3" borderId="3" xfId="10" applyFill="1" applyBorder="1" applyAlignment="1">
      <alignment vertical="center"/>
    </xf>
    <xf numFmtId="0" fontId="6" fillId="3" borderId="4" xfId="10" applyFill="1" applyBorder="1" applyAlignment="1">
      <alignment vertical="center"/>
    </xf>
    <xf numFmtId="0" fontId="24" fillId="3" borderId="2" xfId="10" applyFont="1" applyFill="1" applyBorder="1" applyAlignment="1">
      <alignment vertical="center"/>
    </xf>
    <xf numFmtId="0" fontId="12" fillId="3" borderId="6" xfId="10" applyFont="1" applyFill="1" applyBorder="1" applyAlignment="1">
      <alignment horizontal="left"/>
    </xf>
    <xf numFmtId="0" fontId="12" fillId="3" borderId="14" xfId="10" applyFont="1" applyFill="1" applyBorder="1" applyAlignment="1">
      <alignment horizontal="left" vertical="center"/>
    </xf>
    <xf numFmtId="0" fontId="12" fillId="3" borderId="6" xfId="10" applyFont="1" applyFill="1" applyBorder="1" applyAlignment="1">
      <alignment horizontal="center" vertical="center"/>
    </xf>
    <xf numFmtId="0" fontId="12" fillId="3" borderId="4" xfId="10" applyFont="1" applyFill="1" applyBorder="1" applyAlignment="1">
      <alignment vertical="center"/>
    </xf>
    <xf numFmtId="0" fontId="12" fillId="3" borderId="6" xfId="10" applyFont="1" applyFill="1" applyBorder="1" applyAlignment="1">
      <alignment vertical="center"/>
    </xf>
    <xf numFmtId="0" fontId="25" fillId="3" borderId="4" xfId="10" applyFont="1" applyFill="1" applyBorder="1" applyAlignment="1">
      <alignment vertical="center"/>
    </xf>
    <xf numFmtId="0" fontId="24" fillId="3" borderId="13" xfId="10" applyFont="1" applyFill="1" applyBorder="1" applyAlignment="1">
      <alignment horizontal="center" vertical="center"/>
    </xf>
    <xf numFmtId="0" fontId="24" fillId="3" borderId="3" xfId="10" applyFont="1" applyFill="1" applyBorder="1" applyAlignment="1">
      <alignment vertical="center"/>
    </xf>
    <xf numFmtId="0" fontId="24" fillId="3" borderId="6" xfId="10" applyFont="1" applyFill="1" applyBorder="1" applyAlignment="1">
      <alignment vertical="center"/>
    </xf>
    <xf numFmtId="0" fontId="25" fillId="3" borderId="14" xfId="10" applyFont="1" applyFill="1" applyBorder="1" applyAlignment="1">
      <alignment vertical="center"/>
    </xf>
    <xf numFmtId="0" fontId="12" fillId="3" borderId="16" xfId="10" applyFont="1" applyFill="1" applyBorder="1" applyAlignment="1">
      <alignment horizontal="left" vertical="top"/>
    </xf>
    <xf numFmtId="0" fontId="12" fillId="3" borderId="40" xfId="10" applyFont="1" applyFill="1" applyBorder="1" applyAlignment="1">
      <alignment horizontal="left" vertical="center"/>
    </xf>
    <xf numFmtId="0" fontId="22" fillId="0" borderId="0" xfId="10" applyFont="1" applyFill="1" applyBorder="1" applyAlignment="1">
      <alignment horizontal="left" vertical="center"/>
    </xf>
    <xf numFmtId="0" fontId="21" fillId="0" borderId="0" xfId="10" applyFont="1" applyFill="1" applyAlignment="1">
      <alignment horizontal="left" vertical="top" indent="3"/>
    </xf>
    <xf numFmtId="0" fontId="38" fillId="3" borderId="0" xfId="10" applyFont="1" applyFill="1" applyAlignment="1"/>
    <xf numFmtId="0" fontId="22" fillId="0" borderId="11" xfId="10" applyFont="1" applyFill="1" applyBorder="1" applyAlignment="1">
      <alignment vertical="center"/>
    </xf>
    <xf numFmtId="0" fontId="22" fillId="0" borderId="11" xfId="10" applyFont="1" applyFill="1" applyBorder="1" applyAlignment="1">
      <alignment horizontal="left" vertical="center" indent="1"/>
    </xf>
    <xf numFmtId="0" fontId="38" fillId="0" borderId="0" xfId="0" applyFont="1" applyFill="1" applyAlignment="1"/>
    <xf numFmtId="0" fontId="34" fillId="0" borderId="0" xfId="0" applyFont="1" applyAlignment="1">
      <alignment horizontal="center" vertical="center"/>
    </xf>
    <xf numFmtId="178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38" fontId="14" fillId="0" borderId="0" xfId="1" applyFont="1" applyFill="1" applyAlignment="1"/>
    <xf numFmtId="184" fontId="14" fillId="0" borderId="0" xfId="0" applyNumberFormat="1" applyFont="1" applyFill="1"/>
    <xf numFmtId="0" fontId="41" fillId="0" borderId="0" xfId="13" applyFont="1">
      <alignment vertical="center"/>
    </xf>
    <xf numFmtId="0" fontId="36" fillId="0" borderId="0" xfId="13" applyFont="1">
      <alignment vertical="center"/>
    </xf>
    <xf numFmtId="0" fontId="24" fillId="0" borderId="0" xfId="13" applyFont="1">
      <alignment vertical="center"/>
    </xf>
    <xf numFmtId="0" fontId="24" fillId="0" borderId="1" xfId="13" applyFont="1" applyBorder="1">
      <alignment vertical="center"/>
    </xf>
    <xf numFmtId="0" fontId="24" fillId="0" borderId="5" xfId="13" applyFont="1" applyBorder="1">
      <alignment vertical="center"/>
    </xf>
    <xf numFmtId="0" fontId="36" fillId="0" borderId="1" xfId="13" applyFont="1" applyBorder="1" applyAlignment="1">
      <alignment horizontal="center"/>
    </xf>
    <xf numFmtId="0" fontId="36" fillId="0" borderId="6" xfId="13" applyFont="1" applyBorder="1" applyAlignment="1">
      <alignment horizontal="center" vertical="center"/>
    </xf>
    <xf numFmtId="0" fontId="36" fillId="0" borderId="3" xfId="13" applyFont="1" applyBorder="1" applyAlignment="1">
      <alignment vertical="center"/>
    </xf>
    <xf numFmtId="0" fontId="36" fillId="0" borderId="4" xfId="13" applyFont="1" applyBorder="1" applyAlignment="1">
      <alignment vertical="center"/>
    </xf>
    <xf numFmtId="0" fontId="36" fillId="0" borderId="1" xfId="13" applyFont="1" applyBorder="1" applyAlignment="1">
      <alignment horizontal="center" vertical="center"/>
    </xf>
    <xf numFmtId="0" fontId="24" fillId="0" borderId="36" xfId="13" applyFont="1" applyBorder="1">
      <alignment vertical="center"/>
    </xf>
    <xf numFmtId="0" fontId="36" fillId="0" borderId="36" xfId="13" applyFont="1" applyBorder="1" applyAlignment="1">
      <alignment horizontal="center" vertical="center" wrapText="1"/>
    </xf>
    <xf numFmtId="0" fontId="36" fillId="0" borderId="36" xfId="13" applyFont="1" applyBorder="1" applyAlignment="1">
      <alignment horizontal="center"/>
    </xf>
    <xf numFmtId="0" fontId="24" fillId="0" borderId="11" xfId="13" applyFont="1" applyBorder="1" applyAlignment="1">
      <alignment horizontal="center" vertical="center" wrapText="1"/>
    </xf>
    <xf numFmtId="0" fontId="24" fillId="0" borderId="11" xfId="13" applyFont="1" applyBorder="1">
      <alignment vertical="center"/>
    </xf>
    <xf numFmtId="38" fontId="24" fillId="0" borderId="11" xfId="13" applyNumberFormat="1" applyFont="1" applyFill="1" applyBorder="1">
      <alignment vertical="center"/>
    </xf>
    <xf numFmtId="176" fontId="24" fillId="0" borderId="11" xfId="5" applyNumberFormat="1" applyFont="1" applyFill="1" applyBorder="1">
      <alignment vertical="center"/>
    </xf>
    <xf numFmtId="177" fontId="24" fillId="0" borderId="11" xfId="5" applyNumberFormat="1" applyFont="1" applyFill="1" applyBorder="1">
      <alignment vertical="center"/>
    </xf>
    <xf numFmtId="0" fontId="24" fillId="0" borderId="11" xfId="13" applyFont="1" applyBorder="1" applyAlignment="1">
      <alignment horizontal="left" vertical="center" indent="1"/>
    </xf>
    <xf numFmtId="38" fontId="24" fillId="2" borderId="11" xfId="6" applyFont="1" applyFill="1" applyBorder="1">
      <alignment vertical="center"/>
    </xf>
    <xf numFmtId="0" fontId="24" fillId="0" borderId="11" xfId="13" applyFont="1" applyBorder="1" applyAlignment="1">
      <alignment horizontal="left" vertical="center" wrapText="1" indent="2"/>
    </xf>
    <xf numFmtId="0" fontId="36" fillId="0" borderId="5" xfId="13" applyFont="1" applyBorder="1" applyAlignment="1">
      <alignment horizontal="center" vertical="center"/>
    </xf>
    <xf numFmtId="0" fontId="36" fillId="0" borderId="15" xfId="13" applyFont="1" applyBorder="1" applyAlignment="1">
      <alignment horizontal="center" vertical="center"/>
    </xf>
    <xf numFmtId="0" fontId="36" fillId="0" borderId="0" xfId="13" applyFont="1" applyBorder="1" applyAlignment="1">
      <alignment horizontal="center" vertical="center"/>
    </xf>
    <xf numFmtId="0" fontId="36" fillId="0" borderId="40" xfId="13" applyFont="1" applyBorder="1" applyAlignment="1">
      <alignment vertical="center"/>
    </xf>
    <xf numFmtId="0" fontId="36" fillId="0" borderId="36" xfId="13" applyFont="1" applyBorder="1" applyAlignment="1">
      <alignment horizontal="center" vertical="center"/>
    </xf>
    <xf numFmtId="176" fontId="24" fillId="0" borderId="11" xfId="5" applyNumberFormat="1" applyFont="1" applyBorder="1">
      <alignment vertical="center"/>
    </xf>
    <xf numFmtId="0" fontId="24" fillId="0" borderId="11" xfId="13" applyFont="1" applyBorder="1" applyAlignment="1">
      <alignment horizontal="left" vertical="center" indent="2"/>
    </xf>
    <xf numFmtId="0" fontId="36" fillId="0" borderId="13" xfId="13" applyFont="1" applyBorder="1" applyAlignment="1">
      <alignment horizontal="center" vertical="center"/>
    </xf>
    <xf numFmtId="0" fontId="36" fillId="0" borderId="3" xfId="13" applyFont="1" applyBorder="1" applyAlignment="1">
      <alignment horizontal="center" vertical="center"/>
    </xf>
    <xf numFmtId="0" fontId="36" fillId="0" borderId="14" xfId="13" applyFont="1" applyBorder="1" applyAlignment="1">
      <alignment horizontal="center" vertical="center"/>
    </xf>
    <xf numFmtId="0" fontId="42" fillId="0" borderId="36" xfId="13" applyFont="1" applyBorder="1" applyAlignment="1">
      <alignment horizontal="center" vertical="top"/>
    </xf>
    <xf numFmtId="0" fontId="26" fillId="0" borderId="11" xfId="13" applyFont="1" applyBorder="1" applyAlignment="1">
      <alignment horizontal="left" vertical="center" wrapText="1"/>
    </xf>
    <xf numFmtId="0" fontId="26" fillId="0" borderId="11" xfId="13" applyFont="1" applyBorder="1" applyAlignment="1">
      <alignment horizontal="center" vertical="center" wrapText="1"/>
    </xf>
    <xf numFmtId="177" fontId="24" fillId="0" borderId="11" xfId="5" applyNumberFormat="1" applyFont="1" applyBorder="1">
      <alignment vertical="center"/>
    </xf>
    <xf numFmtId="0" fontId="24" fillId="0" borderId="0" xfId="13" applyFont="1" applyBorder="1" applyAlignment="1">
      <alignment horizontal="left" vertical="center"/>
    </xf>
    <xf numFmtId="38" fontId="24" fillId="0" borderId="0" xfId="13" applyNumberFormat="1" applyFont="1" applyFill="1" applyBorder="1">
      <alignment vertical="center"/>
    </xf>
    <xf numFmtId="177" fontId="24" fillId="0" borderId="0" xfId="5" applyNumberFormat="1" applyFont="1" applyFill="1" applyBorder="1">
      <alignment vertical="center"/>
    </xf>
    <xf numFmtId="38" fontId="24" fillId="0" borderId="0" xfId="6" applyFont="1" applyFill="1" applyBorder="1">
      <alignment vertical="center"/>
    </xf>
    <xf numFmtId="176" fontId="24" fillId="0" borderId="0" xfId="5" applyNumberFormat="1" applyFont="1" applyBorder="1">
      <alignment vertical="center"/>
    </xf>
    <xf numFmtId="177" fontId="24" fillId="0" borderId="0" xfId="5" applyNumberFormat="1" applyFont="1" applyBorder="1">
      <alignment vertical="center"/>
    </xf>
    <xf numFmtId="38" fontId="24" fillId="4" borderId="11" xfId="13" applyNumberFormat="1" applyFont="1" applyFill="1" applyBorder="1">
      <alignment vertical="center"/>
    </xf>
    <xf numFmtId="0" fontId="36" fillId="0" borderId="4" xfId="13" applyFont="1" applyBorder="1" applyAlignment="1">
      <alignment vertical="center"/>
    </xf>
    <xf numFmtId="0" fontId="36" fillId="0" borderId="6" xfId="13" applyFont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center" vertical="center"/>
    </xf>
    <xf numFmtId="0" fontId="36" fillId="0" borderId="4" xfId="13" applyFont="1" applyBorder="1" applyAlignment="1">
      <alignment vertical="center"/>
    </xf>
    <xf numFmtId="0" fontId="36" fillId="0" borderId="6" xfId="13" applyFont="1" applyBorder="1" applyAlignment="1">
      <alignment horizontal="center" vertical="center"/>
    </xf>
    <xf numFmtId="0" fontId="36" fillId="0" borderId="36" xfId="13" applyFont="1" applyBorder="1" applyAlignment="1">
      <alignment horizontal="center" wrapText="1"/>
    </xf>
    <xf numFmtId="38" fontId="24" fillId="4" borderId="11" xfId="13" applyNumberFormat="1" applyFont="1" applyFill="1" applyBorder="1" applyAlignment="1">
      <alignment horizontal="center" vertical="center"/>
    </xf>
    <xf numFmtId="38" fontId="24" fillId="2" borderId="11" xfId="6" applyFont="1" applyFill="1" applyBorder="1" applyAlignment="1">
      <alignment horizontal="center" vertical="center"/>
    </xf>
    <xf numFmtId="177" fontId="24" fillId="0" borderId="11" xfId="5" applyNumberFormat="1" applyFont="1" applyFill="1" applyBorder="1" applyAlignment="1">
      <alignment horizontal="center" vertical="center"/>
    </xf>
    <xf numFmtId="0" fontId="24" fillId="0" borderId="1" xfId="13" applyFont="1" applyBorder="1" applyAlignment="1">
      <alignment horizontal="center" vertical="center"/>
    </xf>
    <xf numFmtId="0" fontId="24" fillId="0" borderId="11" xfId="13" applyFont="1" applyBorder="1" applyAlignment="1">
      <alignment horizontal="left" vertical="center" shrinkToFit="1"/>
    </xf>
    <xf numFmtId="0" fontId="23" fillId="0" borderId="15" xfId="4" applyFont="1" applyFill="1" applyBorder="1" applyAlignment="1">
      <alignment horizontal="center" vertical="center"/>
    </xf>
    <xf numFmtId="0" fontId="13" fillId="0" borderId="6" xfId="4" applyFont="1" applyFill="1" applyBorder="1">
      <alignment vertical="center"/>
    </xf>
    <xf numFmtId="0" fontId="13" fillId="0" borderId="13" xfId="4" applyFont="1" applyFill="1" applyBorder="1">
      <alignment vertical="center"/>
    </xf>
    <xf numFmtId="0" fontId="23" fillId="0" borderId="13" xfId="4" applyFont="1" applyFill="1" applyBorder="1">
      <alignment vertical="center"/>
    </xf>
    <xf numFmtId="0" fontId="23" fillId="0" borderId="14" xfId="4" applyFont="1" applyFill="1" applyBorder="1">
      <alignment vertical="center"/>
    </xf>
    <xf numFmtId="0" fontId="13" fillId="0" borderId="14" xfId="4" applyFont="1" applyFill="1" applyBorder="1">
      <alignment vertical="center"/>
    </xf>
    <xf numFmtId="0" fontId="13" fillId="0" borderId="6" xfId="4" applyFont="1" applyFill="1" applyBorder="1" applyAlignment="1">
      <alignment horizontal="left" vertical="center" indent="1"/>
    </xf>
    <xf numFmtId="0" fontId="42" fillId="0" borderId="5" xfId="13" applyFont="1" applyBorder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43" fillId="0" borderId="0" xfId="0" applyFont="1" applyAlignment="1">
      <alignment vertical="top"/>
    </xf>
    <xf numFmtId="0" fontId="44" fillId="0" borderId="0" xfId="0" applyFont="1" applyAlignment="1">
      <alignment vertical="center"/>
    </xf>
    <xf numFmtId="0" fontId="20" fillId="0" borderId="52" xfId="0" applyFont="1" applyFill="1" applyBorder="1" applyAlignment="1">
      <alignment horizontal="center" vertical="center" wrapText="1" shrinkToFit="1"/>
    </xf>
    <xf numFmtId="0" fontId="0" fillId="0" borderId="35" xfId="0" applyFill="1" applyBorder="1" applyAlignment="1">
      <alignment horizontal="center" vertical="center" shrinkToFit="1"/>
    </xf>
    <xf numFmtId="0" fontId="21" fillId="0" borderId="45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wrapText="1" shrinkToFit="1"/>
    </xf>
    <xf numFmtId="0" fontId="9" fillId="0" borderId="14" xfId="4" applyFont="1" applyFill="1" applyBorder="1" applyAlignment="1">
      <alignment horizontal="center" vertical="center" wrapText="1" shrinkToFit="1"/>
    </xf>
    <xf numFmtId="0" fontId="9" fillId="0" borderId="16" xfId="4" applyFont="1" applyFill="1" applyBorder="1" applyAlignment="1">
      <alignment horizontal="center" vertical="center" wrapText="1" shrinkToFit="1"/>
    </xf>
    <xf numFmtId="0" fontId="9" fillId="0" borderId="40" xfId="4" applyFont="1" applyFill="1" applyBorder="1" applyAlignment="1">
      <alignment horizontal="center" vertical="center" wrapText="1" shrinkToFit="1"/>
    </xf>
    <xf numFmtId="0" fontId="36" fillId="0" borderId="2" xfId="13" applyFont="1" applyBorder="1" applyAlignment="1">
      <alignment horizontal="center" vertical="center"/>
    </xf>
    <xf numFmtId="0" fontId="36" fillId="0" borderId="3" xfId="13" applyFont="1" applyBorder="1" applyAlignment="1">
      <alignment horizontal="center" vertical="center"/>
    </xf>
    <xf numFmtId="0" fontId="36" fillId="0" borderId="4" xfId="13" applyFont="1" applyBorder="1" applyAlignment="1">
      <alignment horizontal="center" vertical="center"/>
    </xf>
    <xf numFmtId="0" fontId="36" fillId="0" borderId="3" xfId="13" applyFont="1" applyBorder="1" applyAlignment="1">
      <alignment vertical="center"/>
    </xf>
    <xf numFmtId="0" fontId="36" fillId="0" borderId="4" xfId="13" applyFont="1" applyBorder="1" applyAlignment="1">
      <alignment vertical="center"/>
    </xf>
    <xf numFmtId="0" fontId="24" fillId="0" borderId="2" xfId="13" applyFont="1" applyBorder="1" applyAlignment="1">
      <alignment horizontal="center" vertical="center" wrapText="1"/>
    </xf>
    <xf numFmtId="0" fontId="24" fillId="0" borderId="4" xfId="13" applyFont="1" applyBorder="1" applyAlignment="1">
      <alignment horizontal="center" vertical="center" wrapText="1"/>
    </xf>
    <xf numFmtId="0" fontId="36" fillId="0" borderId="6" xfId="13" applyFont="1" applyBorder="1" applyAlignment="1">
      <alignment horizontal="center" vertical="center"/>
    </xf>
    <xf numFmtId="0" fontId="36" fillId="0" borderId="13" xfId="13" applyFont="1" applyBorder="1" applyAlignment="1">
      <alignment horizontal="center" vertical="center"/>
    </xf>
    <xf numFmtId="0" fontId="36" fillId="0" borderId="16" xfId="13" applyFont="1" applyBorder="1" applyAlignment="1">
      <alignment horizontal="center" vertical="center" wrapText="1"/>
    </xf>
    <xf numFmtId="0" fontId="36" fillId="0" borderId="40" xfId="13" applyFont="1" applyBorder="1" applyAlignment="1">
      <alignment horizontal="center" vertical="center"/>
    </xf>
    <xf numFmtId="0" fontId="36" fillId="0" borderId="16" xfId="13" applyFont="1" applyBorder="1" applyAlignment="1">
      <alignment horizontal="center" vertical="center"/>
    </xf>
  </cellXfs>
  <cellStyles count="14">
    <cellStyle name="パーセント" xfId="2" builtinId="5"/>
    <cellStyle name="パーセント 2" xfId="5"/>
    <cellStyle name="パーセント 2 2" xfId="9"/>
    <cellStyle name="パーセント 2 3" xfId="12"/>
    <cellStyle name="ハイパーリンク" xfId="7" builtinId="8"/>
    <cellStyle name="桁区切り" xfId="1" builtinId="6"/>
    <cellStyle name="桁区切り 2" xfId="6"/>
    <cellStyle name="桁区切り 2 2" xfId="11"/>
    <cellStyle name="標準" xfId="0" builtinId="0"/>
    <cellStyle name="標準 2" xfId="3"/>
    <cellStyle name="標準 2 2" xfId="10"/>
    <cellStyle name="標準 2 3" xfId="13"/>
    <cellStyle name="標準 3" xfId="4"/>
    <cellStyle name="標準 4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21" customHeight="1"/>
  <cols>
    <col min="1" max="1" width="3.75" style="44" customWidth="1"/>
    <col min="2" max="2" width="81" style="44" customWidth="1"/>
    <col min="3" max="16384" width="9" style="44"/>
  </cols>
  <sheetData>
    <row r="2" spans="2:8" ht="21" customHeight="1">
      <c r="B2" s="417" t="s">
        <v>123</v>
      </c>
    </row>
    <row r="3" spans="2:8" ht="21" customHeight="1">
      <c r="B3" s="416" t="s">
        <v>124</v>
      </c>
    </row>
    <row r="5" spans="2:8" ht="23.25" customHeight="1">
      <c r="B5" s="344" t="s">
        <v>97</v>
      </c>
      <c r="C5" s="46"/>
      <c r="D5" s="49"/>
      <c r="E5" s="49"/>
      <c r="F5" s="49"/>
      <c r="G5" s="49"/>
      <c r="H5" s="49"/>
    </row>
    <row r="6" spans="2:8" ht="23.25" customHeight="1">
      <c r="B6" s="415" t="s">
        <v>320</v>
      </c>
      <c r="C6" s="46"/>
      <c r="D6" s="49"/>
      <c r="E6" s="49"/>
      <c r="F6" s="49"/>
      <c r="G6" s="49"/>
      <c r="H6" s="49"/>
    </row>
    <row r="7" spans="2:8" ht="18.75" customHeight="1"/>
    <row r="8" spans="2:8" ht="27.75" customHeight="1">
      <c r="B8" s="45" t="str">
        <f>'1'!B2</f>
        <v>表１ 企業等数、売上高、純付加価値額／熊本県と九州、全国の比較</v>
      </c>
    </row>
    <row r="9" spans="2:8" ht="27.75" customHeight="1">
      <c r="B9" s="45" t="str">
        <f>'2'!B2</f>
        <v>表２ 事業所数、従業者数／熊本県と九州、全国の比較</v>
      </c>
    </row>
    <row r="10" spans="2:8" ht="27.75" customHeight="1">
      <c r="B10" s="45" t="str">
        <f>'3'!B2</f>
        <v>表３ 産業大分類別企業等数</v>
      </c>
    </row>
    <row r="11" spans="2:8" ht="27.75" customHeight="1">
      <c r="B11" s="45" t="str">
        <f>'4'!B2</f>
        <v>表４ 産業大分類別売上高、１企業当たり売上高</v>
      </c>
    </row>
    <row r="12" spans="2:8" ht="27.75" customHeight="1">
      <c r="B12" s="45" t="str">
        <f>'5'!B2</f>
        <v>表５ 産業大分類別純付加価値額及び純付加価値率</v>
      </c>
    </row>
    <row r="13" spans="2:8" ht="27.75" customHeight="1">
      <c r="B13" s="45" t="s">
        <v>177</v>
      </c>
    </row>
    <row r="14" spans="2:8" ht="27.75" customHeight="1">
      <c r="B14" s="45" t="s">
        <v>315</v>
      </c>
    </row>
    <row r="15" spans="2:8" ht="27.75" customHeight="1">
      <c r="B15" s="45" t="s">
        <v>316</v>
      </c>
    </row>
    <row r="16" spans="2:8" ht="27.75" customHeight="1">
      <c r="B16" s="45" t="s">
        <v>317</v>
      </c>
    </row>
    <row r="17" spans="2:2" ht="27.75" customHeight="1">
      <c r="B17" s="45" t="s">
        <v>318</v>
      </c>
    </row>
    <row r="18" spans="2:2" ht="27.75" customHeight="1">
      <c r="B18" s="45" t="s">
        <v>319</v>
      </c>
    </row>
    <row r="19" spans="2:2" ht="27.75" customHeight="1">
      <c r="B19" s="45" t="s">
        <v>310</v>
      </c>
    </row>
    <row r="20" spans="2:2" ht="27.75" customHeight="1">
      <c r="B20" s="45" t="s">
        <v>311</v>
      </c>
    </row>
    <row r="21" spans="2:2" ht="27.75" customHeight="1"/>
    <row r="22" spans="2:2" ht="27.75" customHeight="1"/>
  </sheetData>
  <phoneticPr fontId="10"/>
  <hyperlinks>
    <hyperlink ref="B8" location="'1'!A1" display="'1'!A1"/>
    <hyperlink ref="B9" location="'2'!A1" display="'2'!A1"/>
    <hyperlink ref="B10" location="'3'!A1" display="'3'!A1"/>
    <hyperlink ref="B11" location="'4'!A1" display="'4'!A1"/>
    <hyperlink ref="B12" location="'5'!A1" display="'5'!A1"/>
    <hyperlink ref="B13" location="'6'!A1" display="表6 産業大分類別事業所数、従業者数、１事業所当たり従業者数"/>
    <hyperlink ref="B15" location="'8'!A1" display="表8　従業上の地位別従業者数"/>
    <hyperlink ref="B16" location="' 9'!A1" display="表9　雇用者の内訳別従業者数"/>
    <hyperlink ref="B17" location="'10'!A1" display="表10　産業大分類別雇用者数"/>
    <hyperlink ref="B19" location="'12'!A1" display="表12 市町村別企業等数、売上高、純付加価値額"/>
    <hyperlink ref="B20" location="'13'!A1" display="表13 市町村別事業所数、従業者数、１事業所当たり従業者数"/>
    <hyperlink ref="B14" location="'7'!A1" display="表7　産業大分類別男女別従業者数"/>
    <hyperlink ref="B18" location="'11'!A1" display="表11　従業者規模別事業所数、従業者数"/>
  </hyperlinks>
  <pageMargins left="1.1200000000000001" right="0.47" top="1.17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showGridLines="0" zoomScaleNormal="100" workbookViewId="0"/>
  </sheetViews>
  <sheetFormatPr defaultRowHeight="18.75"/>
  <cols>
    <col min="1" max="1" width="3.75" style="352" customWidth="1"/>
    <col min="2" max="2" width="26" style="352" customWidth="1"/>
    <col min="3" max="4" width="9.625" style="352" customWidth="1"/>
    <col min="5" max="5" width="8.125" style="352" customWidth="1"/>
    <col min="6" max="6" width="9.25" style="352" bestFit="1" customWidth="1"/>
    <col min="7" max="8" width="9.625" style="352" customWidth="1"/>
    <col min="9" max="9" width="8.125" style="352" customWidth="1"/>
    <col min="10" max="10" width="9.25" style="352" bestFit="1" customWidth="1"/>
    <col min="11" max="11" width="9" style="352"/>
    <col min="12" max="12" width="34.5" style="352" bestFit="1" customWidth="1"/>
    <col min="13" max="16384" width="9" style="352"/>
  </cols>
  <sheetData>
    <row r="1" spans="2:10">
      <c r="B1" s="351" t="s">
        <v>232</v>
      </c>
    </row>
    <row r="2" spans="2:10" s="353" customFormat="1" ht="18" customHeight="1">
      <c r="B2" s="352" t="s">
        <v>293</v>
      </c>
    </row>
    <row r="3" spans="2:10" s="353" customFormat="1" ht="19.5" customHeight="1">
      <c r="B3" s="354"/>
      <c r="C3" s="430" t="s">
        <v>2</v>
      </c>
      <c r="D3" s="433"/>
      <c r="E3" s="433"/>
      <c r="F3" s="434"/>
      <c r="G3" s="430" t="s">
        <v>233</v>
      </c>
      <c r="H3" s="433"/>
      <c r="I3" s="433"/>
      <c r="J3" s="434"/>
    </row>
    <row r="4" spans="2:10" s="353" customFormat="1" ht="19.5" customHeight="1">
      <c r="B4" s="355"/>
      <c r="C4" s="372" t="s">
        <v>246</v>
      </c>
      <c r="D4" s="373" t="s">
        <v>247</v>
      </c>
      <c r="E4" s="374"/>
      <c r="F4" s="375"/>
      <c r="G4" s="372" t="s">
        <v>246</v>
      </c>
      <c r="H4" s="373" t="s">
        <v>104</v>
      </c>
      <c r="I4" s="374"/>
      <c r="J4" s="375"/>
    </row>
    <row r="5" spans="2:10" s="353" customFormat="1" ht="30" customHeight="1">
      <c r="B5" s="361"/>
      <c r="C5" s="362" t="s">
        <v>236</v>
      </c>
      <c r="D5" s="376" t="s">
        <v>237</v>
      </c>
      <c r="E5" s="364" t="s">
        <v>238</v>
      </c>
      <c r="F5" s="364" t="s">
        <v>248</v>
      </c>
      <c r="G5" s="362" t="s">
        <v>236</v>
      </c>
      <c r="H5" s="376" t="s">
        <v>237</v>
      </c>
      <c r="I5" s="364" t="s">
        <v>238</v>
      </c>
      <c r="J5" s="364" t="s">
        <v>248</v>
      </c>
    </row>
    <row r="6" spans="2:10" s="353" customFormat="1" ht="21" customHeight="1">
      <c r="B6" s="369" t="s">
        <v>242</v>
      </c>
      <c r="C6" s="366">
        <f>SUM(C7:C8)</f>
        <v>606859</v>
      </c>
      <c r="D6" s="229">
        <f>SUM(D7:D8)</f>
        <v>631515</v>
      </c>
      <c r="E6" s="377">
        <f>D6/C6-1</f>
        <v>4.0628877548162023E-2</v>
      </c>
      <c r="F6" s="377">
        <f>D6/$D6</f>
        <v>1</v>
      </c>
      <c r="G6" s="366">
        <f>SUM(G7:G8)</f>
        <v>50854275</v>
      </c>
      <c r="H6" s="229">
        <f>SUM(H7:H8)</f>
        <v>52095261</v>
      </c>
      <c r="I6" s="377">
        <f>H6/G6-1</f>
        <v>2.4402786196440651E-2</v>
      </c>
      <c r="J6" s="377">
        <f>H6/H$6</f>
        <v>1</v>
      </c>
    </row>
    <row r="7" spans="2:10" s="353" customFormat="1" ht="21" customHeight="1">
      <c r="B7" s="378" t="s">
        <v>243</v>
      </c>
      <c r="C7" s="392">
        <v>374561</v>
      </c>
      <c r="D7" s="370">
        <v>456737</v>
      </c>
      <c r="E7" s="377">
        <f>D7/C7-1</f>
        <v>0.21939283587987002</v>
      </c>
      <c r="F7" s="377">
        <f>D7/D$6</f>
        <v>0.7232401447313207</v>
      </c>
      <c r="G7" s="392">
        <v>30264680</v>
      </c>
      <c r="H7" s="370">
        <v>36311553</v>
      </c>
      <c r="I7" s="377">
        <f>H7/G7-1</f>
        <v>0.19979966746715982</v>
      </c>
      <c r="J7" s="377">
        <f>H7/H$6</f>
        <v>0.69702219171144952</v>
      </c>
    </row>
    <row r="8" spans="2:10" s="353" customFormat="1" ht="19.5" customHeight="1">
      <c r="B8" s="371" t="s">
        <v>244</v>
      </c>
      <c r="C8" s="392">
        <v>232298</v>
      </c>
      <c r="D8" s="370">
        <v>174778</v>
      </c>
      <c r="E8" s="377">
        <f>D8/C8-1</f>
        <v>-0.24761297987929298</v>
      </c>
      <c r="F8" s="377">
        <f>D8/$D6</f>
        <v>0.2767598552686793</v>
      </c>
      <c r="G8" s="392">
        <v>20589595</v>
      </c>
      <c r="H8" s="370">
        <v>15783708</v>
      </c>
      <c r="I8" s="377">
        <f>H8/G8-1</f>
        <v>-0.23341338185622396</v>
      </c>
      <c r="J8" s="377">
        <f>H8/H$6</f>
        <v>0.30297780828855048</v>
      </c>
    </row>
    <row r="9" spans="2:10" ht="15" customHeight="1">
      <c r="B9" s="353" t="s">
        <v>249</v>
      </c>
    </row>
    <row r="10" spans="2:10" ht="15" customHeight="1">
      <c r="B10" s="353" t="s">
        <v>314</v>
      </c>
    </row>
    <row r="11" spans="2:10">
      <c r="B11" s="353" t="s">
        <v>312</v>
      </c>
    </row>
  </sheetData>
  <mergeCells count="2">
    <mergeCell ref="C3:F3"/>
    <mergeCell ref="G3:J3"/>
  </mergeCells>
  <phoneticPr fontId="8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showGridLines="0" topLeftCell="A7" zoomScale="90" zoomScaleNormal="90" workbookViewId="0">
      <selection activeCell="C10" sqref="C10"/>
    </sheetView>
  </sheetViews>
  <sheetFormatPr defaultRowHeight="18.75"/>
  <cols>
    <col min="1" max="1" width="2.875" style="351" customWidth="1"/>
    <col min="2" max="2" width="29.5" style="351" customWidth="1"/>
    <col min="3" max="3" width="11.5" style="351" customWidth="1"/>
    <col min="4" max="4" width="9.625" style="351" customWidth="1"/>
    <col min="5" max="5" width="12.125" style="351" customWidth="1"/>
    <col min="6" max="6" width="9.625" style="351" customWidth="1"/>
    <col min="7" max="7" width="11.375" style="351" customWidth="1"/>
    <col min="8" max="8" width="9.375" style="351" bestFit="1" customWidth="1"/>
    <col min="9" max="9" width="11.875" style="351" customWidth="1"/>
    <col min="10" max="10" width="7.5" style="351" bestFit="1" customWidth="1"/>
    <col min="11" max="11" width="6.625" style="351" customWidth="1"/>
    <col min="12" max="12" width="9.625" style="351" bestFit="1" customWidth="1"/>
    <col min="13" max="16384" width="9" style="351"/>
  </cols>
  <sheetData>
    <row r="1" spans="2:10">
      <c r="B1" s="351" t="s">
        <v>232</v>
      </c>
    </row>
    <row r="2" spans="2:10" s="353" customFormat="1">
      <c r="B2" s="352" t="s">
        <v>294</v>
      </c>
    </row>
    <row r="3" spans="2:10" s="353" customFormat="1">
      <c r="B3" s="354"/>
      <c r="C3" s="437" t="s">
        <v>250</v>
      </c>
      <c r="D3" s="438"/>
      <c r="E3" s="437" t="s">
        <v>32</v>
      </c>
      <c r="F3" s="438"/>
      <c r="G3" s="379"/>
      <c r="H3" s="379"/>
      <c r="I3" s="380"/>
      <c r="J3" s="381"/>
    </row>
    <row r="4" spans="2:10" s="353" customFormat="1" ht="38.25" customHeight="1">
      <c r="B4" s="414" t="s">
        <v>251</v>
      </c>
      <c r="C4" s="439" t="s">
        <v>236</v>
      </c>
      <c r="D4" s="440"/>
      <c r="E4" s="441" t="s">
        <v>237</v>
      </c>
      <c r="F4" s="440"/>
      <c r="G4" s="435" t="s">
        <v>238</v>
      </c>
      <c r="H4" s="436"/>
      <c r="I4" s="435" t="s">
        <v>252</v>
      </c>
      <c r="J4" s="436"/>
    </row>
    <row r="5" spans="2:10" s="353" customFormat="1" ht="35.25" customHeight="1">
      <c r="B5" s="382" t="s">
        <v>253</v>
      </c>
      <c r="C5" s="383" t="s">
        <v>243</v>
      </c>
      <c r="D5" s="384" t="s">
        <v>254</v>
      </c>
      <c r="E5" s="383" t="s">
        <v>243</v>
      </c>
      <c r="F5" s="384" t="s">
        <v>254</v>
      </c>
      <c r="G5" s="383" t="s">
        <v>243</v>
      </c>
      <c r="H5" s="384" t="s">
        <v>254</v>
      </c>
      <c r="I5" s="383" t="s">
        <v>243</v>
      </c>
      <c r="J5" s="384" t="s">
        <v>254</v>
      </c>
    </row>
    <row r="6" spans="2:10" s="353" customFormat="1" ht="17.25" customHeight="1">
      <c r="B6" s="361" t="s">
        <v>255</v>
      </c>
      <c r="C6" s="366">
        <v>30264680</v>
      </c>
      <c r="D6" s="366">
        <v>20589595</v>
      </c>
      <c r="E6" s="366">
        <v>36311553</v>
      </c>
      <c r="F6" s="366">
        <v>15783708</v>
      </c>
      <c r="G6" s="377">
        <f t="shared" ref="G6:H24" si="0">E6/C6-1</f>
        <v>0.19979966746715982</v>
      </c>
      <c r="H6" s="377">
        <f t="shared" si="0"/>
        <v>-0.23341338185622396</v>
      </c>
      <c r="I6" s="385">
        <f t="shared" ref="I6:J24" si="1">E6/SUM($E6:$F6)</f>
        <v>0.69702219171144952</v>
      </c>
      <c r="J6" s="385">
        <f t="shared" si="1"/>
        <v>0.30297780828855048</v>
      </c>
    </row>
    <row r="7" spans="2:10" s="353" customFormat="1" ht="17.25" customHeight="1">
      <c r="B7" s="365" t="s">
        <v>256</v>
      </c>
      <c r="C7" s="366">
        <f>SUM(C8:C24)</f>
        <v>374561</v>
      </c>
      <c r="D7" s="366">
        <f>SUM(D8:D24)</f>
        <v>232298</v>
      </c>
      <c r="E7" s="366">
        <f t="shared" ref="E7:F7" si="2">SUM(E8:E24)</f>
        <v>456737</v>
      </c>
      <c r="F7" s="366">
        <f t="shared" si="2"/>
        <v>174778</v>
      </c>
      <c r="G7" s="377">
        <f t="shared" si="0"/>
        <v>0.21939283587987002</v>
      </c>
      <c r="H7" s="377">
        <f t="shared" si="0"/>
        <v>-0.24761297987929298</v>
      </c>
      <c r="I7" s="385">
        <f t="shared" si="1"/>
        <v>0.7232401447313207</v>
      </c>
      <c r="J7" s="385">
        <f t="shared" si="1"/>
        <v>0.2767598552686793</v>
      </c>
    </row>
    <row r="8" spans="2:10" s="353" customFormat="1" ht="17.25" customHeight="1">
      <c r="B8" s="369" t="s">
        <v>147</v>
      </c>
      <c r="C8" s="392">
        <v>3959</v>
      </c>
      <c r="D8" s="392">
        <v>3422</v>
      </c>
      <c r="E8" s="370">
        <v>5835</v>
      </c>
      <c r="F8" s="370">
        <v>3298</v>
      </c>
      <c r="G8" s="377">
        <f t="shared" si="0"/>
        <v>0.47385703460469819</v>
      </c>
      <c r="H8" s="377">
        <f t="shared" si="0"/>
        <v>-3.6236119228521324E-2</v>
      </c>
      <c r="I8" s="385">
        <f t="shared" si="1"/>
        <v>0.63889193036242198</v>
      </c>
      <c r="J8" s="385">
        <f t="shared" si="1"/>
        <v>0.36110806963757802</v>
      </c>
    </row>
    <row r="9" spans="2:10" s="353" customFormat="1" ht="17.25" customHeight="1">
      <c r="B9" s="369" t="s">
        <v>148</v>
      </c>
      <c r="C9" s="392">
        <v>252</v>
      </c>
      <c r="D9" s="392">
        <v>56</v>
      </c>
      <c r="E9" s="370">
        <v>225</v>
      </c>
      <c r="F9" s="370">
        <v>30</v>
      </c>
      <c r="G9" s="377">
        <f t="shared" si="0"/>
        <v>-0.1071428571428571</v>
      </c>
      <c r="H9" s="377">
        <f t="shared" si="0"/>
        <v>-0.4642857142857143</v>
      </c>
      <c r="I9" s="385">
        <f t="shared" si="1"/>
        <v>0.88235294117647056</v>
      </c>
      <c r="J9" s="385">
        <f t="shared" si="1"/>
        <v>0.11764705882352941</v>
      </c>
    </row>
    <row r="10" spans="2:10" s="353" customFormat="1" ht="17.25" customHeight="1">
      <c r="B10" s="369" t="s">
        <v>149</v>
      </c>
      <c r="C10" s="392">
        <v>32150</v>
      </c>
      <c r="D10" s="392">
        <v>6765</v>
      </c>
      <c r="E10" s="370">
        <v>36275</v>
      </c>
      <c r="F10" s="370">
        <v>5041</v>
      </c>
      <c r="G10" s="377">
        <f t="shared" si="0"/>
        <v>0.12830482115085529</v>
      </c>
      <c r="H10" s="377">
        <f t="shared" si="0"/>
        <v>-0.25484109386548415</v>
      </c>
      <c r="I10" s="385">
        <f t="shared" si="1"/>
        <v>0.87798915674315037</v>
      </c>
      <c r="J10" s="385">
        <f t="shared" si="1"/>
        <v>0.12201084325684965</v>
      </c>
    </row>
    <row r="11" spans="2:10" s="353" customFormat="1" ht="17.25" customHeight="1">
      <c r="B11" s="369" t="s">
        <v>150</v>
      </c>
      <c r="C11" s="392">
        <v>69895</v>
      </c>
      <c r="D11" s="392">
        <v>22836</v>
      </c>
      <c r="E11" s="370">
        <v>74229</v>
      </c>
      <c r="F11" s="370">
        <v>17367</v>
      </c>
      <c r="G11" s="377">
        <f t="shared" si="0"/>
        <v>6.2007296659274624E-2</v>
      </c>
      <c r="H11" s="377">
        <f t="shared" si="0"/>
        <v>-0.2394902785076195</v>
      </c>
      <c r="I11" s="385">
        <f t="shared" si="1"/>
        <v>0.81039565046508577</v>
      </c>
      <c r="J11" s="385">
        <f t="shared" si="1"/>
        <v>0.1896043495349142</v>
      </c>
    </row>
    <row r="12" spans="2:10" s="353" customFormat="1" ht="17.25" customHeight="1">
      <c r="B12" s="369" t="s">
        <v>151</v>
      </c>
      <c r="C12" s="392">
        <v>1817</v>
      </c>
      <c r="D12" s="392">
        <v>97</v>
      </c>
      <c r="E12" s="370">
        <v>1727</v>
      </c>
      <c r="F12" s="370">
        <v>172</v>
      </c>
      <c r="G12" s="377">
        <f t="shared" si="0"/>
        <v>-4.9532195927352807E-2</v>
      </c>
      <c r="H12" s="377">
        <f t="shared" si="0"/>
        <v>0.77319587628865971</v>
      </c>
      <c r="I12" s="385">
        <f t="shared" si="1"/>
        <v>0.90942601369141651</v>
      </c>
      <c r="J12" s="385">
        <f t="shared" si="1"/>
        <v>9.057398630858346E-2</v>
      </c>
    </row>
    <row r="13" spans="2:10" s="353" customFormat="1" ht="17.25" customHeight="1">
      <c r="B13" s="369" t="s">
        <v>152</v>
      </c>
      <c r="C13" s="392">
        <v>5474</v>
      </c>
      <c r="D13" s="392">
        <v>1958</v>
      </c>
      <c r="E13" s="370">
        <v>6251</v>
      </c>
      <c r="F13" s="370">
        <v>1144</v>
      </c>
      <c r="G13" s="377">
        <f t="shared" si="0"/>
        <v>0.14194373401534532</v>
      </c>
      <c r="H13" s="377">
        <f t="shared" si="0"/>
        <v>-0.4157303370786517</v>
      </c>
      <c r="I13" s="385">
        <f t="shared" si="1"/>
        <v>0.84530087897227857</v>
      </c>
      <c r="J13" s="385">
        <f t="shared" si="1"/>
        <v>0.15469912102772143</v>
      </c>
    </row>
    <row r="14" spans="2:10" s="353" customFormat="1" ht="17.25" customHeight="1">
      <c r="B14" s="369" t="s">
        <v>153</v>
      </c>
      <c r="C14" s="392">
        <v>23299</v>
      </c>
      <c r="D14" s="392">
        <v>5332</v>
      </c>
      <c r="E14" s="370">
        <v>23752</v>
      </c>
      <c r="F14" s="370">
        <v>4343</v>
      </c>
      <c r="G14" s="377">
        <f t="shared" si="0"/>
        <v>1.9442894544830169E-2</v>
      </c>
      <c r="H14" s="377">
        <f t="shared" si="0"/>
        <v>-0.18548387096774188</v>
      </c>
      <c r="I14" s="385">
        <f t="shared" si="1"/>
        <v>0.84541733404520381</v>
      </c>
      <c r="J14" s="385">
        <f t="shared" si="1"/>
        <v>0.15458266595479622</v>
      </c>
    </row>
    <row r="15" spans="2:10" s="353" customFormat="1" ht="17.25" customHeight="1">
      <c r="B15" s="369" t="s">
        <v>154</v>
      </c>
      <c r="C15" s="392">
        <v>60595</v>
      </c>
      <c r="D15" s="392">
        <v>61023</v>
      </c>
      <c r="E15" s="370">
        <v>83551</v>
      </c>
      <c r="F15" s="370">
        <v>42127</v>
      </c>
      <c r="G15" s="377">
        <f t="shared" si="0"/>
        <v>0.37884313887284438</v>
      </c>
      <c r="H15" s="377">
        <f t="shared" si="0"/>
        <v>-0.30965373711551381</v>
      </c>
      <c r="I15" s="385">
        <f t="shared" si="1"/>
        <v>0.66480211333725869</v>
      </c>
      <c r="J15" s="385">
        <f t="shared" si="1"/>
        <v>0.33519788666274131</v>
      </c>
    </row>
    <row r="16" spans="2:10" s="353" customFormat="1" ht="17.25" customHeight="1">
      <c r="B16" s="369" t="s">
        <v>155</v>
      </c>
      <c r="C16" s="392">
        <v>12404</v>
      </c>
      <c r="D16" s="392">
        <v>3363</v>
      </c>
      <c r="E16" s="370">
        <v>13019</v>
      </c>
      <c r="F16" s="370">
        <v>2013</v>
      </c>
      <c r="G16" s="377">
        <f t="shared" si="0"/>
        <v>4.9580780393421398E-2</v>
      </c>
      <c r="H16" s="377">
        <f t="shared" si="0"/>
        <v>-0.40142729705619984</v>
      </c>
      <c r="I16" s="385">
        <f t="shared" si="1"/>
        <v>0.86608568387440132</v>
      </c>
      <c r="J16" s="385">
        <f t="shared" si="1"/>
        <v>0.13391431612559873</v>
      </c>
    </row>
    <row r="17" spans="2:12" s="353" customFormat="1" ht="17.25" customHeight="1">
      <c r="B17" s="369" t="s">
        <v>156</v>
      </c>
      <c r="C17" s="392">
        <v>5780</v>
      </c>
      <c r="D17" s="392">
        <v>3265</v>
      </c>
      <c r="E17" s="370">
        <v>7760</v>
      </c>
      <c r="F17" s="370">
        <v>2249</v>
      </c>
      <c r="G17" s="377">
        <f t="shared" si="0"/>
        <v>0.34256055363321791</v>
      </c>
      <c r="H17" s="377">
        <f t="shared" si="0"/>
        <v>-0.31117917304747322</v>
      </c>
      <c r="I17" s="385">
        <f t="shared" si="1"/>
        <v>0.77530222799480464</v>
      </c>
      <c r="J17" s="385">
        <f t="shared" si="1"/>
        <v>0.22469777200519533</v>
      </c>
    </row>
    <row r="18" spans="2:12" s="353" customFormat="1" ht="17.25" customHeight="1">
      <c r="B18" s="369" t="s">
        <v>157</v>
      </c>
      <c r="C18" s="392">
        <v>9208</v>
      </c>
      <c r="D18" s="392">
        <v>2398</v>
      </c>
      <c r="E18" s="370">
        <v>11538</v>
      </c>
      <c r="F18" s="370">
        <v>2177</v>
      </c>
      <c r="G18" s="377">
        <f t="shared" si="0"/>
        <v>0.25304083405734135</v>
      </c>
      <c r="H18" s="377">
        <f t="shared" si="0"/>
        <v>-9.2160133444537107E-2</v>
      </c>
      <c r="I18" s="385">
        <f t="shared" si="1"/>
        <v>0.84126868392271237</v>
      </c>
      <c r="J18" s="385">
        <f t="shared" si="1"/>
        <v>0.15873131607728763</v>
      </c>
    </row>
    <row r="19" spans="2:12" s="353" customFormat="1" ht="17.25" customHeight="1">
      <c r="B19" s="369" t="s">
        <v>158</v>
      </c>
      <c r="C19" s="392">
        <v>13330</v>
      </c>
      <c r="D19" s="392">
        <v>39246</v>
      </c>
      <c r="E19" s="370">
        <v>25396</v>
      </c>
      <c r="F19" s="370">
        <v>24381</v>
      </c>
      <c r="G19" s="377">
        <f t="shared" si="0"/>
        <v>0.90517629407351841</v>
      </c>
      <c r="H19" s="377">
        <f t="shared" si="0"/>
        <v>-0.37876471487540131</v>
      </c>
      <c r="I19" s="385">
        <f t="shared" si="1"/>
        <v>0.51019547180424696</v>
      </c>
      <c r="J19" s="385">
        <f t="shared" si="1"/>
        <v>0.48980452819575304</v>
      </c>
    </row>
    <row r="20" spans="2:12" s="353" customFormat="1" ht="17.25" customHeight="1">
      <c r="B20" s="369" t="s">
        <v>159</v>
      </c>
      <c r="C20" s="392">
        <v>11893</v>
      </c>
      <c r="D20" s="392">
        <v>11800</v>
      </c>
      <c r="E20" s="370">
        <v>14711</v>
      </c>
      <c r="F20" s="370">
        <v>6040</v>
      </c>
      <c r="G20" s="377">
        <f t="shared" si="0"/>
        <v>0.23694610274951655</v>
      </c>
      <c r="H20" s="377">
        <f t="shared" si="0"/>
        <v>-0.48813559322033895</v>
      </c>
      <c r="I20" s="385">
        <f t="shared" si="1"/>
        <v>0.70892969013541518</v>
      </c>
      <c r="J20" s="385">
        <f t="shared" si="1"/>
        <v>0.29107030986458482</v>
      </c>
    </row>
    <row r="21" spans="2:12" s="353" customFormat="1" ht="17.25" customHeight="1">
      <c r="B21" s="369" t="s">
        <v>160</v>
      </c>
      <c r="C21" s="392">
        <v>9198</v>
      </c>
      <c r="D21" s="392">
        <v>10356</v>
      </c>
      <c r="E21" s="370">
        <v>10594</v>
      </c>
      <c r="F21" s="370">
        <v>11087</v>
      </c>
      <c r="G21" s="377">
        <f t="shared" si="0"/>
        <v>0.1517721243748642</v>
      </c>
      <c r="H21" s="377">
        <f t="shared" si="0"/>
        <v>7.0587099266125941E-2</v>
      </c>
      <c r="I21" s="385">
        <f t="shared" si="1"/>
        <v>0.48863059821963933</v>
      </c>
      <c r="J21" s="385">
        <f t="shared" si="1"/>
        <v>0.51136940178036072</v>
      </c>
    </row>
    <row r="22" spans="2:12" s="353" customFormat="1" ht="17.25" customHeight="1">
      <c r="B22" s="369" t="s">
        <v>161</v>
      </c>
      <c r="C22" s="392">
        <v>87240</v>
      </c>
      <c r="D22" s="392">
        <v>36777</v>
      </c>
      <c r="E22" s="370">
        <v>104080</v>
      </c>
      <c r="F22" s="370">
        <v>31215</v>
      </c>
      <c r="G22" s="377">
        <f t="shared" si="0"/>
        <v>0.19303071985327835</v>
      </c>
      <c r="H22" s="377">
        <f t="shared" si="0"/>
        <v>-0.15123582673953828</v>
      </c>
      <c r="I22" s="385">
        <f t="shared" si="1"/>
        <v>0.76928193946561219</v>
      </c>
      <c r="J22" s="385">
        <f t="shared" si="1"/>
        <v>0.23071806053438781</v>
      </c>
    </row>
    <row r="23" spans="2:12" s="353" customFormat="1" ht="17.25" customHeight="1">
      <c r="B23" s="369" t="s">
        <v>162</v>
      </c>
      <c r="C23" s="392">
        <v>6895</v>
      </c>
      <c r="D23" s="392">
        <v>3343</v>
      </c>
      <c r="E23" s="370">
        <v>7573</v>
      </c>
      <c r="F23" s="370">
        <v>1705</v>
      </c>
      <c r="G23" s="377">
        <f t="shared" si="0"/>
        <v>9.8332124728063741E-2</v>
      </c>
      <c r="H23" s="377">
        <f t="shared" si="0"/>
        <v>-0.48997906072390074</v>
      </c>
      <c r="I23" s="385">
        <f t="shared" si="1"/>
        <v>0.81623194654020259</v>
      </c>
      <c r="J23" s="385">
        <f t="shared" si="1"/>
        <v>0.18376805345979738</v>
      </c>
    </row>
    <row r="24" spans="2:12" s="353" customFormat="1" ht="17.25" customHeight="1">
      <c r="B24" s="369" t="s">
        <v>163</v>
      </c>
      <c r="C24" s="392">
        <v>21172</v>
      </c>
      <c r="D24" s="392">
        <v>20261</v>
      </c>
      <c r="E24" s="370">
        <v>30221</v>
      </c>
      <c r="F24" s="370">
        <v>20389</v>
      </c>
      <c r="G24" s="377">
        <f t="shared" si="0"/>
        <v>0.4274041186472699</v>
      </c>
      <c r="H24" s="377">
        <f t="shared" si="0"/>
        <v>6.3175558955628208E-3</v>
      </c>
      <c r="I24" s="385">
        <f t="shared" si="1"/>
        <v>0.59713495356648882</v>
      </c>
      <c r="J24" s="385">
        <f t="shared" si="1"/>
        <v>0.40286504643351118</v>
      </c>
    </row>
    <row r="25" spans="2:12" s="353" customFormat="1" ht="14.25" customHeight="1">
      <c r="B25" s="386" t="s">
        <v>249</v>
      </c>
      <c r="C25" s="387"/>
      <c r="D25" s="387"/>
      <c r="E25" s="388"/>
      <c r="F25" s="388"/>
      <c r="G25" s="389"/>
      <c r="H25" s="389"/>
      <c r="I25" s="390"/>
      <c r="J25" s="390"/>
      <c r="K25" s="391"/>
      <c r="L25" s="391"/>
    </row>
    <row r="26" spans="2:12" s="353" customFormat="1" ht="14.25" customHeight="1">
      <c r="B26" s="353" t="s">
        <v>314</v>
      </c>
      <c r="C26" s="387"/>
      <c r="D26" s="387"/>
      <c r="E26" s="388"/>
      <c r="F26" s="388"/>
      <c r="G26" s="389"/>
      <c r="H26" s="389"/>
      <c r="I26" s="390"/>
      <c r="J26" s="390"/>
      <c r="K26" s="391"/>
      <c r="L26" s="391"/>
    </row>
    <row r="27" spans="2:12">
      <c r="B27" s="353" t="s">
        <v>312</v>
      </c>
    </row>
  </sheetData>
  <mergeCells count="6">
    <mergeCell ref="I4:J4"/>
    <mergeCell ref="C3:D3"/>
    <mergeCell ref="E3:F3"/>
    <mergeCell ref="C4:D4"/>
    <mergeCell ref="E4:F4"/>
    <mergeCell ref="G4:H4"/>
  </mergeCells>
  <phoneticPr fontId="8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/>
  </sheetViews>
  <sheetFormatPr defaultRowHeight="18.75"/>
  <cols>
    <col min="1" max="1" width="2.625" style="351" customWidth="1"/>
    <col min="2" max="2" width="17.75" style="351" customWidth="1"/>
    <col min="3" max="3" width="8.25" style="351" customWidth="1"/>
    <col min="4" max="4" width="7.75" style="351" customWidth="1"/>
    <col min="5" max="5" width="8" style="351" bestFit="1" customWidth="1"/>
    <col min="6" max="6" width="8.125" style="351" customWidth="1"/>
    <col min="7" max="7" width="7.625" style="351" customWidth="1"/>
    <col min="8" max="8" width="8" style="351" bestFit="1" customWidth="1"/>
    <col min="9" max="9" width="9" style="351"/>
    <col min="10" max="10" width="34.5" style="351" bestFit="1" customWidth="1"/>
    <col min="11" max="16384" width="9" style="351"/>
  </cols>
  <sheetData>
    <row r="1" spans="1:8">
      <c r="A1" s="351" t="s">
        <v>257</v>
      </c>
      <c r="B1" s="351" t="s">
        <v>232</v>
      </c>
    </row>
    <row r="2" spans="1:8" s="353" customFormat="1" ht="18" customHeight="1">
      <c r="B2" s="352" t="s">
        <v>263</v>
      </c>
    </row>
    <row r="3" spans="1:8" s="353" customFormat="1" ht="19.5" customHeight="1">
      <c r="B3" s="405" t="s">
        <v>251</v>
      </c>
      <c r="C3" s="430" t="s">
        <v>0</v>
      </c>
      <c r="D3" s="431"/>
      <c r="E3" s="432"/>
      <c r="F3" s="430" t="s">
        <v>1</v>
      </c>
      <c r="G3" s="431"/>
      <c r="H3" s="432"/>
    </row>
    <row r="4" spans="1:8" s="353" customFormat="1" ht="19.5" customHeight="1">
      <c r="B4" s="355"/>
      <c r="C4" s="356" t="s">
        <v>234</v>
      </c>
      <c r="D4" s="400" t="s">
        <v>32</v>
      </c>
      <c r="E4" s="399"/>
      <c r="F4" s="360" t="s">
        <v>234</v>
      </c>
      <c r="G4" s="394" t="s">
        <v>32</v>
      </c>
      <c r="H4" s="393"/>
    </row>
    <row r="5" spans="1:8" s="353" customFormat="1" ht="45" customHeight="1">
      <c r="B5" s="361"/>
      <c r="C5" s="362" t="s">
        <v>305</v>
      </c>
      <c r="D5" s="363"/>
      <c r="E5" s="364" t="s">
        <v>140</v>
      </c>
      <c r="F5" s="401" t="s">
        <v>306</v>
      </c>
      <c r="G5" s="363" t="s">
        <v>307</v>
      </c>
      <c r="H5" s="364" t="s">
        <v>140</v>
      </c>
    </row>
    <row r="6" spans="1:8" s="353" customFormat="1" ht="21.75" customHeight="1">
      <c r="B6" s="365" t="s">
        <v>239</v>
      </c>
      <c r="C6" s="366">
        <v>72144</v>
      </c>
      <c r="D6" s="229">
        <v>72744</v>
      </c>
      <c r="E6" s="368">
        <f t="shared" ref="E6:E16" si="0">D6/D$6</f>
        <v>1</v>
      </c>
      <c r="F6" s="366">
        <v>690992</v>
      </c>
      <c r="G6" s="229">
        <v>716508</v>
      </c>
      <c r="H6" s="368">
        <f t="shared" ref="H6:H15" si="1">G6/G$6</f>
        <v>1</v>
      </c>
    </row>
    <row r="7" spans="1:8" s="353" customFormat="1" ht="21" customHeight="1">
      <c r="B7" s="369" t="s">
        <v>295</v>
      </c>
      <c r="C7" s="392">
        <v>41255</v>
      </c>
      <c r="D7" s="370">
        <v>41378</v>
      </c>
      <c r="E7" s="368">
        <f t="shared" si="0"/>
        <v>0.56881667216540199</v>
      </c>
      <c r="F7" s="392">
        <v>88120</v>
      </c>
      <c r="G7" s="370">
        <v>87657</v>
      </c>
      <c r="H7" s="368">
        <f t="shared" ref="H7:H10" si="2">G7/G$6</f>
        <v>0.1223391783483227</v>
      </c>
    </row>
    <row r="8" spans="1:8" s="353" customFormat="1" ht="21" customHeight="1">
      <c r="B8" s="369" t="s">
        <v>297</v>
      </c>
      <c r="C8" s="392">
        <v>14733</v>
      </c>
      <c r="D8" s="370">
        <v>14514</v>
      </c>
      <c r="E8" s="368">
        <f t="shared" si="0"/>
        <v>0.19952161002969318</v>
      </c>
      <c r="F8" s="392">
        <v>96613</v>
      </c>
      <c r="G8" s="370">
        <v>95445</v>
      </c>
      <c r="H8" s="368">
        <f t="shared" si="2"/>
        <v>0.13320856152338845</v>
      </c>
    </row>
    <row r="9" spans="1:8" s="353" customFormat="1" ht="21" customHeight="1">
      <c r="B9" s="369" t="s">
        <v>298</v>
      </c>
      <c r="C9" s="392">
        <v>8759</v>
      </c>
      <c r="D9" s="370">
        <v>9143</v>
      </c>
      <c r="E9" s="368">
        <f t="shared" si="0"/>
        <v>0.12568734191136038</v>
      </c>
      <c r="F9" s="392">
        <v>117889</v>
      </c>
      <c r="G9" s="370">
        <v>123997</v>
      </c>
      <c r="H9" s="368">
        <f t="shared" si="2"/>
        <v>0.17305738386731201</v>
      </c>
    </row>
    <row r="10" spans="1:8" s="353" customFormat="1" ht="21" customHeight="1">
      <c r="B10" s="369" t="s">
        <v>299</v>
      </c>
      <c r="C10" s="392">
        <v>3127</v>
      </c>
      <c r="D10" s="370">
        <v>3114</v>
      </c>
      <c r="E10" s="368">
        <f t="shared" si="0"/>
        <v>4.2807654239524907E-2</v>
      </c>
      <c r="F10" s="392">
        <v>74585</v>
      </c>
      <c r="G10" s="370">
        <v>74151</v>
      </c>
      <c r="H10" s="368">
        <f t="shared" si="2"/>
        <v>0.10348942370496909</v>
      </c>
    </row>
    <row r="11" spans="1:8" s="353" customFormat="1" ht="21" customHeight="1">
      <c r="B11" s="369" t="s">
        <v>300</v>
      </c>
      <c r="C11" s="392">
        <v>2115</v>
      </c>
      <c r="D11" s="370">
        <v>2280</v>
      </c>
      <c r="E11" s="368">
        <f t="shared" si="0"/>
        <v>3.134279115803365E-2</v>
      </c>
      <c r="F11" s="392">
        <v>78926</v>
      </c>
      <c r="G11" s="370">
        <v>85346</v>
      </c>
      <c r="H11" s="368">
        <f t="shared" si="1"/>
        <v>0.11911381310466876</v>
      </c>
    </row>
    <row r="12" spans="1:8" s="353" customFormat="1" ht="21" customHeight="1">
      <c r="B12" s="369" t="s">
        <v>301</v>
      </c>
      <c r="C12" s="392">
        <v>1157</v>
      </c>
      <c r="D12" s="370">
        <v>1231</v>
      </c>
      <c r="E12" s="368">
        <f t="shared" si="0"/>
        <v>1.6922357857692732E-2</v>
      </c>
      <c r="F12" s="392">
        <v>78974</v>
      </c>
      <c r="G12" s="370">
        <v>83981</v>
      </c>
      <c r="H12" s="368">
        <f t="shared" si="1"/>
        <v>0.11720874016759059</v>
      </c>
    </row>
    <row r="13" spans="1:8" s="353" customFormat="1" ht="21" customHeight="1">
      <c r="B13" s="369" t="s">
        <v>302</v>
      </c>
      <c r="C13" s="392">
        <v>414</v>
      </c>
      <c r="D13" s="370">
        <v>426</v>
      </c>
      <c r="E13" s="368">
        <f t="shared" si="0"/>
        <v>5.8561530847904978E-3</v>
      </c>
      <c r="F13" s="392">
        <v>55805</v>
      </c>
      <c r="G13" s="370">
        <v>58704</v>
      </c>
      <c r="H13" s="368">
        <f t="shared" ref="H13" si="3">G13/G$6</f>
        <v>8.1930697214825238E-2</v>
      </c>
    </row>
    <row r="14" spans="1:8" s="353" customFormat="1" ht="21" customHeight="1">
      <c r="B14" s="369" t="s">
        <v>303</v>
      </c>
      <c r="C14" s="392">
        <v>115</v>
      </c>
      <c r="D14" s="370">
        <v>113</v>
      </c>
      <c r="E14" s="368">
        <f t="shared" si="0"/>
        <v>1.553392719674475E-3</v>
      </c>
      <c r="F14" s="392">
        <v>27955</v>
      </c>
      <c r="G14" s="370">
        <v>27032</v>
      </c>
      <c r="H14" s="368">
        <f t="shared" si="1"/>
        <v>3.7727422443294426E-2</v>
      </c>
    </row>
    <row r="15" spans="1:8" s="353" customFormat="1" ht="21" customHeight="1">
      <c r="B15" s="369" t="s">
        <v>304</v>
      </c>
      <c r="C15" s="392">
        <v>120</v>
      </c>
      <c r="D15" s="370">
        <v>136</v>
      </c>
      <c r="E15" s="368">
        <f t="shared" si="0"/>
        <v>1.8695699989002528E-3</v>
      </c>
      <c r="F15" s="392">
        <v>72125</v>
      </c>
      <c r="G15" s="370">
        <v>80195</v>
      </c>
      <c r="H15" s="368">
        <f t="shared" si="1"/>
        <v>0.11192477962562875</v>
      </c>
    </row>
    <row r="16" spans="1:8" ht="18.75" customHeight="1">
      <c r="A16" s="353"/>
      <c r="B16" s="406" t="s">
        <v>296</v>
      </c>
      <c r="C16" s="392">
        <v>349</v>
      </c>
      <c r="D16" s="370">
        <v>409</v>
      </c>
      <c r="E16" s="368">
        <f t="shared" si="0"/>
        <v>5.6224568349279667E-3</v>
      </c>
      <c r="F16" s="402" t="s">
        <v>145</v>
      </c>
      <c r="G16" s="403" t="s">
        <v>145</v>
      </c>
      <c r="H16" s="404" t="s">
        <v>145</v>
      </c>
    </row>
    <row r="17" spans="2:2" ht="15" customHeight="1">
      <c r="B17" s="353" t="s">
        <v>245</v>
      </c>
    </row>
    <row r="18" spans="2:2">
      <c r="B18" s="353"/>
    </row>
  </sheetData>
  <mergeCells count="2">
    <mergeCell ref="C3:E3"/>
    <mergeCell ref="F3:H3"/>
  </mergeCells>
  <phoneticPr fontId="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zoomScale="90" zoomScaleNormal="90" workbookViewId="0"/>
  </sheetViews>
  <sheetFormatPr defaultRowHeight="16.5"/>
  <cols>
    <col min="1" max="1" width="2.625" style="273" customWidth="1"/>
    <col min="2" max="2" width="15.375" style="273" customWidth="1"/>
    <col min="3" max="3" width="8.75" style="273" customWidth="1"/>
    <col min="4" max="4" width="8.375" style="273" customWidth="1"/>
    <col min="5" max="5" width="10" style="273" customWidth="1"/>
    <col min="6" max="6" width="8.375" style="273" customWidth="1"/>
    <col min="7" max="7" width="9.625" style="273" customWidth="1"/>
    <col min="8" max="8" width="8.375" style="273" customWidth="1"/>
    <col min="9" max="9" width="4" style="273" customWidth="1"/>
    <col min="10" max="16384" width="9" style="273"/>
  </cols>
  <sheetData>
    <row r="1" spans="1:10" s="275" customFormat="1" ht="24">
      <c r="A1" s="273"/>
      <c r="B1" s="274" t="s">
        <v>168</v>
      </c>
      <c r="C1" s="273"/>
      <c r="D1" s="273"/>
      <c r="E1" s="273"/>
      <c r="F1" s="273"/>
      <c r="G1" s="273"/>
      <c r="H1" s="273"/>
      <c r="I1" s="273"/>
      <c r="J1" s="269"/>
    </row>
    <row r="2" spans="1:10" ht="19.5">
      <c r="B2" s="340" t="s">
        <v>261</v>
      </c>
      <c r="C2" s="315"/>
      <c r="D2" s="315"/>
      <c r="E2" s="315"/>
      <c r="F2" s="315"/>
      <c r="G2" s="315"/>
      <c r="H2" s="315"/>
    </row>
    <row r="3" spans="1:10">
      <c r="B3" s="316"/>
      <c r="C3" s="317" t="s">
        <v>169</v>
      </c>
      <c r="D3" s="318"/>
      <c r="E3" s="319" t="s">
        <v>172</v>
      </c>
      <c r="F3" s="320"/>
      <c r="G3" s="319" t="s">
        <v>170</v>
      </c>
      <c r="H3" s="321"/>
    </row>
    <row r="4" spans="1:10" ht="52.5" customHeight="1">
      <c r="B4" s="276"/>
      <c r="C4" s="277"/>
      <c r="D4" s="278" t="s">
        <v>90</v>
      </c>
      <c r="E4" s="279" t="s">
        <v>171</v>
      </c>
      <c r="F4" s="278" t="s">
        <v>90</v>
      </c>
      <c r="G4" s="279" t="s">
        <v>171</v>
      </c>
      <c r="H4" s="278" t="s">
        <v>90</v>
      </c>
    </row>
    <row r="5" spans="1:10" ht="17.25" customHeight="1">
      <c r="A5" s="280"/>
      <c r="B5" s="341" t="s">
        <v>262</v>
      </c>
      <c r="C5" s="281">
        <v>52747</v>
      </c>
      <c r="D5" s="272">
        <v>100</v>
      </c>
      <c r="E5" s="281">
        <v>10109483</v>
      </c>
      <c r="F5" s="272">
        <v>100</v>
      </c>
      <c r="G5" s="281">
        <v>2175932</v>
      </c>
      <c r="H5" s="272">
        <v>100</v>
      </c>
    </row>
    <row r="6" spans="1:10" ht="17.25" customHeight="1">
      <c r="A6" s="280"/>
      <c r="B6" s="342" t="s">
        <v>43</v>
      </c>
      <c r="C6" s="271">
        <v>21294</v>
      </c>
      <c r="D6" s="272">
        <v>40.370068439911272</v>
      </c>
      <c r="E6" s="271">
        <v>5322606</v>
      </c>
      <c r="F6" s="270">
        <v>52.649635990287535</v>
      </c>
      <c r="G6" s="271">
        <v>1040290</v>
      </c>
      <c r="H6" s="270">
        <v>47.808938882281247</v>
      </c>
    </row>
    <row r="7" spans="1:10" ht="17.25" customHeight="1">
      <c r="A7" s="280"/>
      <c r="B7" s="342" t="s">
        <v>44</v>
      </c>
      <c r="C7" s="271">
        <v>4060</v>
      </c>
      <c r="D7" s="272">
        <v>7.6971202153676987</v>
      </c>
      <c r="E7" s="271">
        <v>516703</v>
      </c>
      <c r="F7" s="270">
        <v>5.1110724455444458</v>
      </c>
      <c r="G7" s="271">
        <v>124583</v>
      </c>
      <c r="H7" s="270">
        <v>5.7255006130706292</v>
      </c>
    </row>
    <row r="8" spans="1:10" ht="17.25" customHeight="1">
      <c r="B8" s="342" t="s">
        <v>45</v>
      </c>
      <c r="C8" s="271">
        <v>1417</v>
      </c>
      <c r="D8" s="272">
        <v>2.6864087057083816</v>
      </c>
      <c r="E8" s="271">
        <v>199976</v>
      </c>
      <c r="F8" s="270">
        <v>1.9781031334638974</v>
      </c>
      <c r="G8" s="271">
        <v>37894</v>
      </c>
      <c r="H8" s="270">
        <v>1.7415066279644769</v>
      </c>
    </row>
    <row r="9" spans="1:10" ht="17.25" customHeight="1">
      <c r="B9" s="342" t="s">
        <v>46</v>
      </c>
      <c r="C9" s="271">
        <v>1142</v>
      </c>
      <c r="D9" s="272">
        <v>2.1650520408743623</v>
      </c>
      <c r="E9" s="271">
        <v>135582</v>
      </c>
      <c r="F9" s="270">
        <v>1.3411368316263057</v>
      </c>
      <c r="G9" s="271">
        <v>41917</v>
      </c>
      <c r="H9" s="270">
        <v>1.9263929203669969</v>
      </c>
    </row>
    <row r="10" spans="1:10" ht="17.25" customHeight="1">
      <c r="B10" s="342" t="s">
        <v>47</v>
      </c>
      <c r="C10" s="271">
        <v>873</v>
      </c>
      <c r="D10" s="272">
        <v>1.655070430545813</v>
      </c>
      <c r="E10" s="271">
        <v>82150</v>
      </c>
      <c r="F10" s="270">
        <v>0.8126033744752329</v>
      </c>
      <c r="G10" s="271">
        <v>20095</v>
      </c>
      <c r="H10" s="270">
        <v>0.92351231564221681</v>
      </c>
    </row>
    <row r="11" spans="1:10" ht="17.25" customHeight="1">
      <c r="B11" s="342" t="s">
        <v>48</v>
      </c>
      <c r="C11" s="271">
        <v>1768</v>
      </c>
      <c r="D11" s="272">
        <v>3.3518493942783474</v>
      </c>
      <c r="E11" s="271">
        <v>246679</v>
      </c>
      <c r="F11" s="270">
        <v>2.4400753233375037</v>
      </c>
      <c r="G11" s="271">
        <v>59420</v>
      </c>
      <c r="H11" s="270">
        <v>2.7307838664075899</v>
      </c>
    </row>
    <row r="12" spans="1:10" ht="17.25" customHeight="1">
      <c r="B12" s="342" t="s">
        <v>49</v>
      </c>
      <c r="C12" s="271">
        <v>1645</v>
      </c>
      <c r="D12" s="272">
        <v>3.1186607769162227</v>
      </c>
      <c r="E12" s="271">
        <v>184649</v>
      </c>
      <c r="F12" s="270">
        <v>1.8264930066156697</v>
      </c>
      <c r="G12" s="271">
        <v>44218</v>
      </c>
      <c r="H12" s="270">
        <v>2.032140710279549</v>
      </c>
    </row>
    <row r="13" spans="1:10" ht="17.25" customHeight="1">
      <c r="B13" s="342" t="s">
        <v>50</v>
      </c>
      <c r="C13" s="271">
        <v>1484</v>
      </c>
      <c r="D13" s="272">
        <v>2.8134301476861241</v>
      </c>
      <c r="E13" s="271">
        <v>252368</v>
      </c>
      <c r="F13" s="270">
        <v>2.4963492198364645</v>
      </c>
      <c r="G13" s="271">
        <v>72710</v>
      </c>
      <c r="H13" s="270">
        <v>3.3415566295270254</v>
      </c>
    </row>
    <row r="14" spans="1:10" ht="17.25" customHeight="1">
      <c r="B14" s="342" t="s">
        <v>51</v>
      </c>
      <c r="C14" s="271">
        <v>950</v>
      </c>
      <c r="D14" s="272">
        <v>1.8010502966993382</v>
      </c>
      <c r="E14" s="271">
        <v>116122</v>
      </c>
      <c r="F14" s="270">
        <v>1.1486442976361897</v>
      </c>
      <c r="G14" s="271">
        <v>28632</v>
      </c>
      <c r="H14" s="270">
        <v>1.3158499438401567</v>
      </c>
    </row>
    <row r="15" spans="1:10" ht="17.25" customHeight="1">
      <c r="B15" s="342" t="s">
        <v>52</v>
      </c>
      <c r="C15" s="271">
        <v>1168</v>
      </c>
      <c r="D15" s="272">
        <v>2.214343943731397</v>
      </c>
      <c r="E15" s="271">
        <v>69758</v>
      </c>
      <c r="F15" s="270">
        <v>0.69002539496826887</v>
      </c>
      <c r="G15" s="271">
        <v>20780</v>
      </c>
      <c r="H15" s="270">
        <v>0.95499307882783102</v>
      </c>
    </row>
    <row r="16" spans="1:10" ht="17.25" customHeight="1">
      <c r="B16" s="342" t="s">
        <v>53</v>
      </c>
      <c r="C16" s="271">
        <v>1593</v>
      </c>
      <c r="D16" s="272">
        <v>3.0200769712021538</v>
      </c>
      <c r="E16" s="271">
        <v>252553</v>
      </c>
      <c r="F16" s="270">
        <v>2.4981791848307178</v>
      </c>
      <c r="G16" s="271">
        <v>71532</v>
      </c>
      <c r="H16" s="270">
        <v>3.2874189083114729</v>
      </c>
    </row>
    <row r="17" spans="2:8" ht="17.25" customHeight="1">
      <c r="B17" s="342" t="s">
        <v>54</v>
      </c>
      <c r="C17" s="271">
        <v>987</v>
      </c>
      <c r="D17" s="272">
        <v>1.8711964661497338</v>
      </c>
      <c r="E17" s="271">
        <v>132599</v>
      </c>
      <c r="F17" s="270">
        <v>1.3116298825568034</v>
      </c>
      <c r="G17" s="271">
        <v>25982</v>
      </c>
      <c r="H17" s="270">
        <v>1.1940630497644229</v>
      </c>
    </row>
    <row r="18" spans="2:8" ht="17.25" customHeight="1">
      <c r="B18" s="342" t="s">
        <v>55</v>
      </c>
      <c r="C18" s="271">
        <v>3371</v>
      </c>
      <c r="D18" s="272">
        <v>6.3908847896562841</v>
      </c>
      <c r="E18" s="271">
        <v>261696</v>
      </c>
      <c r="F18" s="270">
        <v>2.5886190223575229</v>
      </c>
      <c r="G18" s="271">
        <v>75245</v>
      </c>
      <c r="H18" s="270">
        <v>3.4580584319730581</v>
      </c>
    </row>
    <row r="19" spans="2:8" ht="17.25" customHeight="1">
      <c r="B19" s="342" t="s">
        <v>56</v>
      </c>
      <c r="C19" s="271">
        <v>1140</v>
      </c>
      <c r="D19" s="272">
        <v>2.1612603560392061</v>
      </c>
      <c r="E19" s="271">
        <v>390260</v>
      </c>
      <c r="F19" s="270">
        <v>3.8603358846342593</v>
      </c>
      <c r="G19" s="271">
        <v>112115</v>
      </c>
      <c r="H19" s="270">
        <v>5.1525047657739309</v>
      </c>
    </row>
    <row r="20" spans="2:8" ht="17.25" customHeight="1">
      <c r="B20" s="342" t="s">
        <v>57</v>
      </c>
      <c r="C20" s="271">
        <v>301</v>
      </c>
      <c r="D20" s="272">
        <v>0.57064856769105354</v>
      </c>
      <c r="E20" s="271">
        <v>24788</v>
      </c>
      <c r="F20" s="270">
        <v>0.24519552582461437</v>
      </c>
      <c r="G20" s="271">
        <v>9170</v>
      </c>
      <c r="H20" s="270">
        <v>0.42142861082055871</v>
      </c>
    </row>
    <row r="21" spans="2:8" ht="17.25" customHeight="1">
      <c r="B21" s="342" t="s">
        <v>58</v>
      </c>
      <c r="C21" s="271">
        <v>136</v>
      </c>
      <c r="D21" s="272">
        <v>0.25783456879064209</v>
      </c>
      <c r="E21" s="271">
        <v>10661</v>
      </c>
      <c r="F21" s="270">
        <v>0.10545544218235492</v>
      </c>
      <c r="G21" s="271">
        <v>2596</v>
      </c>
      <c r="H21" s="270">
        <v>0.11930519887570015</v>
      </c>
    </row>
    <row r="22" spans="2:8" ht="17.25" customHeight="1">
      <c r="B22" s="342" t="s">
        <v>59</v>
      </c>
      <c r="C22" s="271">
        <v>295</v>
      </c>
      <c r="D22" s="272">
        <v>0.55927351318558405</v>
      </c>
      <c r="E22" s="271">
        <v>41596</v>
      </c>
      <c r="F22" s="270">
        <v>0.41145526432954088</v>
      </c>
      <c r="G22" s="271">
        <v>9905</v>
      </c>
      <c r="H22" s="270">
        <v>0.45520723993213025</v>
      </c>
    </row>
    <row r="23" spans="2:8" ht="17.25" customHeight="1">
      <c r="B23" s="342" t="s">
        <v>60</v>
      </c>
      <c r="C23" s="271">
        <v>356</v>
      </c>
      <c r="D23" s="272">
        <v>0.67491990065785734</v>
      </c>
      <c r="E23" s="271">
        <v>77101</v>
      </c>
      <c r="F23" s="270">
        <v>0.76266016768612199</v>
      </c>
      <c r="G23" s="271">
        <v>19228</v>
      </c>
      <c r="H23" s="270">
        <v>0.88366732048611818</v>
      </c>
    </row>
    <row r="24" spans="2:8" ht="17.25" customHeight="1">
      <c r="B24" s="342" t="s">
        <v>61</v>
      </c>
      <c r="C24" s="271">
        <v>327</v>
      </c>
      <c r="D24" s="272">
        <v>0.6199404705480881</v>
      </c>
      <c r="E24" s="271">
        <v>28084</v>
      </c>
      <c r="F24" s="270">
        <v>0.27779857783034012</v>
      </c>
      <c r="G24" s="271">
        <v>7780</v>
      </c>
      <c r="H24" s="270">
        <v>0.3575479380789473</v>
      </c>
    </row>
    <row r="25" spans="2:8" ht="17.25" customHeight="1">
      <c r="B25" s="342" t="s">
        <v>62</v>
      </c>
      <c r="C25" s="271">
        <v>769</v>
      </c>
      <c r="D25" s="272">
        <v>1.4579028191176748</v>
      </c>
      <c r="E25" s="271">
        <v>107399</v>
      </c>
      <c r="F25" s="270">
        <v>1.0623589752314733</v>
      </c>
      <c r="G25" s="271">
        <v>26971</v>
      </c>
      <c r="H25" s="270">
        <v>1.239514837779857</v>
      </c>
    </row>
    <row r="26" spans="2:8" ht="17.25" customHeight="1">
      <c r="B26" s="342" t="s">
        <v>63</v>
      </c>
      <c r="C26" s="271">
        <v>880</v>
      </c>
      <c r="D26" s="272">
        <v>1.6683413274688605</v>
      </c>
      <c r="E26" s="271">
        <v>802171</v>
      </c>
      <c r="F26" s="270">
        <v>7.9348370238121966</v>
      </c>
      <c r="G26" s="271">
        <v>106426</v>
      </c>
      <c r="H26" s="270">
        <v>4.8910535807185154</v>
      </c>
    </row>
    <row r="27" spans="2:8" ht="17.25" customHeight="1">
      <c r="B27" s="342" t="s">
        <v>64</v>
      </c>
      <c r="C27" s="271">
        <v>221</v>
      </c>
      <c r="D27" s="272">
        <v>0.41898117428479342</v>
      </c>
      <c r="E27" s="271">
        <v>16499</v>
      </c>
      <c r="F27" s="270">
        <v>0.16320320237938973</v>
      </c>
      <c r="G27" s="271">
        <v>3766</v>
      </c>
      <c r="H27" s="270">
        <v>0.17307526154309968</v>
      </c>
    </row>
    <row r="28" spans="2:8" ht="17.25" customHeight="1">
      <c r="B28" s="342" t="s">
        <v>65</v>
      </c>
      <c r="C28" s="271">
        <v>384</v>
      </c>
      <c r="D28" s="272">
        <v>0.72800348835004836</v>
      </c>
      <c r="E28" s="271">
        <v>28949</v>
      </c>
      <c r="F28" s="270">
        <v>0.28635490064130875</v>
      </c>
      <c r="G28" s="271">
        <v>7806</v>
      </c>
      <c r="H28" s="270">
        <v>0.35874282836044508</v>
      </c>
    </row>
    <row r="29" spans="2:8" ht="17.25" customHeight="1">
      <c r="B29" s="342" t="s">
        <v>66</v>
      </c>
      <c r="C29" s="271">
        <v>53</v>
      </c>
      <c r="D29" s="272">
        <v>0.10047964813164731</v>
      </c>
      <c r="E29" s="271">
        <v>1986</v>
      </c>
      <c r="F29" s="270">
        <v>1.9644921505877204E-2</v>
      </c>
      <c r="G29" s="271">
        <v>696</v>
      </c>
      <c r="H29" s="270">
        <v>3.1986293689324846E-2</v>
      </c>
    </row>
    <row r="30" spans="2:8" ht="17.25" customHeight="1">
      <c r="B30" s="342" t="s">
        <v>67</v>
      </c>
      <c r="C30" s="271">
        <v>269</v>
      </c>
      <c r="D30" s="272">
        <v>0.5099816103285495</v>
      </c>
      <c r="E30" s="271">
        <v>19929</v>
      </c>
      <c r="F30" s="270">
        <v>0.19713174254311522</v>
      </c>
      <c r="G30" s="271">
        <v>4752</v>
      </c>
      <c r="H30" s="270">
        <v>0.21838917760297655</v>
      </c>
    </row>
    <row r="31" spans="2:8" ht="17.25" customHeight="1">
      <c r="B31" s="342" t="s">
        <v>68</v>
      </c>
      <c r="C31" s="271">
        <v>229</v>
      </c>
      <c r="D31" s="272">
        <v>0.43414791362541943</v>
      </c>
      <c r="E31" s="271">
        <v>24257</v>
      </c>
      <c r="F31" s="270">
        <v>0.2399430317059735</v>
      </c>
      <c r="G31" s="271">
        <v>6877</v>
      </c>
      <c r="H31" s="270">
        <v>0.31604847945615949</v>
      </c>
    </row>
    <row r="32" spans="2:8" ht="17.25" customHeight="1">
      <c r="B32" s="342" t="s">
        <v>69</v>
      </c>
      <c r="C32" s="271">
        <v>395</v>
      </c>
      <c r="D32" s="272">
        <v>0.74885775494340912</v>
      </c>
      <c r="E32" s="271">
        <v>28049</v>
      </c>
      <c r="F32" s="270">
        <v>0.27745236823683267</v>
      </c>
      <c r="G32" s="271">
        <v>5769</v>
      </c>
      <c r="H32" s="270">
        <v>0.26512777053694692</v>
      </c>
    </row>
    <row r="33" spans="2:8" ht="17.25" customHeight="1">
      <c r="B33" s="342" t="s">
        <v>70</v>
      </c>
      <c r="C33" s="271">
        <v>514</v>
      </c>
      <c r="D33" s="272">
        <v>0.9744630026352209</v>
      </c>
      <c r="E33" s="271">
        <v>56345</v>
      </c>
      <c r="F33" s="270">
        <v>0.55734798703356048</v>
      </c>
      <c r="G33" s="271">
        <v>14643</v>
      </c>
      <c r="H33" s="270">
        <v>0.67295301507583871</v>
      </c>
    </row>
    <row r="34" spans="2:8" ht="17.25" customHeight="1">
      <c r="B34" s="342" t="s">
        <v>71</v>
      </c>
      <c r="C34" s="271">
        <v>312</v>
      </c>
      <c r="D34" s="272">
        <v>0.5915028342844143</v>
      </c>
      <c r="E34" s="271">
        <v>106704</v>
      </c>
      <c r="F34" s="270">
        <v>1.0554842418746835</v>
      </c>
      <c r="G34" s="271">
        <v>19819</v>
      </c>
      <c r="H34" s="270">
        <v>0.91082809573093271</v>
      </c>
    </row>
    <row r="35" spans="2:8" ht="17.25" customHeight="1">
      <c r="B35" s="342" t="s">
        <v>72</v>
      </c>
      <c r="C35" s="271">
        <v>731</v>
      </c>
      <c r="D35" s="272">
        <v>1.3858608072497014</v>
      </c>
      <c r="E35" s="271">
        <v>221178</v>
      </c>
      <c r="F35" s="270">
        <v>2.1878270135080102</v>
      </c>
      <c r="G35" s="271">
        <v>49598</v>
      </c>
      <c r="H35" s="270">
        <v>2.2793910839125489</v>
      </c>
    </row>
    <row r="36" spans="2:8" ht="17.25" customHeight="1">
      <c r="B36" s="342" t="s">
        <v>73</v>
      </c>
      <c r="C36" s="271">
        <v>361</v>
      </c>
      <c r="D36" s="272">
        <v>0.68439911274574849</v>
      </c>
      <c r="E36" s="271">
        <v>44057</v>
      </c>
      <c r="F36" s="270">
        <v>0.43579874460444712</v>
      </c>
      <c r="G36" s="271">
        <v>15944</v>
      </c>
      <c r="H36" s="270">
        <v>0.73274348646924625</v>
      </c>
    </row>
    <row r="37" spans="2:8" ht="17.25" customHeight="1">
      <c r="B37" s="342" t="s">
        <v>74</v>
      </c>
      <c r="C37" s="271">
        <v>522</v>
      </c>
      <c r="D37" s="272">
        <v>0.98962974197584697</v>
      </c>
      <c r="E37" s="271">
        <v>42334</v>
      </c>
      <c r="F37" s="270">
        <v>0.41875534090121125</v>
      </c>
      <c r="G37" s="271">
        <v>12006</v>
      </c>
      <c r="H37" s="270">
        <v>0.55176356614085365</v>
      </c>
    </row>
    <row r="38" spans="2:8" ht="17.25" customHeight="1">
      <c r="B38" s="342" t="s">
        <v>75</v>
      </c>
      <c r="C38" s="271">
        <v>360</v>
      </c>
      <c r="D38" s="272">
        <v>0.68250327032817026</v>
      </c>
      <c r="E38" s="271">
        <v>18840</v>
      </c>
      <c r="F38" s="270">
        <v>0.18635967833369915</v>
      </c>
      <c r="G38" s="271">
        <v>7169</v>
      </c>
      <c r="H38" s="270">
        <v>0.32946801646374979</v>
      </c>
    </row>
    <row r="39" spans="2:8" ht="17.25" customHeight="1">
      <c r="B39" s="342" t="s">
        <v>76</v>
      </c>
      <c r="C39" s="271">
        <v>437</v>
      </c>
      <c r="D39" s="272">
        <v>0.82848313648169558</v>
      </c>
      <c r="E39" s="271">
        <v>42939</v>
      </c>
      <c r="F39" s="270">
        <v>0.42473982101755353</v>
      </c>
      <c r="G39" s="271">
        <v>15263</v>
      </c>
      <c r="H39" s="270">
        <v>0.7014465525577086</v>
      </c>
    </row>
    <row r="40" spans="2:8" ht="17.25" customHeight="1">
      <c r="B40" s="342" t="s">
        <v>77</v>
      </c>
      <c r="C40" s="271">
        <v>111</v>
      </c>
      <c r="D40" s="272">
        <v>0.21043850835118583</v>
      </c>
      <c r="E40" s="271">
        <v>9294</v>
      </c>
      <c r="F40" s="270">
        <v>9.1933484630222925E-2</v>
      </c>
      <c r="G40" s="271">
        <v>2659</v>
      </c>
      <c r="H40" s="270">
        <v>0.12220050994240629</v>
      </c>
    </row>
    <row r="41" spans="2:8" ht="17.25" customHeight="1">
      <c r="B41" s="342" t="s">
        <v>78</v>
      </c>
      <c r="C41" s="271">
        <v>269</v>
      </c>
      <c r="D41" s="272">
        <v>0.5099816103285495</v>
      </c>
      <c r="E41" s="271">
        <v>44022</v>
      </c>
      <c r="F41" s="270">
        <v>0.43545253501093967</v>
      </c>
      <c r="G41" s="271">
        <v>11778</v>
      </c>
      <c r="H41" s="270">
        <v>0.54128529751848864</v>
      </c>
    </row>
    <row r="42" spans="2:8" ht="17.25" customHeight="1">
      <c r="B42" s="342" t="s">
        <v>79</v>
      </c>
      <c r="C42" s="271">
        <v>354</v>
      </c>
      <c r="D42" s="272">
        <v>0.67112821582270088</v>
      </c>
      <c r="E42" s="271">
        <v>31019</v>
      </c>
      <c r="F42" s="270">
        <v>0.30683072517160376</v>
      </c>
      <c r="G42" s="271">
        <v>7269</v>
      </c>
      <c r="H42" s="270">
        <v>0.33406374831566427</v>
      </c>
    </row>
    <row r="43" spans="2:8" ht="17.25" customHeight="1">
      <c r="B43" s="342" t="s">
        <v>80</v>
      </c>
      <c r="C43" s="271">
        <v>143</v>
      </c>
      <c r="D43" s="272">
        <v>0.27110546571368987</v>
      </c>
      <c r="E43" s="271">
        <v>6409</v>
      </c>
      <c r="F43" s="270">
        <v>6.3395922422541287E-2</v>
      </c>
      <c r="G43" s="271">
        <v>2351</v>
      </c>
      <c r="H43" s="270">
        <v>0.10804565583850967</v>
      </c>
    </row>
    <row r="44" spans="2:8" ht="17.25" customHeight="1">
      <c r="B44" s="342" t="s">
        <v>81</v>
      </c>
      <c r="C44" s="271">
        <v>79</v>
      </c>
      <c r="D44" s="272">
        <v>0.14977155098868183</v>
      </c>
      <c r="E44" s="271">
        <v>5758</v>
      </c>
      <c r="F44" s="270">
        <v>5.6956423983303597E-2</v>
      </c>
      <c r="G44" s="271">
        <v>1786</v>
      </c>
      <c r="H44" s="270">
        <v>8.207977087519279E-2</v>
      </c>
    </row>
    <row r="45" spans="2:8" ht="17.25" customHeight="1">
      <c r="B45" s="342" t="s">
        <v>82</v>
      </c>
      <c r="C45" s="271">
        <v>158</v>
      </c>
      <c r="D45" s="272">
        <v>0.29954310197736367</v>
      </c>
      <c r="E45" s="271">
        <v>16905</v>
      </c>
      <c r="F45" s="270">
        <v>0.16721923366407559</v>
      </c>
      <c r="G45" s="271">
        <v>3441</v>
      </c>
      <c r="H45" s="270">
        <v>0.1581391330243776</v>
      </c>
    </row>
    <row r="46" spans="2:8" ht="17.25" customHeight="1">
      <c r="B46" s="342" t="s">
        <v>83</v>
      </c>
      <c r="C46" s="271">
        <v>42</v>
      </c>
      <c r="D46" s="272">
        <v>7.9625381538286535E-2</v>
      </c>
      <c r="E46" s="271">
        <v>3992</v>
      </c>
      <c r="F46" s="270">
        <v>3.9487677065187216E-2</v>
      </c>
      <c r="G46" s="271">
        <v>897</v>
      </c>
      <c r="H46" s="270">
        <v>4.1223714711672972E-2</v>
      </c>
    </row>
    <row r="47" spans="2:8" ht="17.25" customHeight="1">
      <c r="B47" s="342" t="s">
        <v>84</v>
      </c>
      <c r="C47" s="271">
        <v>63</v>
      </c>
      <c r="D47" s="272">
        <v>0.1194380723074298</v>
      </c>
      <c r="E47" s="271">
        <v>3961</v>
      </c>
      <c r="F47" s="270">
        <v>3.918103428236637E-2</v>
      </c>
      <c r="G47" s="271">
        <v>1541</v>
      </c>
      <c r="H47" s="270">
        <v>7.0820227838002292E-2</v>
      </c>
    </row>
    <row r="48" spans="2:8" ht="17.25" customHeight="1">
      <c r="B48" s="342" t="s">
        <v>85</v>
      </c>
      <c r="C48" s="271">
        <v>55</v>
      </c>
      <c r="D48" s="272">
        <v>0.10427133296680378</v>
      </c>
      <c r="E48" s="271">
        <v>4412</v>
      </c>
      <c r="F48" s="270">
        <v>4.3642192187276045E-2</v>
      </c>
      <c r="G48" s="271">
        <v>1482</v>
      </c>
      <c r="H48" s="270">
        <v>6.8108746045372731E-2</v>
      </c>
    </row>
    <row r="49" spans="2:9" ht="17.25" customHeight="1">
      <c r="B49" s="342" t="s">
        <v>86</v>
      </c>
      <c r="C49" s="271">
        <v>472</v>
      </c>
      <c r="D49" s="272">
        <v>0.89483762109693432</v>
      </c>
      <c r="E49" s="271">
        <v>55464</v>
      </c>
      <c r="F49" s="270">
        <v>0.54863339697984559</v>
      </c>
      <c r="G49" s="271">
        <v>13376</v>
      </c>
      <c r="H49" s="270">
        <v>0.61472509251208218</v>
      </c>
    </row>
    <row r="50" spans="2:9" ht="17.25" customHeight="1">
      <c r="B50" s="342" t="s">
        <v>87</v>
      </c>
      <c r="C50" s="271">
        <v>257</v>
      </c>
      <c r="D50" s="272">
        <v>0.48723150131761045</v>
      </c>
      <c r="E50" s="271">
        <v>20677</v>
      </c>
      <c r="F50" s="270">
        <v>0.204530736141502</v>
      </c>
      <c r="G50" s="271">
        <v>7756</v>
      </c>
      <c r="H50" s="270">
        <v>0.35644496243448781</v>
      </c>
    </row>
    <row r="51" spans="2:9">
      <c r="B51" s="338" t="s">
        <v>175</v>
      </c>
      <c r="C51" s="282"/>
      <c r="D51" s="282"/>
      <c r="E51" s="283"/>
      <c r="F51" s="284"/>
      <c r="G51" s="283"/>
      <c r="H51" s="284"/>
      <c r="I51" s="285"/>
    </row>
    <row r="52" spans="2:9">
      <c r="B52" s="339" t="s">
        <v>176</v>
      </c>
      <c r="E52" s="286"/>
      <c r="G52" s="286"/>
    </row>
  </sheetData>
  <phoneticPr fontId="8"/>
  <pageMargins left="1.31" right="0.70866141732283472" top="0.6" bottom="0.47244094488188981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98" zoomScaleNormal="98" workbookViewId="0"/>
  </sheetViews>
  <sheetFormatPr defaultRowHeight="16.5"/>
  <cols>
    <col min="1" max="1" width="2.625" style="43" customWidth="1"/>
    <col min="2" max="2" width="15.5" style="43" customWidth="1"/>
    <col min="3" max="3" width="8" style="43" customWidth="1"/>
    <col min="4" max="4" width="7.625" style="43" customWidth="1"/>
    <col min="5" max="7" width="8.125" style="43" customWidth="1"/>
    <col min="8" max="8" width="7.125" style="43" customWidth="1"/>
    <col min="9" max="9" width="8" style="43" customWidth="1"/>
    <col min="10" max="10" width="7.875" style="43" customWidth="1"/>
    <col min="11" max="11" width="6.375" style="43" customWidth="1"/>
    <col min="12" max="12" width="7.5" style="43" bestFit="1" customWidth="1"/>
    <col min="13" max="13" width="4" style="43" customWidth="1"/>
    <col min="14" max="16384" width="9" style="43"/>
  </cols>
  <sheetData>
    <row r="1" spans="1:14" s="17" customFormat="1" ht="24">
      <c r="A1" s="43"/>
      <c r="B1" s="87" t="s">
        <v>125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6"/>
    </row>
    <row r="2" spans="1:14" ht="19.5">
      <c r="B2" s="343" t="s">
        <v>308</v>
      </c>
    </row>
    <row r="3" spans="1:14" ht="16.5" customHeight="1">
      <c r="B3" s="290"/>
      <c r="C3" s="322" t="s">
        <v>0</v>
      </c>
      <c r="D3" s="323"/>
      <c r="E3" s="323"/>
      <c r="F3" s="324"/>
      <c r="G3" s="325" t="s">
        <v>1</v>
      </c>
      <c r="H3" s="323"/>
      <c r="I3" s="323"/>
      <c r="J3" s="324"/>
      <c r="K3" s="326" t="s">
        <v>173</v>
      </c>
      <c r="L3" s="327"/>
    </row>
    <row r="4" spans="1:14" ht="19.5" customHeight="1">
      <c r="B4" s="291"/>
      <c r="C4" s="328" t="s">
        <v>104</v>
      </c>
      <c r="D4" s="329"/>
      <c r="E4" s="330" t="s">
        <v>91</v>
      </c>
      <c r="F4" s="331"/>
      <c r="G4" s="332" t="s">
        <v>104</v>
      </c>
      <c r="H4" s="333"/>
      <c r="I4" s="334" t="s">
        <v>91</v>
      </c>
      <c r="J4" s="335"/>
      <c r="K4" s="336" t="s">
        <v>174</v>
      </c>
      <c r="L4" s="337"/>
    </row>
    <row r="5" spans="1:14" ht="52.5" customHeight="1">
      <c r="B5" s="292"/>
      <c r="C5" s="293" t="s">
        <v>113</v>
      </c>
      <c r="D5" s="294" t="s">
        <v>90</v>
      </c>
      <c r="E5" s="293" t="s">
        <v>113</v>
      </c>
      <c r="F5" s="294" t="s">
        <v>90</v>
      </c>
      <c r="G5" s="295" t="s">
        <v>115</v>
      </c>
      <c r="H5" s="294" t="s">
        <v>90</v>
      </c>
      <c r="I5" s="295" t="s">
        <v>114</v>
      </c>
      <c r="J5" s="294" t="s">
        <v>90</v>
      </c>
      <c r="K5" s="296" t="s">
        <v>88</v>
      </c>
      <c r="L5" s="297" t="s">
        <v>89</v>
      </c>
    </row>
    <row r="6" spans="1:14">
      <c r="A6" s="298"/>
      <c r="B6" s="299" t="s">
        <v>42</v>
      </c>
      <c r="C6" s="300">
        <v>72744</v>
      </c>
      <c r="D6" s="39">
        <v>100</v>
      </c>
      <c r="E6" s="300">
        <v>72144</v>
      </c>
      <c r="F6" s="39">
        <v>100</v>
      </c>
      <c r="G6" s="300">
        <v>716508</v>
      </c>
      <c r="H6" s="39">
        <v>100</v>
      </c>
      <c r="I6" s="300">
        <v>690992</v>
      </c>
      <c r="J6" s="39">
        <v>100</v>
      </c>
      <c r="K6" s="301">
        <v>9.8497195645001643</v>
      </c>
      <c r="L6" s="301">
        <v>9.6</v>
      </c>
    </row>
    <row r="7" spans="1:14">
      <c r="A7" s="298"/>
      <c r="B7" s="302" t="s">
        <v>43</v>
      </c>
      <c r="C7" s="271">
        <v>30344</v>
      </c>
      <c r="D7" s="272">
        <v>41.713405916639175</v>
      </c>
      <c r="E7" s="311">
        <v>28310</v>
      </c>
      <c r="F7" s="270">
        <v>39.240962519405628</v>
      </c>
      <c r="G7" s="271">
        <v>325935</v>
      </c>
      <c r="H7" s="270">
        <v>45.489373461287244</v>
      </c>
      <c r="I7" s="311">
        <v>305105</v>
      </c>
      <c r="J7" s="270">
        <v>44.154635654247805</v>
      </c>
      <c r="K7" s="312">
        <v>10.74133271816504</v>
      </c>
      <c r="L7" s="313">
        <v>10.8</v>
      </c>
    </row>
    <row r="8" spans="1:14">
      <c r="A8" s="298"/>
      <c r="B8" s="302" t="s">
        <v>44</v>
      </c>
      <c r="C8" s="271">
        <v>5572</v>
      </c>
      <c r="D8" s="272">
        <v>7.6597382602001538</v>
      </c>
      <c r="E8" s="311">
        <v>5904</v>
      </c>
      <c r="F8" s="270">
        <v>8.1836327345309385</v>
      </c>
      <c r="G8" s="271">
        <v>49353</v>
      </c>
      <c r="H8" s="270">
        <v>6.8879900852467797</v>
      </c>
      <c r="I8" s="311">
        <v>49011</v>
      </c>
      <c r="J8" s="270">
        <v>7.0928462268738279</v>
      </c>
      <c r="K8" s="312">
        <v>8.8573223259152911</v>
      </c>
      <c r="L8" s="313">
        <v>8.3000000000000007</v>
      </c>
    </row>
    <row r="9" spans="1:14">
      <c r="B9" s="302" t="s">
        <v>45</v>
      </c>
      <c r="C9" s="271">
        <v>1895</v>
      </c>
      <c r="D9" s="272">
        <v>2.6050258440558673</v>
      </c>
      <c r="E9" s="311">
        <v>2121</v>
      </c>
      <c r="F9" s="270">
        <v>2.9399534264803724</v>
      </c>
      <c r="G9" s="271">
        <v>15361</v>
      </c>
      <c r="H9" s="270">
        <v>2.1438699916818793</v>
      </c>
      <c r="I9" s="311">
        <v>16205</v>
      </c>
      <c r="J9" s="270">
        <v>2.3451791048232105</v>
      </c>
      <c r="K9" s="312">
        <v>8.1060686015831127</v>
      </c>
      <c r="L9" s="313">
        <v>7.6</v>
      </c>
    </row>
    <row r="10" spans="1:14">
      <c r="B10" s="302" t="s">
        <v>46</v>
      </c>
      <c r="C10" s="271">
        <v>1616</v>
      </c>
      <c r="D10" s="272">
        <v>2.2214890575167714</v>
      </c>
      <c r="E10" s="311">
        <v>1709</v>
      </c>
      <c r="F10" s="270">
        <v>2.3688733643823463</v>
      </c>
      <c r="G10" s="271">
        <v>15013</v>
      </c>
      <c r="H10" s="270">
        <v>2.0953010992201064</v>
      </c>
      <c r="I10" s="311">
        <v>15011</v>
      </c>
      <c r="J10" s="270">
        <v>2.1723840507560146</v>
      </c>
      <c r="K10" s="312">
        <v>9.290222772277227</v>
      </c>
      <c r="L10" s="313">
        <v>8.8000000000000007</v>
      </c>
    </row>
    <row r="11" spans="1:14">
      <c r="B11" s="302" t="s">
        <v>47</v>
      </c>
      <c r="C11" s="271">
        <v>1135</v>
      </c>
      <c r="D11" s="272">
        <v>1.5602661387880787</v>
      </c>
      <c r="E11" s="311">
        <v>1249</v>
      </c>
      <c r="F11" s="270">
        <v>1.7312597028165888</v>
      </c>
      <c r="G11" s="271">
        <v>9731</v>
      </c>
      <c r="H11" s="270">
        <v>1.3581146337514725</v>
      </c>
      <c r="I11" s="311">
        <v>10526</v>
      </c>
      <c r="J11" s="270">
        <v>1.5233172019357677</v>
      </c>
      <c r="K11" s="312">
        <v>8.5735682819383268</v>
      </c>
      <c r="L11" s="313">
        <v>8.4</v>
      </c>
    </row>
    <row r="12" spans="1:14">
      <c r="B12" s="302" t="s">
        <v>48</v>
      </c>
      <c r="C12" s="271">
        <v>2370</v>
      </c>
      <c r="D12" s="272">
        <v>3.2580006598482347</v>
      </c>
      <c r="E12" s="311">
        <v>2457</v>
      </c>
      <c r="F12" s="270">
        <v>3.4056886227544907</v>
      </c>
      <c r="G12" s="271">
        <v>21871</v>
      </c>
      <c r="H12" s="270">
        <v>3.05244323859608</v>
      </c>
      <c r="I12" s="311">
        <v>21990</v>
      </c>
      <c r="J12" s="270">
        <v>3.1823812721420799</v>
      </c>
      <c r="K12" s="312">
        <v>9.228270042194092</v>
      </c>
      <c r="L12" s="313">
        <v>8.9</v>
      </c>
    </row>
    <row r="13" spans="1:14">
      <c r="B13" s="302" t="s">
        <v>49</v>
      </c>
      <c r="C13" s="271">
        <v>2098</v>
      </c>
      <c r="D13" s="272">
        <v>2.8840866600681845</v>
      </c>
      <c r="E13" s="314">
        <v>2210</v>
      </c>
      <c r="F13" s="270">
        <v>3.0633178088267909</v>
      </c>
      <c r="G13" s="271">
        <v>17814</v>
      </c>
      <c r="H13" s="270">
        <v>2.4862248572242041</v>
      </c>
      <c r="I13" s="311">
        <v>18308</v>
      </c>
      <c r="J13" s="270">
        <v>2.6495241623636741</v>
      </c>
      <c r="K13" s="312">
        <v>8.490943755958055</v>
      </c>
      <c r="L13" s="313">
        <v>8.3000000000000007</v>
      </c>
    </row>
    <row r="14" spans="1:14">
      <c r="B14" s="302" t="s">
        <v>50</v>
      </c>
      <c r="C14" s="271">
        <v>1977</v>
      </c>
      <c r="D14" s="272">
        <v>2.7177499175189705</v>
      </c>
      <c r="E14" s="311">
        <v>2025</v>
      </c>
      <c r="F14" s="270">
        <v>2.80688622754491</v>
      </c>
      <c r="G14" s="271">
        <v>23572</v>
      </c>
      <c r="H14" s="270">
        <v>3.2898446353704354</v>
      </c>
      <c r="I14" s="311">
        <v>21725</v>
      </c>
      <c r="J14" s="270">
        <v>3.1440306110635148</v>
      </c>
      <c r="K14" s="312">
        <v>11.923115832068792</v>
      </c>
      <c r="L14" s="313">
        <v>10.7</v>
      </c>
    </row>
    <row r="15" spans="1:14">
      <c r="B15" s="302" t="s">
        <v>51</v>
      </c>
      <c r="C15" s="271">
        <v>1315</v>
      </c>
      <c r="D15" s="272">
        <v>1.8077092268778179</v>
      </c>
      <c r="E15" s="311">
        <v>1340</v>
      </c>
      <c r="F15" s="270">
        <v>1.8573963184741626</v>
      </c>
      <c r="G15" s="271">
        <v>12323</v>
      </c>
      <c r="H15" s="270">
        <v>1.7198691431219191</v>
      </c>
      <c r="I15" s="311">
        <v>12477</v>
      </c>
      <c r="J15" s="270">
        <v>1.8056648991594693</v>
      </c>
      <c r="K15" s="312">
        <v>9.371102661596959</v>
      </c>
      <c r="L15" s="313">
        <v>9.3000000000000007</v>
      </c>
    </row>
    <row r="16" spans="1:14">
      <c r="B16" s="302" t="s">
        <v>52</v>
      </c>
      <c r="C16" s="271">
        <v>1424</v>
      </c>
      <c r="D16" s="272">
        <v>1.9575497635543826</v>
      </c>
      <c r="E16" s="311">
        <v>1577</v>
      </c>
      <c r="F16" s="270">
        <v>2.1859059658460858</v>
      </c>
      <c r="G16" s="271">
        <v>8685</v>
      </c>
      <c r="H16" s="270">
        <v>1.2121288248002813</v>
      </c>
      <c r="I16" s="311">
        <v>9514</v>
      </c>
      <c r="J16" s="270">
        <v>1.3768610924583786</v>
      </c>
      <c r="K16" s="312">
        <v>6.099016853932584</v>
      </c>
      <c r="L16" s="313">
        <v>6</v>
      </c>
    </row>
    <row r="17" spans="2:12">
      <c r="B17" s="302" t="s">
        <v>53</v>
      </c>
      <c r="C17" s="271">
        <v>2223</v>
      </c>
      <c r="D17" s="272">
        <v>3.055922137908281</v>
      </c>
      <c r="E17" s="311">
        <v>2304</v>
      </c>
      <c r="F17" s="270">
        <v>3.1936127744510974</v>
      </c>
      <c r="G17" s="271">
        <v>22673</v>
      </c>
      <c r="H17" s="270">
        <v>3.1643749965108556</v>
      </c>
      <c r="I17" s="311">
        <v>21756</v>
      </c>
      <c r="J17" s="270">
        <v>3.148516914812328</v>
      </c>
      <c r="K17" s="312">
        <v>10.199280251911832</v>
      </c>
      <c r="L17" s="313">
        <v>9.4</v>
      </c>
    </row>
    <row r="18" spans="2:12">
      <c r="B18" s="302" t="s">
        <v>54</v>
      </c>
      <c r="C18" s="271">
        <v>1264</v>
      </c>
      <c r="D18" s="272">
        <v>1.7376003519190588</v>
      </c>
      <c r="E18" s="311">
        <v>1284</v>
      </c>
      <c r="F18" s="270">
        <v>1.7797737857618094</v>
      </c>
      <c r="G18" s="271">
        <v>11009</v>
      </c>
      <c r="H18" s="270">
        <v>1.5364797043438454</v>
      </c>
      <c r="I18" s="311">
        <v>10742</v>
      </c>
      <c r="J18" s="270">
        <v>1.5545766087016926</v>
      </c>
      <c r="K18" s="312">
        <v>8.7096518987341778</v>
      </c>
      <c r="L18" s="313">
        <v>8.4</v>
      </c>
    </row>
    <row r="19" spans="2:12">
      <c r="B19" s="302" t="s">
        <v>55</v>
      </c>
      <c r="C19" s="271">
        <v>4345</v>
      </c>
      <c r="D19" s="272">
        <v>5.9730012097217644</v>
      </c>
      <c r="E19" s="311">
        <v>4831</v>
      </c>
      <c r="F19" s="270">
        <v>6.6963295630960307</v>
      </c>
      <c r="G19" s="271">
        <v>28150</v>
      </c>
      <c r="H19" s="270">
        <v>3.9287767896520345</v>
      </c>
      <c r="I19" s="311">
        <v>29927</v>
      </c>
      <c r="J19" s="270">
        <v>4.3310197513140531</v>
      </c>
      <c r="K19" s="312">
        <v>6.4787111622554656</v>
      </c>
      <c r="L19" s="313">
        <v>6.2</v>
      </c>
    </row>
    <row r="20" spans="2:12">
      <c r="B20" s="302" t="s">
        <v>56</v>
      </c>
      <c r="C20" s="271">
        <v>1574</v>
      </c>
      <c r="D20" s="272">
        <v>2.1637523369624985</v>
      </c>
      <c r="E20" s="311">
        <v>1381</v>
      </c>
      <c r="F20" s="270">
        <v>1.91422710135285</v>
      </c>
      <c r="G20" s="271">
        <v>19658</v>
      </c>
      <c r="H20" s="270">
        <v>2.7435841609584259</v>
      </c>
      <c r="I20" s="311">
        <v>17426</v>
      </c>
      <c r="J20" s="270">
        <v>2.5218815847361475</v>
      </c>
      <c r="K20" s="312">
        <v>12.489199491740788</v>
      </c>
      <c r="L20" s="313">
        <v>12.6</v>
      </c>
    </row>
    <row r="21" spans="2:12">
      <c r="B21" s="302" t="s">
        <v>57</v>
      </c>
      <c r="C21" s="271">
        <v>366</v>
      </c>
      <c r="D21" s="272">
        <v>0.50313427911580333</v>
      </c>
      <c r="E21" s="311">
        <v>404</v>
      </c>
      <c r="F21" s="270">
        <v>0.5599911288534043</v>
      </c>
      <c r="G21" s="271">
        <v>2744</v>
      </c>
      <c r="H21" s="270">
        <v>0.38296850837673829</v>
      </c>
      <c r="I21" s="311">
        <v>2883</v>
      </c>
      <c r="J21" s="270">
        <v>0.41722624863963687</v>
      </c>
      <c r="K21" s="312">
        <v>7.4972677595628419</v>
      </c>
      <c r="L21" s="313">
        <v>7.1</v>
      </c>
    </row>
    <row r="22" spans="2:12">
      <c r="B22" s="302" t="s">
        <v>58</v>
      </c>
      <c r="C22" s="271">
        <v>156</v>
      </c>
      <c r="D22" s="272">
        <v>0.21445067634444079</v>
      </c>
      <c r="E22" s="311">
        <v>153</v>
      </c>
      <c r="F22" s="270">
        <v>0.21207584830339321</v>
      </c>
      <c r="G22" s="271">
        <v>1049</v>
      </c>
      <c r="H22" s="270">
        <v>0.14640450629999946</v>
      </c>
      <c r="I22" s="311">
        <v>1121</v>
      </c>
      <c r="J22" s="270">
        <v>0.16223053233611967</v>
      </c>
      <c r="K22" s="312">
        <v>6.7243589743589745</v>
      </c>
      <c r="L22" s="313">
        <v>7.3</v>
      </c>
    </row>
    <row r="23" spans="2:12">
      <c r="B23" s="302" t="s">
        <v>59</v>
      </c>
      <c r="C23" s="271">
        <v>385</v>
      </c>
      <c r="D23" s="272">
        <v>0.52925327174749803</v>
      </c>
      <c r="E23" s="311">
        <v>414</v>
      </c>
      <c r="F23" s="270">
        <v>0.57385229540918159</v>
      </c>
      <c r="G23" s="271">
        <v>4241</v>
      </c>
      <c r="H23" s="270">
        <v>0.59189848543212353</v>
      </c>
      <c r="I23" s="311">
        <v>4212</v>
      </c>
      <c r="J23" s="270">
        <v>0.60955843193553616</v>
      </c>
      <c r="K23" s="312">
        <v>11.015584415584415</v>
      </c>
      <c r="L23" s="313">
        <v>10.199999999999999</v>
      </c>
    </row>
    <row r="24" spans="2:12">
      <c r="B24" s="302" t="s">
        <v>60</v>
      </c>
      <c r="C24" s="271">
        <v>484</v>
      </c>
      <c r="D24" s="272">
        <v>0.66534697019685474</v>
      </c>
      <c r="E24" s="311">
        <v>510</v>
      </c>
      <c r="F24" s="270">
        <v>0.70691949434464407</v>
      </c>
      <c r="G24" s="271">
        <v>7557</v>
      </c>
      <c r="H24" s="270">
        <v>1.0546986216483276</v>
      </c>
      <c r="I24" s="311">
        <v>7859</v>
      </c>
      <c r="J24" s="270">
        <v>1.1373503600620556</v>
      </c>
      <c r="K24" s="312">
        <v>15.613636363636363</v>
      </c>
      <c r="L24" s="313">
        <v>15.4</v>
      </c>
    </row>
    <row r="25" spans="2:12">
      <c r="B25" s="302" t="s">
        <v>61</v>
      </c>
      <c r="C25" s="271">
        <v>425</v>
      </c>
      <c r="D25" s="272">
        <v>0.58424062465632898</v>
      </c>
      <c r="E25" s="311">
        <v>420</v>
      </c>
      <c r="F25" s="270">
        <v>0.5821689953426481</v>
      </c>
      <c r="G25" s="271">
        <v>3400</v>
      </c>
      <c r="H25" s="270">
        <v>0.47452366198283902</v>
      </c>
      <c r="I25" s="311">
        <v>3435</v>
      </c>
      <c r="J25" s="270">
        <v>0.49711139926366732</v>
      </c>
      <c r="K25" s="312">
        <v>8</v>
      </c>
      <c r="L25" s="313">
        <v>8.1999999999999993</v>
      </c>
    </row>
    <row r="26" spans="2:12">
      <c r="B26" s="302" t="s">
        <v>62</v>
      </c>
      <c r="C26" s="271">
        <v>1219</v>
      </c>
      <c r="D26" s="272">
        <v>1.6757395798966239</v>
      </c>
      <c r="E26" s="311">
        <v>1159</v>
      </c>
      <c r="F26" s="270">
        <v>1.6065092038145929</v>
      </c>
      <c r="G26" s="271">
        <v>18063</v>
      </c>
      <c r="H26" s="270">
        <v>2.5209767371753</v>
      </c>
      <c r="I26" s="311">
        <v>17689</v>
      </c>
      <c r="J26" s="270">
        <v>2.5599428068631762</v>
      </c>
      <c r="K26" s="312">
        <v>14.817883511074651</v>
      </c>
      <c r="L26" s="313">
        <v>15.3</v>
      </c>
    </row>
    <row r="27" spans="2:12">
      <c r="B27" s="302" t="s">
        <v>63</v>
      </c>
      <c r="C27" s="271">
        <v>1575</v>
      </c>
      <c r="D27" s="272">
        <v>2.1651270207852193</v>
      </c>
      <c r="E27" s="311">
        <v>1387</v>
      </c>
      <c r="F27" s="270">
        <v>1.9225438012863163</v>
      </c>
      <c r="G27" s="271">
        <v>22725</v>
      </c>
      <c r="H27" s="270">
        <v>3.1716324172235342</v>
      </c>
      <c r="I27" s="311">
        <v>18868</v>
      </c>
      <c r="J27" s="270">
        <v>2.7305670687938499</v>
      </c>
      <c r="K27" s="312">
        <v>14.428571428571429</v>
      </c>
      <c r="L27" s="313">
        <v>13.6</v>
      </c>
    </row>
    <row r="28" spans="2:12">
      <c r="B28" s="302" t="s">
        <v>64</v>
      </c>
      <c r="C28" s="271">
        <v>261</v>
      </c>
      <c r="D28" s="272">
        <v>0.35879247773012207</v>
      </c>
      <c r="E28" s="311">
        <v>267</v>
      </c>
      <c r="F28" s="270">
        <v>0.37009314703925483</v>
      </c>
      <c r="G28" s="271">
        <v>1836</v>
      </c>
      <c r="H28" s="270">
        <v>0.25624277747073304</v>
      </c>
      <c r="I28" s="311">
        <v>1790</v>
      </c>
      <c r="J28" s="270">
        <v>0.25904786162502608</v>
      </c>
      <c r="K28" s="312">
        <v>7.0344827586206895</v>
      </c>
      <c r="L28" s="313">
        <v>6.7</v>
      </c>
    </row>
    <row r="29" spans="2:12">
      <c r="B29" s="302" t="s">
        <v>65</v>
      </c>
      <c r="C29" s="271">
        <v>453</v>
      </c>
      <c r="D29" s="272">
        <v>0.6227317716925107</v>
      </c>
      <c r="E29" s="311">
        <v>482</v>
      </c>
      <c r="F29" s="270">
        <v>0.66810822798846747</v>
      </c>
      <c r="G29" s="271">
        <v>2225</v>
      </c>
      <c r="H29" s="270">
        <v>0.31053386703288727</v>
      </c>
      <c r="I29" s="311">
        <v>2403</v>
      </c>
      <c r="J29" s="270">
        <v>0.34776090027091483</v>
      </c>
      <c r="K29" s="312">
        <v>4.9116997792494486</v>
      </c>
      <c r="L29" s="313">
        <v>5</v>
      </c>
    </row>
    <row r="30" spans="2:12">
      <c r="B30" s="302" t="s">
        <v>66</v>
      </c>
      <c r="C30" s="271">
        <v>68</v>
      </c>
      <c r="D30" s="272">
        <v>9.3478499945012644E-2</v>
      </c>
      <c r="E30" s="311">
        <v>68</v>
      </c>
      <c r="F30" s="270">
        <v>9.4255932579285884E-2</v>
      </c>
      <c r="G30" s="271">
        <v>349</v>
      </c>
      <c r="H30" s="270">
        <v>4.8708458244709062E-2</v>
      </c>
      <c r="I30" s="311">
        <v>368</v>
      </c>
      <c r="J30" s="270">
        <v>5.3256767082686916E-2</v>
      </c>
      <c r="K30" s="312">
        <v>5.132352941176471</v>
      </c>
      <c r="L30" s="313">
        <v>5.4</v>
      </c>
    </row>
    <row r="31" spans="2:12">
      <c r="B31" s="302" t="s">
        <v>67</v>
      </c>
      <c r="C31" s="271">
        <v>331</v>
      </c>
      <c r="D31" s="272">
        <v>0.45502034532057628</v>
      </c>
      <c r="E31" s="311">
        <v>342</v>
      </c>
      <c r="F31" s="270">
        <v>0.47405189620758487</v>
      </c>
      <c r="G31" s="271">
        <v>2200</v>
      </c>
      <c r="H31" s="270">
        <v>0.30704472245948405</v>
      </c>
      <c r="I31" s="311">
        <v>2289</v>
      </c>
      <c r="J31" s="270">
        <v>0.33126288003334337</v>
      </c>
      <c r="K31" s="312">
        <v>6.6465256797583079</v>
      </c>
      <c r="L31" s="313">
        <v>6.7</v>
      </c>
    </row>
    <row r="32" spans="2:12">
      <c r="B32" s="302" t="s">
        <v>68</v>
      </c>
      <c r="C32" s="271">
        <v>292</v>
      </c>
      <c r="D32" s="272">
        <v>0.40140767623446605</v>
      </c>
      <c r="E32" s="311">
        <v>296</v>
      </c>
      <c r="F32" s="270">
        <v>0.41029053005100913</v>
      </c>
      <c r="G32" s="271">
        <v>3184</v>
      </c>
      <c r="H32" s="270">
        <v>0.44437745286863511</v>
      </c>
      <c r="I32" s="311">
        <v>3164</v>
      </c>
      <c r="J32" s="270">
        <v>0.45789242133049302</v>
      </c>
      <c r="K32" s="312">
        <v>10.904109589041095</v>
      </c>
      <c r="L32" s="313">
        <v>10.7</v>
      </c>
    </row>
    <row r="33" spans="2:12">
      <c r="B33" s="302" t="s">
        <v>69</v>
      </c>
      <c r="C33" s="271">
        <v>488</v>
      </c>
      <c r="D33" s="272">
        <v>0.67084570548773781</v>
      </c>
      <c r="E33" s="311">
        <v>327</v>
      </c>
      <c r="F33" s="270">
        <v>0.45326014637391882</v>
      </c>
      <c r="G33" s="271">
        <v>3236</v>
      </c>
      <c r="H33" s="270">
        <v>0.45163487358131377</v>
      </c>
      <c r="I33" s="311">
        <v>2489</v>
      </c>
      <c r="J33" s="270">
        <v>0.36020677518697758</v>
      </c>
      <c r="K33" s="312">
        <v>6.6311475409836067</v>
      </c>
      <c r="L33" s="313">
        <v>7.6</v>
      </c>
    </row>
    <row r="34" spans="2:12">
      <c r="B34" s="302" t="s">
        <v>70</v>
      </c>
      <c r="C34" s="271">
        <v>670</v>
      </c>
      <c r="D34" s="272">
        <v>0.92103816122291882</v>
      </c>
      <c r="E34" s="311">
        <v>665</v>
      </c>
      <c r="F34" s="270">
        <v>0.92176757595919279</v>
      </c>
      <c r="G34" s="271">
        <v>5700</v>
      </c>
      <c r="H34" s="270">
        <v>0.79552496273593598</v>
      </c>
      <c r="I34" s="311">
        <v>5357</v>
      </c>
      <c r="J34" s="270">
        <v>0.7752622316900919</v>
      </c>
      <c r="K34" s="312">
        <v>8.5074626865671643</v>
      </c>
      <c r="L34" s="313">
        <v>8.1</v>
      </c>
    </row>
    <row r="35" spans="2:12">
      <c r="B35" s="302" t="s">
        <v>71</v>
      </c>
      <c r="C35" s="271">
        <v>668</v>
      </c>
      <c r="D35" s="272">
        <v>0.91828879357747728</v>
      </c>
      <c r="E35" s="311">
        <v>598</v>
      </c>
      <c r="F35" s="270">
        <v>0.82889776003548454</v>
      </c>
      <c r="G35" s="271">
        <v>7997</v>
      </c>
      <c r="H35" s="270">
        <v>1.1161075661402244</v>
      </c>
      <c r="I35" s="311">
        <v>6469</v>
      </c>
      <c r="J35" s="270">
        <v>0.93619028874429799</v>
      </c>
      <c r="K35" s="312">
        <v>11.971556886227544</v>
      </c>
      <c r="L35" s="313">
        <v>10.8</v>
      </c>
    </row>
    <row r="36" spans="2:12">
      <c r="B36" s="302" t="s">
        <v>72</v>
      </c>
      <c r="C36" s="271">
        <v>1019</v>
      </c>
      <c r="D36" s="272">
        <v>1.400802815352469</v>
      </c>
      <c r="E36" s="311">
        <v>898</v>
      </c>
      <c r="F36" s="270">
        <v>1.2447327567088047</v>
      </c>
      <c r="G36" s="271">
        <v>13070</v>
      </c>
      <c r="H36" s="270">
        <v>1.8241247829752074</v>
      </c>
      <c r="I36" s="311">
        <v>12897</v>
      </c>
      <c r="J36" s="270">
        <v>1.866447078982101</v>
      </c>
      <c r="K36" s="312">
        <v>12.82630029440628</v>
      </c>
      <c r="L36" s="313">
        <v>14.4</v>
      </c>
    </row>
    <row r="37" spans="2:12">
      <c r="B37" s="302" t="s">
        <v>73</v>
      </c>
      <c r="C37" s="271">
        <v>453</v>
      </c>
      <c r="D37" s="272">
        <v>0.6227317716925107</v>
      </c>
      <c r="E37" s="311">
        <v>442</v>
      </c>
      <c r="F37" s="270">
        <v>0.61266356176535819</v>
      </c>
      <c r="G37" s="271">
        <v>3688</v>
      </c>
      <c r="H37" s="270">
        <v>0.51471860746844411</v>
      </c>
      <c r="I37" s="311">
        <v>3790</v>
      </c>
      <c r="J37" s="270">
        <v>0.54848681316136805</v>
      </c>
      <c r="K37" s="312">
        <v>8.1412803532008837</v>
      </c>
      <c r="L37" s="313">
        <v>8.6</v>
      </c>
    </row>
    <row r="38" spans="2:12">
      <c r="B38" s="302" t="s">
        <v>74</v>
      </c>
      <c r="C38" s="271">
        <v>676</v>
      </c>
      <c r="D38" s="272">
        <v>0.92928626415924342</v>
      </c>
      <c r="E38" s="311">
        <v>745</v>
      </c>
      <c r="F38" s="270">
        <v>1.0326569084054114</v>
      </c>
      <c r="G38" s="271">
        <v>4251</v>
      </c>
      <c r="H38" s="270">
        <v>0.59329414326148489</v>
      </c>
      <c r="I38" s="311">
        <v>4614</v>
      </c>
      <c r="J38" s="270">
        <v>0.66773566119434091</v>
      </c>
      <c r="K38" s="312">
        <v>6.2884615384615383</v>
      </c>
      <c r="L38" s="313">
        <v>6.2</v>
      </c>
    </row>
    <row r="39" spans="2:12">
      <c r="B39" s="302" t="s">
        <v>75</v>
      </c>
      <c r="C39" s="271">
        <v>448</v>
      </c>
      <c r="D39" s="272">
        <v>0.61585835257890686</v>
      </c>
      <c r="E39" s="311">
        <v>426</v>
      </c>
      <c r="F39" s="270">
        <v>0.59048569527611439</v>
      </c>
      <c r="G39" s="271">
        <v>2743</v>
      </c>
      <c r="H39" s="270">
        <v>0.38282894259380218</v>
      </c>
      <c r="I39" s="311">
        <v>2824</v>
      </c>
      <c r="J39" s="270">
        <v>0.40868779956931489</v>
      </c>
      <c r="K39" s="312">
        <v>6.1227678571428568</v>
      </c>
      <c r="L39" s="313">
        <v>6.6</v>
      </c>
    </row>
    <row r="40" spans="2:12">
      <c r="B40" s="302" t="s">
        <v>76</v>
      </c>
      <c r="C40" s="271">
        <v>571</v>
      </c>
      <c r="D40" s="272">
        <v>0.78494446277356211</v>
      </c>
      <c r="E40" s="311">
        <v>625</v>
      </c>
      <c r="F40" s="270">
        <v>0.86632290973608339</v>
      </c>
      <c r="G40" s="271">
        <v>5065</v>
      </c>
      <c r="H40" s="270">
        <v>0.70690069057149396</v>
      </c>
      <c r="I40" s="311">
        <v>5393</v>
      </c>
      <c r="J40" s="270">
        <v>0.78047213281774608</v>
      </c>
      <c r="K40" s="312">
        <v>8.8704028021015766</v>
      </c>
      <c r="L40" s="313">
        <v>8.6</v>
      </c>
    </row>
    <row r="41" spans="2:12">
      <c r="B41" s="302" t="s">
        <v>77</v>
      </c>
      <c r="C41" s="271">
        <v>134</v>
      </c>
      <c r="D41" s="272">
        <v>0.18420763224458375</v>
      </c>
      <c r="E41" s="311">
        <v>154</v>
      </c>
      <c r="F41" s="270">
        <v>0.21346196495897096</v>
      </c>
      <c r="G41" s="271">
        <v>910</v>
      </c>
      <c r="H41" s="270">
        <v>0.12700486247187751</v>
      </c>
      <c r="I41" s="311">
        <v>991</v>
      </c>
      <c r="J41" s="270">
        <v>0.14341700048625744</v>
      </c>
      <c r="K41" s="312">
        <v>6.7910447761194028</v>
      </c>
      <c r="L41" s="313">
        <v>6.4</v>
      </c>
    </row>
    <row r="42" spans="2:12">
      <c r="B42" s="302" t="s">
        <v>78</v>
      </c>
      <c r="C42" s="271">
        <v>413</v>
      </c>
      <c r="D42" s="272">
        <v>0.56774441878367976</v>
      </c>
      <c r="E42" s="311">
        <v>424</v>
      </c>
      <c r="F42" s="270">
        <v>0.58771346196495899</v>
      </c>
      <c r="G42" s="271">
        <v>4044</v>
      </c>
      <c r="H42" s="270">
        <v>0.56440402619370622</v>
      </c>
      <c r="I42" s="311">
        <v>4304</v>
      </c>
      <c r="J42" s="270">
        <v>0.62287262370620788</v>
      </c>
      <c r="K42" s="312">
        <v>9.7917675544794189</v>
      </c>
      <c r="L42" s="313">
        <v>10.199999999999999</v>
      </c>
    </row>
    <row r="43" spans="2:12">
      <c r="B43" s="302" t="s">
        <v>79</v>
      </c>
      <c r="C43" s="271">
        <v>440</v>
      </c>
      <c r="D43" s="272">
        <v>0.60486088199714061</v>
      </c>
      <c r="E43" s="311">
        <v>475</v>
      </c>
      <c r="F43" s="270">
        <v>0.65840541139942343</v>
      </c>
      <c r="G43" s="271">
        <v>3086</v>
      </c>
      <c r="H43" s="270">
        <v>0.43070000614089449</v>
      </c>
      <c r="I43" s="311">
        <v>3354</v>
      </c>
      <c r="J43" s="270">
        <v>0.48538912172644544</v>
      </c>
      <c r="K43" s="312">
        <v>7.0136363636363637</v>
      </c>
      <c r="L43" s="313">
        <v>7.1</v>
      </c>
    </row>
    <row r="44" spans="2:12">
      <c r="B44" s="302" t="s">
        <v>80</v>
      </c>
      <c r="C44" s="271">
        <v>176</v>
      </c>
      <c r="D44" s="272">
        <v>0.24194435279885623</v>
      </c>
      <c r="E44" s="311">
        <v>181</v>
      </c>
      <c r="F44" s="270">
        <v>0.25088711465956975</v>
      </c>
      <c r="G44" s="271">
        <v>962</v>
      </c>
      <c r="H44" s="270">
        <v>0.13426228318455621</v>
      </c>
      <c r="I44" s="311">
        <v>976</v>
      </c>
      <c r="J44" s="270">
        <v>0.14124620834973486</v>
      </c>
      <c r="K44" s="312">
        <v>5.4659090909090908</v>
      </c>
      <c r="L44" s="313">
        <v>5.4</v>
      </c>
    </row>
    <row r="45" spans="2:12">
      <c r="B45" s="302" t="s">
        <v>81</v>
      </c>
      <c r="C45" s="271">
        <v>89</v>
      </c>
      <c r="D45" s="272">
        <v>0.12234686022214891</v>
      </c>
      <c r="E45" s="311">
        <v>90</v>
      </c>
      <c r="F45" s="270">
        <v>0.124750499001996</v>
      </c>
      <c r="G45" s="271">
        <v>467</v>
      </c>
      <c r="H45" s="270">
        <v>6.5177220631172289E-2</v>
      </c>
      <c r="I45" s="311">
        <v>560</v>
      </c>
      <c r="J45" s="270">
        <v>8.1042906430175754E-2</v>
      </c>
      <c r="K45" s="312">
        <v>5.2471910112359552</v>
      </c>
      <c r="L45" s="313">
        <v>6.2</v>
      </c>
    </row>
    <row r="46" spans="2:12">
      <c r="B46" s="302" t="s">
        <v>82</v>
      </c>
      <c r="C46" s="271">
        <v>191</v>
      </c>
      <c r="D46" s="272">
        <v>0.26256461013966792</v>
      </c>
      <c r="E46" s="311">
        <v>192</v>
      </c>
      <c r="F46" s="270">
        <v>0.2661343978709248</v>
      </c>
      <c r="G46" s="271">
        <v>1413</v>
      </c>
      <c r="H46" s="270">
        <v>0.19720645128875045</v>
      </c>
      <c r="I46" s="311">
        <v>1424</v>
      </c>
      <c r="J46" s="270">
        <v>0.20608053349387548</v>
      </c>
      <c r="K46" s="312">
        <v>7.3979057591623034</v>
      </c>
      <c r="L46" s="313">
        <v>7.4</v>
      </c>
    </row>
    <row r="47" spans="2:12">
      <c r="B47" s="302" t="s">
        <v>83</v>
      </c>
      <c r="C47" s="271">
        <v>50</v>
      </c>
      <c r="D47" s="272">
        <v>6.8734191136038708E-2</v>
      </c>
      <c r="E47" s="311">
        <v>58</v>
      </c>
      <c r="F47" s="270">
        <v>8.0394766023508535E-2</v>
      </c>
      <c r="G47" s="271">
        <v>364</v>
      </c>
      <c r="H47" s="270">
        <v>5.0801944988750999E-2</v>
      </c>
      <c r="I47" s="311">
        <v>424</v>
      </c>
      <c r="J47" s="270">
        <v>6.1361057725704493E-2</v>
      </c>
      <c r="K47" s="312">
        <v>7.28</v>
      </c>
      <c r="L47" s="313">
        <v>7.3</v>
      </c>
    </row>
    <row r="48" spans="2:12">
      <c r="B48" s="302" t="s">
        <v>84</v>
      </c>
      <c r="C48" s="271">
        <v>80</v>
      </c>
      <c r="D48" s="272">
        <v>0.10997470581766194</v>
      </c>
      <c r="E48" s="311">
        <v>84</v>
      </c>
      <c r="F48" s="270">
        <v>0.1164337990685296</v>
      </c>
      <c r="G48" s="271">
        <v>586</v>
      </c>
      <c r="H48" s="270">
        <v>8.1785548800571664E-2</v>
      </c>
      <c r="I48" s="311">
        <v>535</v>
      </c>
      <c r="J48" s="270">
        <v>7.742491953597147E-2</v>
      </c>
      <c r="K48" s="312">
        <v>7.3250000000000002</v>
      </c>
      <c r="L48" s="313">
        <v>6.4</v>
      </c>
    </row>
    <row r="49" spans="2:13">
      <c r="B49" s="302" t="s">
        <v>85</v>
      </c>
      <c r="C49" s="271">
        <v>69</v>
      </c>
      <c r="D49" s="272">
        <v>9.4853183767733426E-2</v>
      </c>
      <c r="E49" s="311">
        <v>113</v>
      </c>
      <c r="F49" s="270">
        <v>0.15663118208028387</v>
      </c>
      <c r="G49" s="271">
        <v>572</v>
      </c>
      <c r="H49" s="270">
        <v>7.983162783946586E-2</v>
      </c>
      <c r="I49" s="311">
        <v>773</v>
      </c>
      <c r="J49" s="270">
        <v>0.11186815476879616</v>
      </c>
      <c r="K49" s="312">
        <v>8.2898550724637676</v>
      </c>
      <c r="L49" s="313">
        <v>6.8</v>
      </c>
    </row>
    <row r="50" spans="2:13">
      <c r="B50" s="302" t="s">
        <v>86</v>
      </c>
      <c r="C50" s="271">
        <v>611</v>
      </c>
      <c r="D50" s="272">
        <v>0.83993181568239295</v>
      </c>
      <c r="E50" s="311">
        <v>668</v>
      </c>
      <c r="F50" s="270">
        <v>0.92592592592592582</v>
      </c>
      <c r="G50" s="271">
        <v>4823</v>
      </c>
      <c r="H50" s="270">
        <v>0.67312577110095073</v>
      </c>
      <c r="I50" s="311">
        <v>5022</v>
      </c>
      <c r="J50" s="270">
        <v>0.72678120730775464</v>
      </c>
      <c r="K50" s="312">
        <v>7.8936170212765955</v>
      </c>
      <c r="L50" s="313">
        <v>7.5</v>
      </c>
    </row>
    <row r="51" spans="2:13">
      <c r="B51" s="302" t="s">
        <v>87</v>
      </c>
      <c r="C51" s="271">
        <v>331</v>
      </c>
      <c r="D51" s="272">
        <v>0.45502034532057628</v>
      </c>
      <c r="E51" s="311">
        <v>375</v>
      </c>
      <c r="F51" s="270">
        <v>0.51979374584165006</v>
      </c>
      <c r="G51" s="271">
        <v>2810</v>
      </c>
      <c r="H51" s="270">
        <v>0.3921798500505228</v>
      </c>
      <c r="I51" s="311">
        <v>2992</v>
      </c>
      <c r="J51" s="270">
        <v>0.43300067149836757</v>
      </c>
      <c r="K51" s="312">
        <v>8.4894259818731115</v>
      </c>
      <c r="L51" s="313">
        <v>8</v>
      </c>
    </row>
    <row r="52" spans="2:13">
      <c r="B52" s="310" t="s">
        <v>309</v>
      </c>
      <c r="C52" s="304"/>
      <c r="D52" s="304"/>
      <c r="E52" s="305"/>
      <c r="F52" s="306"/>
      <c r="G52" s="305"/>
      <c r="H52" s="307"/>
      <c r="I52" s="308"/>
      <c r="J52" s="308"/>
      <c r="K52" s="308"/>
      <c r="L52" s="309"/>
      <c r="M52" s="309"/>
    </row>
    <row r="53" spans="2:13">
      <c r="E53" s="303"/>
      <c r="F53" s="303"/>
      <c r="G53" s="303"/>
    </row>
    <row r="54" spans="2:13" ht="17.25" customHeight="1">
      <c r="E54" s="303"/>
      <c r="F54" s="303"/>
    </row>
    <row r="55" spans="2:13">
      <c r="B55" s="310"/>
      <c r="E55" s="303"/>
      <c r="F55" s="303"/>
    </row>
  </sheetData>
  <phoneticPr fontId="8"/>
  <pageMargins left="0.7" right="0.7" top="0.75" bottom="0.4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="80" zoomScaleNormal="80" workbookViewId="0">
      <selection activeCell="I7" sqref="I7"/>
    </sheetView>
  </sheetViews>
  <sheetFormatPr defaultRowHeight="18.75"/>
  <cols>
    <col min="1" max="1" width="3.125" style="135" customWidth="1"/>
    <col min="2" max="2" width="7" style="135" customWidth="1"/>
    <col min="3" max="3" width="9.125" style="135" customWidth="1"/>
    <col min="4" max="4" width="7.5" style="135" bestFit="1" customWidth="1"/>
    <col min="5" max="5" width="9" style="135" customWidth="1"/>
    <col min="6" max="6" width="11.125" style="135" customWidth="1"/>
    <col min="7" max="7" width="7.5" style="135" bestFit="1" customWidth="1"/>
    <col min="8" max="8" width="9.75" style="17" customWidth="1"/>
    <col min="9" max="9" width="11.125" style="17" customWidth="1"/>
    <col min="10" max="10" width="8.25" style="17" customWidth="1"/>
    <col min="11" max="11" width="9.5" style="17" customWidth="1"/>
    <col min="12" max="13" width="7.75" style="17" customWidth="1"/>
    <col min="14" max="14" width="5.625" style="17" customWidth="1"/>
    <col min="15" max="15" width="9" style="17"/>
    <col min="16" max="16" width="12.375" style="17" customWidth="1"/>
    <col min="17" max="17" width="10.875" style="17" customWidth="1"/>
    <col min="18" max="18" width="9" style="17" customWidth="1"/>
    <col min="19" max="19" width="15.125" style="17" bestFit="1" customWidth="1"/>
    <col min="20" max="20" width="9" style="17" customWidth="1"/>
    <col min="21" max="21" width="13" style="17" customWidth="1"/>
    <col min="22" max="22" width="9" style="17" customWidth="1"/>
    <col min="23" max="23" width="17.625" style="17" customWidth="1"/>
    <col min="24" max="24" width="9" style="17" customWidth="1"/>
    <col min="25" max="16384" width="9" style="17"/>
  </cols>
  <sheetData>
    <row r="1" spans="1:24" ht="24">
      <c r="A1" s="43"/>
      <c r="B1" s="87" t="s">
        <v>125</v>
      </c>
      <c r="C1" s="43"/>
      <c r="D1" s="43"/>
      <c r="E1" s="43"/>
      <c r="F1" s="43"/>
      <c r="G1" s="43"/>
      <c r="L1" s="16"/>
      <c r="M1" s="16"/>
      <c r="N1" s="16"/>
    </row>
    <row r="2" spans="1:24" ht="24">
      <c r="A2" s="43"/>
      <c r="B2" s="87" t="s">
        <v>117</v>
      </c>
      <c r="C2" s="88"/>
      <c r="D2" s="43"/>
      <c r="E2" s="43"/>
      <c r="F2" s="43"/>
      <c r="G2" s="43"/>
      <c r="L2" s="16"/>
      <c r="M2" s="16"/>
      <c r="N2" s="16"/>
    </row>
    <row r="3" spans="1:24" ht="39.75" customHeight="1">
      <c r="A3" s="43"/>
      <c r="B3" s="89"/>
      <c r="C3" s="287" t="s">
        <v>95</v>
      </c>
      <c r="D3" s="288"/>
      <c r="E3" s="289"/>
      <c r="F3" s="287" t="s">
        <v>37</v>
      </c>
      <c r="G3" s="288"/>
      <c r="H3" s="289"/>
      <c r="I3" s="287" t="s">
        <v>13</v>
      </c>
      <c r="J3" s="288"/>
      <c r="K3" s="289"/>
      <c r="L3" s="418" t="s">
        <v>36</v>
      </c>
      <c r="M3" s="419"/>
    </row>
    <row r="4" spans="1:24" ht="47.25" customHeight="1">
      <c r="A4" s="43"/>
      <c r="B4" s="90"/>
      <c r="C4" s="420" t="s">
        <v>258</v>
      </c>
      <c r="D4" s="91" t="s">
        <v>30</v>
      </c>
      <c r="E4" s="92" t="s">
        <v>38</v>
      </c>
      <c r="F4" s="93"/>
      <c r="G4" s="91" t="s">
        <v>30</v>
      </c>
      <c r="H4" s="92" t="s">
        <v>38</v>
      </c>
      <c r="I4" s="93"/>
      <c r="J4" s="91" t="s">
        <v>30</v>
      </c>
      <c r="K4" s="92" t="s">
        <v>38</v>
      </c>
      <c r="L4" s="94" t="s">
        <v>93</v>
      </c>
      <c r="M4" s="95" t="s">
        <v>92</v>
      </c>
    </row>
    <row r="5" spans="1:24" ht="19.5" thickBot="1">
      <c r="A5" s="43"/>
      <c r="B5" s="90"/>
      <c r="C5" s="421"/>
      <c r="D5" s="96" t="s">
        <v>31</v>
      </c>
      <c r="E5" s="97"/>
      <c r="F5" s="98" t="s">
        <v>11</v>
      </c>
      <c r="G5" s="96" t="s">
        <v>31</v>
      </c>
      <c r="H5" s="99" t="s">
        <v>11</v>
      </c>
      <c r="I5" s="98" t="s">
        <v>11</v>
      </c>
      <c r="J5" s="96" t="s">
        <v>31</v>
      </c>
      <c r="K5" s="99" t="s">
        <v>11</v>
      </c>
      <c r="L5" s="98" t="s">
        <v>94</v>
      </c>
      <c r="M5" s="100" t="s">
        <v>12</v>
      </c>
      <c r="Q5" s="346" t="s">
        <v>226</v>
      </c>
      <c r="R5" s="346" t="s">
        <v>227</v>
      </c>
      <c r="S5" s="346" t="s">
        <v>37</v>
      </c>
      <c r="T5" s="346" t="s">
        <v>227</v>
      </c>
      <c r="U5" s="346" t="s">
        <v>112</v>
      </c>
      <c r="V5" s="346" t="s">
        <v>227</v>
      </c>
      <c r="W5" s="17" t="s">
        <v>230</v>
      </c>
      <c r="X5" s="346" t="s">
        <v>227</v>
      </c>
    </row>
    <row r="6" spans="1:24" ht="19.5" thickBot="1">
      <c r="A6" s="101"/>
      <c r="B6" s="76" t="s">
        <v>2</v>
      </c>
      <c r="C6" s="77">
        <v>52747</v>
      </c>
      <c r="D6" s="78">
        <v>1.4</v>
      </c>
      <c r="E6" s="79">
        <v>50699</v>
      </c>
      <c r="F6" s="80">
        <v>10109483</v>
      </c>
      <c r="G6" s="78">
        <v>0.6</v>
      </c>
      <c r="H6" s="81">
        <v>9327062</v>
      </c>
      <c r="I6" s="82">
        <v>2175932</v>
      </c>
      <c r="J6" s="78">
        <v>0.6</v>
      </c>
      <c r="K6" s="81">
        <v>2080532</v>
      </c>
      <c r="L6" s="82">
        <v>20250</v>
      </c>
      <c r="M6" s="83">
        <v>18803</v>
      </c>
      <c r="P6" s="17" t="s">
        <v>178</v>
      </c>
      <c r="Q6" s="345">
        <v>3684049</v>
      </c>
      <c r="R6" s="346" t="s">
        <v>229</v>
      </c>
      <c r="S6" s="345">
        <v>1693312591</v>
      </c>
      <c r="T6" s="346" t="s">
        <v>229</v>
      </c>
      <c r="U6" s="345">
        <v>336259518</v>
      </c>
      <c r="V6" s="346" t="s">
        <v>229</v>
      </c>
      <c r="W6" s="345">
        <v>49194</v>
      </c>
      <c r="X6" s="346" t="s">
        <v>229</v>
      </c>
    </row>
    <row r="7" spans="1:24">
      <c r="A7" s="101"/>
      <c r="B7" s="102" t="s">
        <v>3</v>
      </c>
      <c r="C7" s="103">
        <v>143496</v>
      </c>
      <c r="D7" s="104">
        <v>3.9</v>
      </c>
      <c r="E7" s="105">
        <v>135221</v>
      </c>
      <c r="F7" s="106">
        <v>45619909</v>
      </c>
      <c r="G7" s="104">
        <v>2.7</v>
      </c>
      <c r="H7" s="107">
        <v>42240730</v>
      </c>
      <c r="I7" s="108">
        <v>8734505</v>
      </c>
      <c r="J7" s="104">
        <v>2.7</v>
      </c>
      <c r="K7" s="107">
        <v>8512258</v>
      </c>
      <c r="L7" s="108">
        <v>34306</v>
      </c>
      <c r="M7" s="109">
        <v>31889</v>
      </c>
      <c r="P7" s="17" t="s">
        <v>179</v>
      </c>
      <c r="Q7" s="345">
        <v>148718</v>
      </c>
      <c r="R7" s="346">
        <f>_xlfn.RANK.EQ(Q7,Q$7:Q$53,0)</f>
        <v>6</v>
      </c>
      <c r="S7" s="345">
        <v>37150237</v>
      </c>
      <c r="T7" s="346">
        <f>_xlfn.RANK.EQ(S7,S$7:S$53,0)</f>
        <v>8</v>
      </c>
      <c r="U7" s="345">
        <v>7320084</v>
      </c>
      <c r="V7" s="346">
        <f>_xlfn.RANK.EQ(U7,U$7:U$53,0)</f>
        <v>8</v>
      </c>
      <c r="W7" s="345">
        <v>26485</v>
      </c>
      <c r="X7" s="346">
        <f>_xlfn.RANK.EQ(W7,W$7:W$53,0)</f>
        <v>13</v>
      </c>
    </row>
    <row r="8" spans="1:24">
      <c r="A8" s="101"/>
      <c r="B8" s="110" t="s">
        <v>4</v>
      </c>
      <c r="C8" s="111">
        <v>25591</v>
      </c>
      <c r="D8" s="112">
        <v>0.7</v>
      </c>
      <c r="E8" s="113">
        <v>26253</v>
      </c>
      <c r="F8" s="114">
        <v>4525790</v>
      </c>
      <c r="G8" s="112">
        <v>0.3</v>
      </c>
      <c r="H8" s="115">
        <v>4435414</v>
      </c>
      <c r="I8" s="116">
        <v>1084919</v>
      </c>
      <c r="J8" s="112">
        <v>0.3</v>
      </c>
      <c r="K8" s="115">
        <v>1040236</v>
      </c>
      <c r="L8" s="116">
        <v>18726</v>
      </c>
      <c r="M8" s="117">
        <v>17512</v>
      </c>
      <c r="P8" s="17" t="s">
        <v>180</v>
      </c>
      <c r="Q8" s="345">
        <v>39616</v>
      </c>
      <c r="R8" s="346">
        <f t="shared" ref="R8:T53" si="0">_xlfn.RANK.EQ(Q8,Q$7:Q$53,0)</f>
        <v>29</v>
      </c>
      <c r="S8" s="345">
        <v>7180306</v>
      </c>
      <c r="T8" s="346">
        <f t="shared" si="0"/>
        <v>32</v>
      </c>
      <c r="U8" s="345">
        <v>1541771</v>
      </c>
      <c r="V8" s="346">
        <f t="shared" ref="V8:X8" si="1">_xlfn.RANK.EQ(U8,U$7:U$53,0)</f>
        <v>32</v>
      </c>
      <c r="W8" s="345">
        <v>18862</v>
      </c>
      <c r="X8" s="346">
        <f t="shared" si="1"/>
        <v>34</v>
      </c>
    </row>
    <row r="9" spans="1:24">
      <c r="A9" s="101"/>
      <c r="B9" s="110" t="s">
        <v>5</v>
      </c>
      <c r="C9" s="111">
        <v>42716</v>
      </c>
      <c r="D9" s="112">
        <v>1.2</v>
      </c>
      <c r="E9" s="113">
        <v>43845</v>
      </c>
      <c r="F9" s="114">
        <v>6561288</v>
      </c>
      <c r="G9" s="112">
        <v>0.4</v>
      </c>
      <c r="H9" s="115">
        <v>6851448</v>
      </c>
      <c r="I9" s="116">
        <v>1488591</v>
      </c>
      <c r="J9" s="112">
        <v>0.4</v>
      </c>
      <c r="K9" s="115">
        <v>1630011</v>
      </c>
      <c r="L9" s="116">
        <v>16102</v>
      </c>
      <c r="M9" s="117">
        <v>15932</v>
      </c>
      <c r="P9" s="17" t="s">
        <v>181</v>
      </c>
      <c r="Q9" s="345">
        <v>37194</v>
      </c>
      <c r="R9" s="346">
        <f t="shared" si="0"/>
        <v>33</v>
      </c>
      <c r="S9" s="345">
        <v>6971640</v>
      </c>
      <c r="T9" s="346">
        <f t="shared" si="0"/>
        <v>33</v>
      </c>
      <c r="U9" s="345">
        <v>1501797</v>
      </c>
      <c r="V9" s="346">
        <f t="shared" ref="V9:X9" si="2">_xlfn.RANK.EQ(U9,U$7:U$53,0)</f>
        <v>34</v>
      </c>
      <c r="W9" s="345">
        <v>19447</v>
      </c>
      <c r="X9" s="346">
        <f t="shared" si="2"/>
        <v>31</v>
      </c>
    </row>
    <row r="10" spans="1:24">
      <c r="A10" s="101"/>
      <c r="B10" s="110" t="s">
        <v>6</v>
      </c>
      <c r="C10" s="111">
        <v>36508</v>
      </c>
      <c r="D10" s="112">
        <v>1</v>
      </c>
      <c r="E10" s="113">
        <v>36923</v>
      </c>
      <c r="F10" s="114">
        <v>6531188</v>
      </c>
      <c r="G10" s="112">
        <v>0.4</v>
      </c>
      <c r="H10" s="115">
        <v>6746237</v>
      </c>
      <c r="I10" s="116">
        <v>1466094</v>
      </c>
      <c r="J10" s="112">
        <v>0.4</v>
      </c>
      <c r="K10" s="115">
        <v>1457940</v>
      </c>
      <c r="L10" s="116">
        <v>19046</v>
      </c>
      <c r="M10" s="117">
        <v>18848</v>
      </c>
      <c r="P10" s="17" t="s">
        <v>182</v>
      </c>
      <c r="Q10" s="345">
        <v>61204</v>
      </c>
      <c r="R10" s="346">
        <f t="shared" si="0"/>
        <v>18</v>
      </c>
      <c r="S10" s="345">
        <v>19334480</v>
      </c>
      <c r="T10" s="346">
        <f t="shared" si="0"/>
        <v>13</v>
      </c>
      <c r="U10" s="345">
        <v>3547705</v>
      </c>
      <c r="V10" s="346">
        <f t="shared" ref="V10:X10" si="3">_xlfn.RANK.EQ(U10,U$7:U$53,0)</f>
        <v>14</v>
      </c>
      <c r="W10" s="345">
        <v>33239</v>
      </c>
      <c r="X10" s="346">
        <f t="shared" si="3"/>
        <v>7</v>
      </c>
    </row>
    <row r="11" spans="1:24">
      <c r="A11" s="101"/>
      <c r="B11" s="110" t="s">
        <v>7</v>
      </c>
      <c r="C11" s="111">
        <v>35677</v>
      </c>
      <c r="D11" s="112">
        <v>1</v>
      </c>
      <c r="E11" s="113">
        <v>36649</v>
      </c>
      <c r="F11" s="114">
        <v>5824597</v>
      </c>
      <c r="G11" s="112">
        <v>0.3</v>
      </c>
      <c r="H11" s="115">
        <v>5677123</v>
      </c>
      <c r="I11" s="116">
        <v>1314858</v>
      </c>
      <c r="J11" s="112">
        <v>0.3</v>
      </c>
      <c r="K11" s="115">
        <v>1237607</v>
      </c>
      <c r="L11" s="116">
        <v>16987</v>
      </c>
      <c r="M11" s="117">
        <v>15712</v>
      </c>
      <c r="P11" s="17" t="s">
        <v>183</v>
      </c>
      <c r="Q11" s="345">
        <v>32360</v>
      </c>
      <c r="R11" s="346">
        <f t="shared" si="0"/>
        <v>39</v>
      </c>
      <c r="S11" s="345">
        <v>4841651</v>
      </c>
      <c r="T11" s="346">
        <f t="shared" si="0"/>
        <v>41</v>
      </c>
      <c r="U11" s="345">
        <v>1158504</v>
      </c>
      <c r="V11" s="346">
        <f t="shared" ref="V11:X11" si="4">_xlfn.RANK.EQ(U11,U$7:U$53,0)</f>
        <v>40</v>
      </c>
      <c r="W11" s="345">
        <v>15711</v>
      </c>
      <c r="X11" s="346">
        <f t="shared" si="4"/>
        <v>46</v>
      </c>
    </row>
    <row r="12" spans="1:24">
      <c r="A12" s="101"/>
      <c r="B12" s="110" t="s">
        <v>8</v>
      </c>
      <c r="C12" s="111">
        <v>51296</v>
      </c>
      <c r="D12" s="112">
        <v>1.4</v>
      </c>
      <c r="E12" s="113">
        <v>52405</v>
      </c>
      <c r="F12" s="114">
        <v>9369559</v>
      </c>
      <c r="G12" s="112">
        <v>0.6</v>
      </c>
      <c r="H12" s="115">
        <v>9129559</v>
      </c>
      <c r="I12" s="116">
        <v>2052063</v>
      </c>
      <c r="J12" s="112">
        <v>0.6</v>
      </c>
      <c r="K12" s="115">
        <v>1958210</v>
      </c>
      <c r="L12" s="116">
        <v>19031</v>
      </c>
      <c r="M12" s="117">
        <v>17611</v>
      </c>
      <c r="P12" s="17" t="s">
        <v>184</v>
      </c>
      <c r="Q12" s="345">
        <v>38612</v>
      </c>
      <c r="R12" s="346">
        <f t="shared" si="0"/>
        <v>31</v>
      </c>
      <c r="S12" s="345">
        <v>6310687</v>
      </c>
      <c r="T12" s="346">
        <f t="shared" si="0"/>
        <v>37</v>
      </c>
      <c r="U12" s="345">
        <v>1508187</v>
      </c>
      <c r="V12" s="346">
        <f t="shared" ref="V12:X12" si="5">_xlfn.RANK.EQ(U12,U$7:U$53,0)</f>
        <v>33</v>
      </c>
      <c r="W12" s="345">
        <v>17186</v>
      </c>
      <c r="X12" s="346">
        <f t="shared" si="5"/>
        <v>40</v>
      </c>
    </row>
    <row r="13" spans="1:24" ht="19.5" thickBot="1">
      <c r="A13" s="101"/>
      <c r="B13" s="118" t="s">
        <v>9</v>
      </c>
      <c r="C13" s="119">
        <v>47518</v>
      </c>
      <c r="D13" s="120">
        <v>1.3</v>
      </c>
      <c r="E13" s="121">
        <v>45038</v>
      </c>
      <c r="F13" s="122">
        <v>7565920</v>
      </c>
      <c r="G13" s="120">
        <v>0.4</v>
      </c>
      <c r="H13" s="123">
        <v>7690229</v>
      </c>
      <c r="I13" s="124">
        <v>1661910</v>
      </c>
      <c r="J13" s="120">
        <v>0.4</v>
      </c>
      <c r="K13" s="123">
        <v>1622407</v>
      </c>
      <c r="L13" s="124">
        <v>17083</v>
      </c>
      <c r="M13" s="125">
        <v>17150</v>
      </c>
      <c r="P13" s="17" t="s">
        <v>185</v>
      </c>
      <c r="Q13" s="345">
        <v>58443</v>
      </c>
      <c r="R13" s="346">
        <f t="shared" si="0"/>
        <v>19</v>
      </c>
      <c r="S13" s="345">
        <v>11227448</v>
      </c>
      <c r="T13" s="346">
        <f t="shared" si="0"/>
        <v>20</v>
      </c>
      <c r="U13" s="345">
        <v>2377531</v>
      </c>
      <c r="V13" s="346">
        <f t="shared" ref="V13:X13" si="6">_xlfn.RANK.EQ(U13,U$7:U$53,0)</f>
        <v>21</v>
      </c>
      <c r="W13" s="345">
        <v>20224</v>
      </c>
      <c r="X13" s="346">
        <f t="shared" si="6"/>
        <v>29</v>
      </c>
    </row>
    <row r="14" spans="1:24" ht="19.5" thickBot="1">
      <c r="A14" s="101"/>
      <c r="B14" s="126" t="s">
        <v>10</v>
      </c>
      <c r="C14" s="127">
        <v>3684049</v>
      </c>
      <c r="D14" s="128">
        <v>100</v>
      </c>
      <c r="E14" s="129">
        <v>3586142</v>
      </c>
      <c r="F14" s="130">
        <v>1693312591</v>
      </c>
      <c r="G14" s="128">
        <v>100</v>
      </c>
      <c r="H14" s="131">
        <v>1624714253</v>
      </c>
      <c r="I14" s="132">
        <v>336259518</v>
      </c>
      <c r="J14" s="128">
        <v>100</v>
      </c>
      <c r="K14" s="131">
        <v>289535520</v>
      </c>
      <c r="L14" s="133">
        <v>49194</v>
      </c>
      <c r="M14" s="134">
        <v>46206</v>
      </c>
      <c r="P14" s="17" t="s">
        <v>186</v>
      </c>
      <c r="Q14" s="345">
        <v>78469</v>
      </c>
      <c r="R14" s="346">
        <f t="shared" si="0"/>
        <v>13</v>
      </c>
      <c r="S14" s="345">
        <v>16181752</v>
      </c>
      <c r="T14" s="346">
        <f t="shared" si="0"/>
        <v>14</v>
      </c>
      <c r="U14" s="345">
        <v>3709237</v>
      </c>
      <c r="V14" s="346">
        <f t="shared" ref="V14:X14" si="7">_xlfn.RANK.EQ(U14,U$7:U$53,0)</f>
        <v>13</v>
      </c>
      <c r="W14" s="345">
        <v>21564</v>
      </c>
      <c r="X14" s="346">
        <f t="shared" si="7"/>
        <v>25</v>
      </c>
    </row>
    <row r="15" spans="1:24">
      <c r="B15" s="136" t="s">
        <v>96</v>
      </c>
      <c r="C15" s="137"/>
      <c r="P15" s="17" t="s">
        <v>187</v>
      </c>
      <c r="Q15" s="345">
        <v>57829</v>
      </c>
      <c r="R15" s="346">
        <f t="shared" si="0"/>
        <v>20</v>
      </c>
      <c r="S15" s="345">
        <v>11000921</v>
      </c>
      <c r="T15" s="346">
        <f t="shared" si="0"/>
        <v>21</v>
      </c>
      <c r="U15" s="345">
        <v>2496344</v>
      </c>
      <c r="V15" s="346">
        <f t="shared" ref="V15:X15" si="8">_xlfn.RANK.EQ(U15,U$7:U$53,0)</f>
        <v>20</v>
      </c>
      <c r="W15" s="345">
        <v>19853</v>
      </c>
      <c r="X15" s="346">
        <f t="shared" si="8"/>
        <v>30</v>
      </c>
    </row>
    <row r="16" spans="1:24">
      <c r="B16" s="138"/>
      <c r="P16" s="17" t="s">
        <v>188</v>
      </c>
      <c r="Q16" s="345">
        <v>63683</v>
      </c>
      <c r="R16" s="346">
        <f t="shared" si="0"/>
        <v>17</v>
      </c>
      <c r="S16" s="345">
        <v>14462465</v>
      </c>
      <c r="T16" s="346">
        <f t="shared" si="0"/>
        <v>18</v>
      </c>
      <c r="U16" s="345">
        <v>3000240</v>
      </c>
      <c r="V16" s="346">
        <f t="shared" ref="V16:X16" si="9">_xlfn.RANK.EQ(U16,U$7:U$53,0)</f>
        <v>18</v>
      </c>
      <c r="W16" s="345">
        <v>23791</v>
      </c>
      <c r="X16" s="346">
        <f t="shared" si="9"/>
        <v>18</v>
      </c>
    </row>
    <row r="17" spans="16:24">
      <c r="P17" s="17" t="s">
        <v>189</v>
      </c>
      <c r="Q17" s="345">
        <v>160356</v>
      </c>
      <c r="R17" s="346">
        <f t="shared" si="0"/>
        <v>5</v>
      </c>
      <c r="S17" s="345">
        <v>37514333</v>
      </c>
      <c r="T17" s="346">
        <f t="shared" si="0"/>
        <v>7</v>
      </c>
      <c r="U17" s="345">
        <v>8447116</v>
      </c>
      <c r="V17" s="346">
        <f t="shared" ref="V17:X17" si="10">_xlfn.RANK.EQ(U17,U$7:U$53,0)</f>
        <v>6</v>
      </c>
      <c r="W17" s="345">
        <v>24890</v>
      </c>
      <c r="X17" s="346">
        <f t="shared" si="10"/>
        <v>17</v>
      </c>
    </row>
    <row r="18" spans="16:24">
      <c r="P18" s="17" t="s">
        <v>190</v>
      </c>
      <c r="Q18" s="345">
        <v>123553</v>
      </c>
      <c r="R18" s="346">
        <f t="shared" si="0"/>
        <v>9</v>
      </c>
      <c r="S18" s="345">
        <v>29824709</v>
      </c>
      <c r="T18" s="346">
        <f t="shared" si="0"/>
        <v>9</v>
      </c>
      <c r="U18" s="345">
        <v>5957508</v>
      </c>
      <c r="V18" s="346">
        <f t="shared" ref="V18:X18" si="11">_xlfn.RANK.EQ(U18,U$7:U$53,0)</f>
        <v>10</v>
      </c>
      <c r="W18" s="345">
        <v>25747</v>
      </c>
      <c r="X18" s="346">
        <f t="shared" si="11"/>
        <v>15</v>
      </c>
    </row>
    <row r="19" spans="16:24">
      <c r="P19" s="17" t="s">
        <v>191</v>
      </c>
      <c r="Q19" s="345">
        <v>453145</v>
      </c>
      <c r="R19" s="346">
        <f t="shared" si="0"/>
        <v>1</v>
      </c>
      <c r="S19" s="345">
        <v>781990130</v>
      </c>
      <c r="T19" s="346">
        <f t="shared" si="0"/>
        <v>1</v>
      </c>
      <c r="U19" s="345">
        <v>156299582</v>
      </c>
      <c r="V19" s="346">
        <f t="shared" ref="V19:X19" si="12">_xlfn.RANK.EQ(U19,U$7:U$53,0)</f>
        <v>1</v>
      </c>
      <c r="W19" s="345">
        <v>190147</v>
      </c>
      <c r="X19" s="346">
        <f t="shared" si="12"/>
        <v>1</v>
      </c>
    </row>
    <row r="20" spans="16:24">
      <c r="P20" s="17" t="s">
        <v>192</v>
      </c>
      <c r="Q20" s="345">
        <v>197213</v>
      </c>
      <c r="R20" s="346">
        <f t="shared" si="0"/>
        <v>4</v>
      </c>
      <c r="S20" s="345">
        <v>68106625</v>
      </c>
      <c r="T20" s="346">
        <f t="shared" si="0"/>
        <v>4</v>
      </c>
      <c r="U20" s="345">
        <v>13521794</v>
      </c>
      <c r="V20" s="346">
        <f t="shared" ref="V20:X20" si="13">_xlfn.RANK.EQ(U20,U$7:U$53,0)</f>
        <v>4</v>
      </c>
      <c r="W20" s="345">
        <v>37310</v>
      </c>
      <c r="X20" s="346">
        <f t="shared" si="13"/>
        <v>4</v>
      </c>
    </row>
    <row r="21" spans="16:24">
      <c r="P21" s="17" t="s">
        <v>193</v>
      </c>
      <c r="Q21" s="345">
        <v>74746</v>
      </c>
      <c r="R21" s="346">
        <f t="shared" si="0"/>
        <v>14</v>
      </c>
      <c r="S21" s="345">
        <v>15553724</v>
      </c>
      <c r="T21" s="346">
        <f t="shared" si="0"/>
        <v>15</v>
      </c>
      <c r="U21" s="345">
        <v>3351628</v>
      </c>
      <c r="V21" s="346">
        <f t="shared" ref="V21:X21" si="14">_xlfn.RANK.EQ(U21,U$7:U$53,0)</f>
        <v>15</v>
      </c>
      <c r="W21" s="345">
        <v>21904</v>
      </c>
      <c r="X21" s="346">
        <f t="shared" si="14"/>
        <v>23</v>
      </c>
    </row>
    <row r="22" spans="16:24">
      <c r="P22" s="17" t="s">
        <v>194</v>
      </c>
      <c r="Q22" s="345">
        <v>35421</v>
      </c>
      <c r="R22" s="346">
        <f t="shared" si="0"/>
        <v>36</v>
      </c>
      <c r="S22" s="345">
        <v>9133538</v>
      </c>
      <c r="T22" s="346">
        <f t="shared" si="0"/>
        <v>26</v>
      </c>
      <c r="U22" s="345">
        <v>1871789</v>
      </c>
      <c r="V22" s="346">
        <f t="shared" ref="V22:X22" si="15">_xlfn.RANK.EQ(U22,U$7:U$53,0)</f>
        <v>28</v>
      </c>
      <c r="W22" s="345">
        <v>27325</v>
      </c>
      <c r="X22" s="346">
        <f t="shared" si="15"/>
        <v>11</v>
      </c>
    </row>
    <row r="23" spans="16:24">
      <c r="P23" s="17" t="s">
        <v>195</v>
      </c>
      <c r="Q23" s="345">
        <v>40919</v>
      </c>
      <c r="R23" s="346">
        <f t="shared" si="0"/>
        <v>28</v>
      </c>
      <c r="S23" s="345">
        <v>8850959</v>
      </c>
      <c r="T23" s="346">
        <f t="shared" si="0"/>
        <v>27</v>
      </c>
      <c r="U23" s="345">
        <v>1910124</v>
      </c>
      <c r="V23" s="346">
        <f t="shared" ref="V23:X23" si="16">_xlfn.RANK.EQ(U23,U$7:U$53,0)</f>
        <v>26</v>
      </c>
      <c r="W23" s="345">
        <v>22960</v>
      </c>
      <c r="X23" s="346">
        <f t="shared" si="16"/>
        <v>20</v>
      </c>
    </row>
    <row r="24" spans="16:24">
      <c r="P24" s="17" t="s">
        <v>196</v>
      </c>
      <c r="Q24" s="345">
        <v>30260</v>
      </c>
      <c r="R24" s="346">
        <f t="shared" si="0"/>
        <v>42</v>
      </c>
      <c r="S24" s="345">
        <v>6474230</v>
      </c>
      <c r="T24" s="346">
        <f t="shared" si="0"/>
        <v>36</v>
      </c>
      <c r="U24" s="345">
        <v>1361229</v>
      </c>
      <c r="V24" s="346">
        <f t="shared" ref="V24:X24" si="17">_xlfn.RANK.EQ(U24,U$7:U$53,0)</f>
        <v>37</v>
      </c>
      <c r="W24" s="345">
        <v>22712</v>
      </c>
      <c r="X24" s="346">
        <f t="shared" si="17"/>
        <v>21</v>
      </c>
    </row>
    <row r="25" spans="16:24">
      <c r="P25" s="17" t="s">
        <v>197</v>
      </c>
      <c r="Q25" s="345">
        <v>31373</v>
      </c>
      <c r="R25" s="346">
        <f t="shared" si="0"/>
        <v>41</v>
      </c>
      <c r="S25" s="345">
        <v>5004083</v>
      </c>
      <c r="T25" s="346">
        <f t="shared" si="0"/>
        <v>40</v>
      </c>
      <c r="U25" s="345">
        <v>1132626</v>
      </c>
      <c r="V25" s="346">
        <f t="shared" ref="V25:X25" si="18">_xlfn.RANK.EQ(U25,U$7:U$53,0)</f>
        <v>42</v>
      </c>
      <c r="W25" s="345">
        <v>16805</v>
      </c>
      <c r="X25" s="346">
        <f t="shared" si="18"/>
        <v>43</v>
      </c>
    </row>
    <row r="26" spans="16:24">
      <c r="P26" s="17" t="s">
        <v>198</v>
      </c>
      <c r="Q26" s="345">
        <v>72903</v>
      </c>
      <c r="R26" s="346">
        <f t="shared" si="0"/>
        <v>15</v>
      </c>
      <c r="S26" s="345">
        <v>15351572</v>
      </c>
      <c r="T26" s="346">
        <f t="shared" si="0"/>
        <v>16</v>
      </c>
      <c r="U26" s="345">
        <v>3202932</v>
      </c>
      <c r="V26" s="346">
        <f t="shared" ref="V26:X26" si="19">_xlfn.RANK.EQ(U26,U$7:U$53,0)</f>
        <v>17</v>
      </c>
      <c r="W26" s="345">
        <v>22135</v>
      </c>
      <c r="X26" s="346">
        <f t="shared" si="19"/>
        <v>22</v>
      </c>
    </row>
    <row r="27" spans="16:24">
      <c r="P27" s="17" t="s">
        <v>199</v>
      </c>
      <c r="Q27" s="345">
        <v>69712</v>
      </c>
      <c r="R27" s="346">
        <f t="shared" si="0"/>
        <v>16</v>
      </c>
      <c r="S27" s="345">
        <v>14613815</v>
      </c>
      <c r="T27" s="346">
        <f t="shared" si="0"/>
        <v>17</v>
      </c>
      <c r="U27" s="345">
        <v>3309776</v>
      </c>
      <c r="V27" s="346">
        <f t="shared" ref="V27:X27" si="20">_xlfn.RANK.EQ(U27,U$7:U$53,0)</f>
        <v>16</v>
      </c>
      <c r="W27" s="345">
        <v>21865</v>
      </c>
      <c r="X27" s="346">
        <f t="shared" si="20"/>
        <v>24</v>
      </c>
    </row>
    <row r="28" spans="16:24">
      <c r="P28" s="17" t="s">
        <v>200</v>
      </c>
      <c r="Q28" s="345">
        <v>117364</v>
      </c>
      <c r="R28" s="346">
        <f t="shared" si="0"/>
        <v>10</v>
      </c>
      <c r="S28" s="345">
        <v>29688129</v>
      </c>
      <c r="T28" s="346">
        <f t="shared" si="0"/>
        <v>10</v>
      </c>
      <c r="U28" s="345">
        <v>6137284</v>
      </c>
      <c r="V28" s="346">
        <f t="shared" ref="V28:X28" si="21">_xlfn.RANK.EQ(U28,U$7:U$53,0)</f>
        <v>9</v>
      </c>
      <c r="W28" s="345">
        <v>26512</v>
      </c>
      <c r="X28" s="346">
        <f t="shared" si="21"/>
        <v>12</v>
      </c>
    </row>
    <row r="29" spans="16:24">
      <c r="P29" s="17" t="s">
        <v>201</v>
      </c>
      <c r="Q29" s="345">
        <v>209483</v>
      </c>
      <c r="R29" s="346">
        <f t="shared" si="0"/>
        <v>3</v>
      </c>
      <c r="S29" s="345">
        <v>112355924</v>
      </c>
      <c r="T29" s="346">
        <f t="shared" si="0"/>
        <v>3</v>
      </c>
      <c r="U29" s="345">
        <v>17644735</v>
      </c>
      <c r="V29" s="346">
        <f t="shared" ref="V29:X29" si="22">_xlfn.RANK.EQ(U29,U$7:U$53,0)</f>
        <v>3</v>
      </c>
      <c r="W29" s="345">
        <v>57335</v>
      </c>
      <c r="X29" s="346">
        <f t="shared" si="22"/>
        <v>3</v>
      </c>
    </row>
    <row r="30" spans="16:24">
      <c r="P30" s="17" t="s">
        <v>202</v>
      </c>
      <c r="Q30" s="345">
        <v>51998</v>
      </c>
      <c r="R30" s="346">
        <f t="shared" si="0"/>
        <v>23</v>
      </c>
      <c r="S30" s="345">
        <v>10321942</v>
      </c>
      <c r="T30" s="346">
        <f t="shared" si="0"/>
        <v>23</v>
      </c>
      <c r="U30" s="345">
        <v>2271157</v>
      </c>
      <c r="V30" s="346">
        <f t="shared" ref="V30:X30" si="23">_xlfn.RANK.EQ(U30,U$7:U$53,0)</f>
        <v>22</v>
      </c>
      <c r="W30" s="345">
        <v>21470</v>
      </c>
      <c r="X30" s="346">
        <f t="shared" si="23"/>
        <v>26</v>
      </c>
    </row>
    <row r="31" spans="16:24">
      <c r="P31" s="17" t="s">
        <v>203</v>
      </c>
      <c r="Q31" s="345">
        <v>37756</v>
      </c>
      <c r="R31" s="346">
        <f t="shared" si="0"/>
        <v>32</v>
      </c>
      <c r="S31" s="345">
        <v>7358525</v>
      </c>
      <c r="T31" s="346">
        <f t="shared" si="0"/>
        <v>31</v>
      </c>
      <c r="U31" s="345">
        <v>1669190</v>
      </c>
      <c r="V31" s="346">
        <f t="shared" ref="V31:X31" si="24">_xlfn.RANK.EQ(U31,U$7:U$53,0)</f>
        <v>29</v>
      </c>
      <c r="W31" s="345">
        <v>21441</v>
      </c>
      <c r="X31" s="346">
        <f t="shared" si="24"/>
        <v>27</v>
      </c>
    </row>
    <row r="32" spans="16:24">
      <c r="P32" s="17" t="s">
        <v>204</v>
      </c>
      <c r="Q32" s="345">
        <v>83694</v>
      </c>
      <c r="R32" s="346">
        <f t="shared" si="0"/>
        <v>12</v>
      </c>
      <c r="S32" s="345">
        <v>24593512</v>
      </c>
      <c r="T32" s="346">
        <f t="shared" si="0"/>
        <v>12</v>
      </c>
      <c r="U32" s="345">
        <v>5868659</v>
      </c>
      <c r="V32" s="346">
        <f t="shared" ref="V32:X32" si="25">_xlfn.RANK.EQ(U32,U$7:U$53,0)</f>
        <v>11</v>
      </c>
      <c r="W32" s="345">
        <v>32492</v>
      </c>
      <c r="X32" s="346">
        <f t="shared" si="25"/>
        <v>8</v>
      </c>
    </row>
    <row r="33" spans="16:24">
      <c r="P33" s="17" t="s">
        <v>205</v>
      </c>
      <c r="Q33" s="345">
        <v>279906</v>
      </c>
      <c r="R33" s="346">
        <f t="shared" si="0"/>
        <v>2</v>
      </c>
      <c r="S33" s="345">
        <v>152262845</v>
      </c>
      <c r="T33" s="346">
        <f t="shared" si="0"/>
        <v>2</v>
      </c>
      <c r="U33" s="345">
        <v>27130248</v>
      </c>
      <c r="V33" s="346">
        <f t="shared" ref="V33:X33" si="26">_xlfn.RANK.EQ(U33,U$7:U$53,0)</f>
        <v>2</v>
      </c>
      <c r="W33" s="345">
        <v>59238</v>
      </c>
      <c r="X33" s="346">
        <f t="shared" si="26"/>
        <v>2</v>
      </c>
    </row>
    <row r="34" spans="16:24">
      <c r="P34" s="17" t="s">
        <v>206</v>
      </c>
      <c r="Q34" s="345">
        <v>146596</v>
      </c>
      <c r="R34" s="346">
        <f t="shared" si="0"/>
        <v>7</v>
      </c>
      <c r="S34" s="345">
        <v>39851907</v>
      </c>
      <c r="T34" s="346">
        <f t="shared" si="0"/>
        <v>6</v>
      </c>
      <c r="U34" s="345">
        <v>7705237</v>
      </c>
      <c r="V34" s="346">
        <f t="shared" ref="V34:X34" si="27">_xlfn.RANK.EQ(U34,U$7:U$53,0)</f>
        <v>7</v>
      </c>
      <c r="W34" s="345">
        <v>29356</v>
      </c>
      <c r="X34" s="346">
        <f t="shared" si="27"/>
        <v>9</v>
      </c>
    </row>
    <row r="35" spans="16:24">
      <c r="P35" s="17" t="s">
        <v>207</v>
      </c>
      <c r="Q35" s="345">
        <v>34059</v>
      </c>
      <c r="R35" s="346">
        <f t="shared" si="0"/>
        <v>38</v>
      </c>
      <c r="S35" s="345">
        <v>4730798</v>
      </c>
      <c r="T35" s="346">
        <f t="shared" si="0"/>
        <v>42</v>
      </c>
      <c r="U35" s="345">
        <v>1165973</v>
      </c>
      <c r="V35" s="346">
        <f t="shared" ref="V35:X35" si="28">_xlfn.RANK.EQ(U35,U$7:U$53,0)</f>
        <v>39</v>
      </c>
      <c r="W35" s="345">
        <v>15303</v>
      </c>
      <c r="X35" s="346">
        <f t="shared" si="28"/>
        <v>47</v>
      </c>
    </row>
    <row r="36" spans="16:24">
      <c r="P36" s="17" t="s">
        <v>208</v>
      </c>
      <c r="Q36" s="345">
        <v>35287</v>
      </c>
      <c r="R36" s="346">
        <f t="shared" si="0"/>
        <v>37</v>
      </c>
      <c r="S36" s="345">
        <v>5311555</v>
      </c>
      <c r="T36" s="346">
        <f t="shared" si="0"/>
        <v>39</v>
      </c>
      <c r="U36" s="345">
        <v>1132916</v>
      </c>
      <c r="V36" s="346">
        <f t="shared" ref="V36:X36" si="29">_xlfn.RANK.EQ(U36,U$7:U$53,0)</f>
        <v>41</v>
      </c>
      <c r="W36" s="345">
        <v>16132</v>
      </c>
      <c r="X36" s="346">
        <f t="shared" si="29"/>
        <v>44</v>
      </c>
    </row>
    <row r="37" spans="16:24">
      <c r="P37" s="17" t="s">
        <v>209</v>
      </c>
      <c r="Q37" s="345">
        <v>16696</v>
      </c>
      <c r="R37" s="346">
        <f t="shared" si="0"/>
        <v>47</v>
      </c>
      <c r="S37" s="345">
        <v>2757463</v>
      </c>
      <c r="T37" s="346">
        <f t="shared" si="0"/>
        <v>47</v>
      </c>
      <c r="U37" s="345">
        <v>660988</v>
      </c>
      <c r="V37" s="346">
        <f t="shared" ref="V37:X37" si="30">_xlfn.RANK.EQ(U37,U$7:U$53,0)</f>
        <v>47</v>
      </c>
      <c r="W37" s="345">
        <v>17487</v>
      </c>
      <c r="X37" s="346">
        <f t="shared" si="30"/>
        <v>37</v>
      </c>
    </row>
    <row r="38" spans="16:24">
      <c r="P38" s="17" t="s">
        <v>210</v>
      </c>
      <c r="Q38" s="345">
        <v>22928</v>
      </c>
      <c r="R38" s="346">
        <f t="shared" si="0"/>
        <v>46</v>
      </c>
      <c r="S38" s="345">
        <v>3738308</v>
      </c>
      <c r="T38" s="346">
        <f t="shared" si="0"/>
        <v>46</v>
      </c>
      <c r="U38" s="345">
        <v>859824</v>
      </c>
      <c r="V38" s="346">
        <f t="shared" ref="V38:X38" si="31">_xlfn.RANK.EQ(U38,U$7:U$53,0)</f>
        <v>46</v>
      </c>
      <c r="W38" s="345">
        <v>17470</v>
      </c>
      <c r="X38" s="346">
        <f t="shared" si="31"/>
        <v>39</v>
      </c>
    </row>
    <row r="39" spans="16:24">
      <c r="P39" s="17" t="s">
        <v>211</v>
      </c>
      <c r="Q39" s="345">
        <v>55686</v>
      </c>
      <c r="R39" s="346">
        <f t="shared" si="0"/>
        <v>21</v>
      </c>
      <c r="S39" s="345">
        <v>13180414</v>
      </c>
      <c r="T39" s="346">
        <f t="shared" si="0"/>
        <v>19</v>
      </c>
      <c r="U39" s="345">
        <v>2877911</v>
      </c>
      <c r="V39" s="346">
        <f t="shared" ref="V39:X39" si="32">_xlfn.RANK.EQ(U39,U$7:U$53,0)</f>
        <v>19</v>
      </c>
      <c r="W39" s="345">
        <v>25490</v>
      </c>
      <c r="X39" s="346">
        <f t="shared" si="32"/>
        <v>16</v>
      </c>
    </row>
    <row r="40" spans="16:24">
      <c r="P40" s="17" t="s">
        <v>212</v>
      </c>
      <c r="Q40" s="345">
        <v>85472</v>
      </c>
      <c r="R40" s="346">
        <f t="shared" si="0"/>
        <v>11</v>
      </c>
      <c r="S40" s="345">
        <v>28050489</v>
      </c>
      <c r="T40" s="346">
        <f t="shared" si="0"/>
        <v>11</v>
      </c>
      <c r="U40" s="345">
        <v>5224470</v>
      </c>
      <c r="V40" s="346">
        <f t="shared" ref="V40:X40" si="33">_xlfn.RANK.EQ(U40,U$7:U$53,0)</f>
        <v>12</v>
      </c>
      <c r="W40" s="345">
        <v>34664</v>
      </c>
      <c r="X40" s="346">
        <f t="shared" si="33"/>
        <v>5</v>
      </c>
    </row>
    <row r="41" spans="16:24">
      <c r="P41" s="17" t="s">
        <v>213</v>
      </c>
      <c r="Q41" s="345">
        <v>38963</v>
      </c>
      <c r="R41" s="346">
        <f t="shared" si="0"/>
        <v>30</v>
      </c>
      <c r="S41" s="345">
        <v>8407402</v>
      </c>
      <c r="T41" s="346">
        <f t="shared" si="0"/>
        <v>28</v>
      </c>
      <c r="U41" s="345">
        <v>1991463</v>
      </c>
      <c r="V41" s="346">
        <f t="shared" ref="V41:X41" si="34">_xlfn.RANK.EQ(U41,U$7:U$53,0)</f>
        <v>25</v>
      </c>
      <c r="W41" s="345">
        <v>23231</v>
      </c>
      <c r="X41" s="346">
        <f t="shared" si="34"/>
        <v>19</v>
      </c>
    </row>
    <row r="42" spans="16:24">
      <c r="P42" s="17" t="s">
        <v>214</v>
      </c>
      <c r="Q42" s="345">
        <v>26174</v>
      </c>
      <c r="R42" s="346">
        <f t="shared" si="0"/>
        <v>43</v>
      </c>
      <c r="S42" s="345">
        <v>4271852</v>
      </c>
      <c r="T42" s="346">
        <f t="shared" si="0"/>
        <v>44</v>
      </c>
      <c r="U42" s="345">
        <v>987027</v>
      </c>
      <c r="V42" s="346">
        <f t="shared" ref="V42:X42" si="35">_xlfn.RANK.EQ(U42,U$7:U$53,0)</f>
        <v>44</v>
      </c>
      <c r="W42" s="345">
        <v>17472</v>
      </c>
      <c r="X42" s="346">
        <f t="shared" si="35"/>
        <v>38</v>
      </c>
    </row>
    <row r="43" spans="16:24">
      <c r="P43" s="17" t="s">
        <v>215</v>
      </c>
      <c r="Q43" s="345">
        <v>31961</v>
      </c>
      <c r="R43" s="346">
        <f t="shared" si="0"/>
        <v>40</v>
      </c>
      <c r="S43" s="345">
        <v>8249124</v>
      </c>
      <c r="T43" s="346">
        <f t="shared" si="0"/>
        <v>29</v>
      </c>
      <c r="U43" s="345">
        <v>1618636</v>
      </c>
      <c r="V43" s="346">
        <f t="shared" ref="V43:X43" si="36">_xlfn.RANK.EQ(U43,U$7:U$53,0)</f>
        <v>31</v>
      </c>
      <c r="W43" s="345">
        <v>27415</v>
      </c>
      <c r="X43" s="346">
        <f t="shared" si="36"/>
        <v>10</v>
      </c>
    </row>
    <row r="44" spans="16:24">
      <c r="P44" s="17" t="s">
        <v>216</v>
      </c>
      <c r="Q44" s="345">
        <v>43992</v>
      </c>
      <c r="R44" s="346">
        <f t="shared" si="0"/>
        <v>26</v>
      </c>
      <c r="S44" s="345">
        <v>10725820</v>
      </c>
      <c r="T44" s="346">
        <f t="shared" si="0"/>
        <v>22</v>
      </c>
      <c r="U44" s="345">
        <v>1901043</v>
      </c>
      <c r="V44" s="346">
        <f t="shared" ref="V44:X44" si="37">_xlfn.RANK.EQ(U44,U$7:U$53,0)</f>
        <v>27</v>
      </c>
      <c r="W44" s="345">
        <v>26107</v>
      </c>
      <c r="X44" s="346">
        <f t="shared" si="37"/>
        <v>14</v>
      </c>
    </row>
    <row r="45" spans="16:24">
      <c r="P45" s="17" t="s">
        <v>217</v>
      </c>
      <c r="Q45" s="345">
        <v>24756</v>
      </c>
      <c r="R45" s="346">
        <f t="shared" si="0"/>
        <v>45</v>
      </c>
      <c r="S45" s="345">
        <v>4269543</v>
      </c>
      <c r="T45" s="346">
        <f t="shared" si="0"/>
        <v>45</v>
      </c>
      <c r="U45" s="345">
        <v>906379</v>
      </c>
      <c r="V45" s="346">
        <f t="shared" ref="V45:X45" si="38">_xlfn.RANK.EQ(U45,U$7:U$53,0)</f>
        <v>45</v>
      </c>
      <c r="W45" s="345">
        <v>18185</v>
      </c>
      <c r="X45" s="346">
        <f t="shared" si="38"/>
        <v>36</v>
      </c>
    </row>
    <row r="46" spans="16:24">
      <c r="P46" s="17" t="s">
        <v>218</v>
      </c>
      <c r="Q46" s="345">
        <v>143496</v>
      </c>
      <c r="R46" s="346">
        <f t="shared" si="0"/>
        <v>8</v>
      </c>
      <c r="S46" s="345">
        <v>45619909</v>
      </c>
      <c r="T46" s="346">
        <f t="shared" si="0"/>
        <v>5</v>
      </c>
      <c r="U46" s="345">
        <v>8734505</v>
      </c>
      <c r="V46" s="346">
        <f t="shared" ref="V46:X46" si="39">_xlfn.RANK.EQ(U46,U$7:U$53,0)</f>
        <v>5</v>
      </c>
      <c r="W46" s="345">
        <v>34306</v>
      </c>
      <c r="X46" s="346">
        <f t="shared" si="39"/>
        <v>6</v>
      </c>
    </row>
    <row r="47" spans="16:24">
      <c r="P47" s="17" t="s">
        <v>219</v>
      </c>
      <c r="Q47" s="345">
        <v>25591</v>
      </c>
      <c r="R47" s="346">
        <f t="shared" si="0"/>
        <v>44</v>
      </c>
      <c r="S47" s="345">
        <v>4525790</v>
      </c>
      <c r="T47" s="346">
        <f t="shared" si="0"/>
        <v>43</v>
      </c>
      <c r="U47" s="345">
        <v>1084919</v>
      </c>
      <c r="V47" s="346">
        <f t="shared" ref="V47:X47" si="40">_xlfn.RANK.EQ(U47,U$7:U$53,0)</f>
        <v>43</v>
      </c>
      <c r="W47" s="345">
        <v>18726</v>
      </c>
      <c r="X47" s="346">
        <f t="shared" si="40"/>
        <v>35</v>
      </c>
    </row>
    <row r="48" spans="16:24">
      <c r="P48" s="17" t="s">
        <v>220</v>
      </c>
      <c r="Q48" s="345">
        <v>42716</v>
      </c>
      <c r="R48" s="346">
        <f t="shared" si="0"/>
        <v>27</v>
      </c>
      <c r="S48" s="345">
        <v>6561288</v>
      </c>
      <c r="T48" s="346">
        <f t="shared" si="0"/>
        <v>34</v>
      </c>
      <c r="U48" s="345">
        <v>1488591</v>
      </c>
      <c r="V48" s="346">
        <f t="shared" ref="V48:X48" si="41">_xlfn.RANK.EQ(U48,U$7:U$53,0)</f>
        <v>35</v>
      </c>
      <c r="W48" s="345">
        <v>16102</v>
      </c>
      <c r="X48" s="346">
        <f t="shared" si="41"/>
        <v>45</v>
      </c>
    </row>
    <row r="49" spans="16:24">
      <c r="P49" s="17" t="s">
        <v>221</v>
      </c>
      <c r="Q49" s="345">
        <v>52747</v>
      </c>
      <c r="R49" s="346">
        <f t="shared" si="0"/>
        <v>22</v>
      </c>
      <c r="S49" s="345">
        <v>10109483</v>
      </c>
      <c r="T49" s="346">
        <f t="shared" si="0"/>
        <v>24</v>
      </c>
      <c r="U49" s="345">
        <v>2175932</v>
      </c>
      <c r="V49" s="346">
        <f t="shared" ref="V49:X49" si="42">_xlfn.RANK.EQ(U49,U$7:U$53,0)</f>
        <v>23</v>
      </c>
      <c r="W49" s="345">
        <v>20250</v>
      </c>
      <c r="X49" s="346">
        <f t="shared" si="42"/>
        <v>28</v>
      </c>
    </row>
    <row r="50" spans="16:24">
      <c r="P50" s="17" t="s">
        <v>222</v>
      </c>
      <c r="Q50" s="345">
        <v>36508</v>
      </c>
      <c r="R50" s="346">
        <f t="shared" si="0"/>
        <v>34</v>
      </c>
      <c r="S50" s="345">
        <v>6531188</v>
      </c>
      <c r="T50" s="346">
        <f t="shared" si="0"/>
        <v>35</v>
      </c>
      <c r="U50" s="345">
        <v>1466094</v>
      </c>
      <c r="V50" s="346">
        <f t="shared" ref="V50:X50" si="43">_xlfn.RANK.EQ(U50,U$7:U$53,0)</f>
        <v>36</v>
      </c>
      <c r="W50" s="345">
        <v>19046</v>
      </c>
      <c r="X50" s="346">
        <f t="shared" si="43"/>
        <v>32</v>
      </c>
    </row>
    <row r="51" spans="16:24">
      <c r="P51" s="17" t="s">
        <v>223</v>
      </c>
      <c r="Q51" s="345">
        <v>35677</v>
      </c>
      <c r="R51" s="346">
        <f t="shared" si="0"/>
        <v>35</v>
      </c>
      <c r="S51" s="345">
        <v>5824597</v>
      </c>
      <c r="T51" s="346">
        <f t="shared" si="0"/>
        <v>38</v>
      </c>
      <c r="U51" s="345">
        <v>1314858</v>
      </c>
      <c r="V51" s="346">
        <f t="shared" ref="V51:X51" si="44">_xlfn.RANK.EQ(U51,U$7:U$53,0)</f>
        <v>38</v>
      </c>
      <c r="W51" s="345">
        <v>16987</v>
      </c>
      <c r="X51" s="346">
        <f t="shared" si="44"/>
        <v>42</v>
      </c>
    </row>
    <row r="52" spans="16:24">
      <c r="P52" s="17" t="s">
        <v>224</v>
      </c>
      <c r="Q52" s="345">
        <v>51296</v>
      </c>
      <c r="R52" s="346">
        <f t="shared" si="0"/>
        <v>24</v>
      </c>
      <c r="S52" s="345">
        <v>9369559</v>
      </c>
      <c r="T52" s="346">
        <f t="shared" si="0"/>
        <v>25</v>
      </c>
      <c r="U52" s="345">
        <v>2052063</v>
      </c>
      <c r="V52" s="346">
        <f t="shared" ref="V52:X52" si="45">_xlfn.RANK.EQ(U52,U$7:U$53,0)</f>
        <v>24</v>
      </c>
      <c r="W52" s="345">
        <v>19031</v>
      </c>
      <c r="X52" s="346">
        <f t="shared" si="45"/>
        <v>33</v>
      </c>
    </row>
    <row r="53" spans="16:24">
      <c r="P53" s="17" t="s">
        <v>225</v>
      </c>
      <c r="Q53" s="345">
        <v>47518</v>
      </c>
      <c r="R53" s="346">
        <f t="shared" si="0"/>
        <v>25</v>
      </c>
      <c r="S53" s="345">
        <v>7565920</v>
      </c>
      <c r="T53" s="346">
        <f t="shared" si="0"/>
        <v>30</v>
      </c>
      <c r="U53" s="345">
        <v>1661910</v>
      </c>
      <c r="V53" s="346">
        <f t="shared" ref="V53:X53" si="46">_xlfn.RANK.EQ(U53,U$7:U$53,0)</f>
        <v>30</v>
      </c>
      <c r="W53" s="345">
        <v>17083</v>
      </c>
      <c r="X53" s="346">
        <f t="shared" si="46"/>
        <v>41</v>
      </c>
    </row>
  </sheetData>
  <mergeCells count="2">
    <mergeCell ref="L3:M3"/>
    <mergeCell ref="C4:C5"/>
  </mergeCells>
  <phoneticPr fontId="8"/>
  <pageMargins left="0.7" right="0.7" top="0.99" bottom="0.75" header="0.59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="90" zoomScaleNormal="90" workbookViewId="0"/>
  </sheetViews>
  <sheetFormatPr defaultRowHeight="18.75"/>
  <cols>
    <col min="1" max="1" width="3.125" style="135" customWidth="1"/>
    <col min="2" max="2" width="9" style="135"/>
    <col min="3" max="3" width="8.375" style="17" bestFit="1" customWidth="1"/>
    <col min="4" max="4" width="8.375" style="17" customWidth="1"/>
    <col min="5" max="5" width="9.125" style="17" customWidth="1"/>
    <col min="6" max="6" width="8.375" style="17" customWidth="1"/>
    <col min="7" max="7" width="9.75" style="17" customWidth="1"/>
    <col min="8" max="8" width="8.375" style="17" customWidth="1"/>
    <col min="9" max="9" width="9.75" style="17" customWidth="1"/>
    <col min="10" max="10" width="8.375" style="17" customWidth="1"/>
    <col min="11" max="11" width="6.625" style="17" customWidth="1"/>
    <col min="12" max="12" width="8.375" style="17" bestFit="1" customWidth="1"/>
    <col min="13" max="13" width="4.875" style="17" customWidth="1"/>
    <col min="14" max="14" width="9.5" style="17" customWidth="1"/>
    <col min="15" max="15" width="11.25" style="347" bestFit="1" customWidth="1"/>
    <col min="16" max="16" width="8.5" style="347" bestFit="1" customWidth="1"/>
    <col min="17" max="17" width="5" style="347" bestFit="1" customWidth="1"/>
    <col min="18" max="18" width="11.5" style="347" bestFit="1" customWidth="1"/>
    <col min="19" max="19" width="5" style="347" bestFit="1" customWidth="1"/>
    <col min="20" max="20" width="17.5" style="347" bestFit="1" customWidth="1"/>
    <col min="21" max="21" width="5" style="347" bestFit="1" customWidth="1"/>
    <col min="22" max="16384" width="9" style="17"/>
  </cols>
  <sheetData>
    <row r="1" spans="1:21" ht="24">
      <c r="A1" s="43"/>
      <c r="B1" s="87" t="s">
        <v>125</v>
      </c>
      <c r="C1" s="43"/>
      <c r="D1" s="43"/>
      <c r="E1" s="43"/>
      <c r="F1" s="43"/>
      <c r="G1" s="43"/>
      <c r="L1" s="16"/>
      <c r="M1" s="16"/>
      <c r="N1" s="16"/>
    </row>
    <row r="2" spans="1:21" ht="24">
      <c r="A2" s="43"/>
      <c r="B2" s="87" t="s">
        <v>40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1">
      <c r="A3" s="43"/>
      <c r="B3" s="89"/>
      <c r="C3" s="139" t="s">
        <v>259</v>
      </c>
      <c r="D3" s="140"/>
      <c r="E3" s="140"/>
      <c r="F3" s="141"/>
      <c r="G3" s="139" t="s">
        <v>260</v>
      </c>
      <c r="H3" s="140"/>
      <c r="I3" s="140"/>
      <c r="J3" s="141"/>
      <c r="K3" s="422" t="s">
        <v>119</v>
      </c>
      <c r="L3" s="423"/>
    </row>
    <row r="4" spans="1:21">
      <c r="A4" s="43"/>
      <c r="B4" s="90"/>
      <c r="C4" s="142" t="s">
        <v>32</v>
      </c>
      <c r="D4" s="143"/>
      <c r="E4" s="144" t="s">
        <v>33</v>
      </c>
      <c r="F4" s="145"/>
      <c r="G4" s="142" t="s">
        <v>32</v>
      </c>
      <c r="H4" s="146"/>
      <c r="I4" s="144" t="s">
        <v>33</v>
      </c>
      <c r="J4" s="147"/>
      <c r="K4" s="424"/>
      <c r="L4" s="425"/>
    </row>
    <row r="5" spans="1:21" ht="52.5" customHeight="1" thickBot="1">
      <c r="A5" s="43"/>
      <c r="B5" s="90"/>
      <c r="C5" s="148" t="s">
        <v>121</v>
      </c>
      <c r="D5" s="149" t="s">
        <v>41</v>
      </c>
      <c r="E5" s="148" t="s">
        <v>121</v>
      </c>
      <c r="F5" s="149" t="s">
        <v>41</v>
      </c>
      <c r="G5" s="148" t="s">
        <v>114</v>
      </c>
      <c r="H5" s="149" t="s">
        <v>41</v>
      </c>
      <c r="I5" s="148" t="s">
        <v>118</v>
      </c>
      <c r="J5" s="149" t="s">
        <v>41</v>
      </c>
      <c r="K5" s="150" t="s">
        <v>122</v>
      </c>
      <c r="L5" s="150" t="s">
        <v>120</v>
      </c>
      <c r="P5" s="347" t="s">
        <v>0</v>
      </c>
      <c r="Q5" s="347" t="s">
        <v>227</v>
      </c>
      <c r="R5" s="347" t="s">
        <v>1</v>
      </c>
      <c r="S5" s="347" t="s">
        <v>227</v>
      </c>
      <c r="T5" s="347" t="s">
        <v>231</v>
      </c>
      <c r="U5" s="347" t="s">
        <v>227</v>
      </c>
    </row>
    <row r="6" spans="1:21" ht="19.5" thickBot="1">
      <c r="A6" s="43"/>
      <c r="B6" s="220" t="s">
        <v>2</v>
      </c>
      <c r="C6" s="221">
        <v>72744</v>
      </c>
      <c r="D6" s="222">
        <v>1.41</v>
      </c>
      <c r="E6" s="221">
        <v>74104</v>
      </c>
      <c r="F6" s="222">
        <v>1.328272666574057</v>
      </c>
      <c r="G6" s="221">
        <v>716508</v>
      </c>
      <c r="H6" s="222">
        <v>1.24</v>
      </c>
      <c r="I6" s="221">
        <v>690992</v>
      </c>
      <c r="J6" s="222">
        <v>1.2149774305219156</v>
      </c>
      <c r="K6" s="223">
        <v>9.8497195645001643</v>
      </c>
      <c r="L6" s="224">
        <v>9.6</v>
      </c>
      <c r="O6" s="347" t="s">
        <v>178</v>
      </c>
      <c r="P6" s="349">
        <v>5156063</v>
      </c>
      <c r="Q6" s="347" t="s">
        <v>228</v>
      </c>
      <c r="R6" s="349">
        <v>57949915</v>
      </c>
      <c r="S6" s="347" t="s">
        <v>228</v>
      </c>
      <c r="T6" s="350">
        <v>11.239179001497849</v>
      </c>
      <c r="U6" s="347" t="s">
        <v>228</v>
      </c>
    </row>
    <row r="7" spans="1:21">
      <c r="A7" s="43"/>
      <c r="B7" s="151" t="s">
        <v>3</v>
      </c>
      <c r="C7" s="152">
        <v>210530</v>
      </c>
      <c r="D7" s="153">
        <v>4.08</v>
      </c>
      <c r="E7" s="152">
        <v>223008</v>
      </c>
      <c r="F7" s="153">
        <v>3.9972934096316979</v>
      </c>
      <c r="G7" s="152">
        <v>2309989</v>
      </c>
      <c r="H7" s="153">
        <v>3.99</v>
      </c>
      <c r="I7" s="152">
        <v>2236269</v>
      </c>
      <c r="J7" s="153">
        <v>3.9320518379023404</v>
      </c>
      <c r="K7" s="154">
        <v>10.972255735524628</v>
      </c>
      <c r="L7" s="154">
        <v>10.5</v>
      </c>
      <c r="O7" s="347" t="s">
        <v>179</v>
      </c>
      <c r="P7" s="349">
        <v>216124</v>
      </c>
      <c r="Q7" s="348">
        <f>_xlfn.RANK.EQ(P7,P$7:P$53,0)</f>
        <v>6</v>
      </c>
      <c r="R7" s="349">
        <v>2165390</v>
      </c>
      <c r="S7" s="348">
        <f>_xlfn.RANK.EQ(R7,R$7:R$53,0)</f>
        <v>8</v>
      </c>
      <c r="T7" s="350">
        <v>10.019201939627251</v>
      </c>
      <c r="U7" s="348">
        <f>_xlfn.RANK.EQ(T7,T$7:T$53,0)</f>
        <v>22</v>
      </c>
    </row>
    <row r="8" spans="1:21">
      <c r="A8" s="43"/>
      <c r="B8" s="155" t="s">
        <v>4</v>
      </c>
      <c r="C8" s="156">
        <v>35815</v>
      </c>
      <c r="D8" s="157">
        <v>0.69</v>
      </c>
      <c r="E8" s="156">
        <v>38131</v>
      </c>
      <c r="F8" s="157">
        <v>0.68347680353469953</v>
      </c>
      <c r="G8" s="156">
        <v>360756</v>
      </c>
      <c r="H8" s="157">
        <v>0.62</v>
      </c>
      <c r="I8" s="156">
        <v>354733</v>
      </c>
      <c r="J8" s="157">
        <v>0.62373021519978622</v>
      </c>
      <c r="K8" s="158">
        <v>10.072762808878961</v>
      </c>
      <c r="L8" s="158">
        <v>9.5</v>
      </c>
      <c r="O8" s="347" t="s">
        <v>180</v>
      </c>
      <c r="P8" s="349">
        <v>55113</v>
      </c>
      <c r="Q8" s="348">
        <f t="shared" ref="Q8:S53" si="0">_xlfn.RANK.EQ(P8,P$7:P$53,0)</f>
        <v>30</v>
      </c>
      <c r="R8" s="349">
        <v>498418</v>
      </c>
      <c r="S8" s="348">
        <f t="shared" si="0"/>
        <v>33</v>
      </c>
      <c r="T8" s="350">
        <v>9.0435650391014821</v>
      </c>
      <c r="U8" s="348">
        <f t="shared" ref="U8" si="1">_xlfn.RANK.EQ(T8,T$7:T$53,0)</f>
        <v>40</v>
      </c>
    </row>
    <row r="9" spans="1:21">
      <c r="A9" s="43"/>
      <c r="B9" s="155" t="s">
        <v>5</v>
      </c>
      <c r="C9" s="156">
        <v>58382</v>
      </c>
      <c r="D9" s="157">
        <v>1.1299999999999999</v>
      </c>
      <c r="E9" s="156">
        <v>63156</v>
      </c>
      <c r="F9" s="157">
        <v>1.132035902652369</v>
      </c>
      <c r="G9" s="156">
        <v>525985</v>
      </c>
      <c r="H9" s="157">
        <v>0.91</v>
      </c>
      <c r="I9" s="156">
        <v>536782</v>
      </c>
      <c r="J9" s="157">
        <v>0.94382860454305539</v>
      </c>
      <c r="K9" s="158">
        <v>9.0093693261621741</v>
      </c>
      <c r="L9" s="158">
        <v>8.6999999999999993</v>
      </c>
      <c r="O9" s="347" t="s">
        <v>181</v>
      </c>
      <c r="P9" s="349">
        <v>54598</v>
      </c>
      <c r="Q9" s="348">
        <f t="shared" si="0"/>
        <v>31</v>
      </c>
      <c r="R9" s="349">
        <v>518167</v>
      </c>
      <c r="S9" s="348">
        <f t="shared" si="0"/>
        <v>31</v>
      </c>
      <c r="T9" s="350">
        <v>9.4905857357412362</v>
      </c>
      <c r="U9" s="348">
        <f t="shared" ref="U9" si="2">_xlfn.RANK.EQ(T9,T$7:T$53,0)</f>
        <v>30</v>
      </c>
    </row>
    <row r="10" spans="1:21">
      <c r="A10" s="43"/>
      <c r="B10" s="155" t="s">
        <v>6</v>
      </c>
      <c r="C10" s="156">
        <v>50589</v>
      </c>
      <c r="D10" s="157">
        <v>0.98</v>
      </c>
      <c r="E10" s="156">
        <v>54443</v>
      </c>
      <c r="F10" s="157">
        <v>0.97586026106946167</v>
      </c>
      <c r="G10" s="156">
        <v>475034</v>
      </c>
      <c r="H10" s="157">
        <v>0.82</v>
      </c>
      <c r="I10" s="156">
        <v>483206</v>
      </c>
      <c r="J10" s="157">
        <v>0.84962544326529521</v>
      </c>
      <c r="K10" s="158">
        <v>9.3900650339006511</v>
      </c>
      <c r="L10" s="158">
        <v>9.1</v>
      </c>
      <c r="O10" s="347" t="s">
        <v>182</v>
      </c>
      <c r="P10" s="349">
        <v>95305</v>
      </c>
      <c r="Q10" s="348">
        <f t="shared" si="0"/>
        <v>16</v>
      </c>
      <c r="R10" s="349">
        <v>1031186</v>
      </c>
      <c r="S10" s="348">
        <f t="shared" si="0"/>
        <v>14</v>
      </c>
      <c r="T10" s="350">
        <v>10.819852053932113</v>
      </c>
      <c r="U10" s="348">
        <f t="shared" ref="U10" si="3">_xlfn.RANK.EQ(T10,T$7:T$53,0)</f>
        <v>13</v>
      </c>
    </row>
    <row r="11" spans="1:21">
      <c r="A11" s="43"/>
      <c r="B11" s="155" t="s">
        <v>7</v>
      </c>
      <c r="C11" s="156">
        <v>48940</v>
      </c>
      <c r="D11" s="157">
        <v>0.95</v>
      </c>
      <c r="E11" s="156">
        <v>52663</v>
      </c>
      <c r="F11" s="157">
        <v>0.94395475871463852</v>
      </c>
      <c r="G11" s="156">
        <v>446103</v>
      </c>
      <c r="H11" s="157">
        <v>0.77</v>
      </c>
      <c r="I11" s="156">
        <v>448050</v>
      </c>
      <c r="J11" s="157">
        <v>0.78781033318091143</v>
      </c>
      <c r="K11" s="158">
        <v>9.1153044544340016</v>
      </c>
      <c r="L11" s="158">
        <v>8.6999999999999993</v>
      </c>
      <c r="O11" s="347" t="s">
        <v>183</v>
      </c>
      <c r="P11" s="349">
        <v>44883</v>
      </c>
      <c r="Q11" s="348">
        <f t="shared" si="0"/>
        <v>40</v>
      </c>
      <c r="R11" s="349">
        <v>398671</v>
      </c>
      <c r="S11" s="348">
        <f t="shared" si="0"/>
        <v>39</v>
      </c>
      <c r="T11" s="350">
        <v>8.8824499253614952</v>
      </c>
      <c r="U11" s="348">
        <f t="shared" ref="U11" si="4">_xlfn.RANK.EQ(T11,T$7:T$53,0)</f>
        <v>45</v>
      </c>
    </row>
    <row r="12" spans="1:21">
      <c r="A12" s="43"/>
      <c r="B12" s="155" t="s">
        <v>8</v>
      </c>
      <c r="C12" s="156">
        <v>71793</v>
      </c>
      <c r="D12" s="157">
        <v>1.39</v>
      </c>
      <c r="E12" s="156">
        <v>77256</v>
      </c>
      <c r="F12" s="157">
        <v>1.3847704999574293</v>
      </c>
      <c r="G12" s="156">
        <v>659951</v>
      </c>
      <c r="H12" s="157">
        <v>1.1399999999999999</v>
      </c>
      <c r="I12" s="156">
        <v>669456</v>
      </c>
      <c r="J12" s="157">
        <v>1.1771104885837747</v>
      </c>
      <c r="K12" s="158">
        <v>9.1924143022300218</v>
      </c>
      <c r="L12" s="158">
        <v>8.9</v>
      </c>
      <c r="O12" s="347" t="s">
        <v>184</v>
      </c>
      <c r="P12" s="349">
        <v>52141</v>
      </c>
      <c r="Q12" s="348">
        <f t="shared" si="0"/>
        <v>33</v>
      </c>
      <c r="R12" s="349">
        <v>465796</v>
      </c>
      <c r="S12" s="348">
        <f t="shared" si="0"/>
        <v>35</v>
      </c>
      <c r="T12" s="350">
        <v>8.9333921482134979</v>
      </c>
      <c r="U12" s="348">
        <f t="shared" ref="U12" si="5">_xlfn.RANK.EQ(T12,T$7:T$53,0)</f>
        <v>43</v>
      </c>
    </row>
    <row r="13" spans="1:21" ht="19.5" thickBot="1">
      <c r="A13" s="43"/>
      <c r="B13" s="159" t="s">
        <v>9</v>
      </c>
      <c r="C13" s="160">
        <v>63593</v>
      </c>
      <c r="D13" s="161">
        <v>1.23</v>
      </c>
      <c r="E13" s="160">
        <v>67648</v>
      </c>
      <c r="F13" s="161">
        <v>1.2125524849994846</v>
      </c>
      <c r="G13" s="160">
        <v>584191</v>
      </c>
      <c r="H13" s="161">
        <v>1.01</v>
      </c>
      <c r="I13" s="160">
        <v>553619</v>
      </c>
      <c r="J13" s="161">
        <v>0.97343325263984593</v>
      </c>
      <c r="K13" s="162">
        <v>9.1864041639803116</v>
      </c>
      <c r="L13" s="162">
        <v>8.6</v>
      </c>
      <c r="O13" s="347" t="s">
        <v>185</v>
      </c>
      <c r="P13" s="349">
        <v>81677</v>
      </c>
      <c r="Q13" s="348">
        <f t="shared" si="0"/>
        <v>19</v>
      </c>
      <c r="R13" s="349">
        <v>802365</v>
      </c>
      <c r="S13" s="348">
        <f t="shared" si="0"/>
        <v>21</v>
      </c>
      <c r="T13" s="350">
        <v>9.8236345605249955</v>
      </c>
      <c r="U13" s="348">
        <f t="shared" ref="U13" si="6">_xlfn.RANK.EQ(T13,T$7:T$53,0)</f>
        <v>24</v>
      </c>
    </row>
    <row r="14" spans="1:21" ht="19.5" thickBot="1">
      <c r="A14" s="43"/>
      <c r="B14" s="163" t="s">
        <v>10</v>
      </c>
      <c r="C14" s="164">
        <v>5156063</v>
      </c>
      <c r="D14" s="165">
        <v>100</v>
      </c>
      <c r="E14" s="164">
        <v>5578975</v>
      </c>
      <c r="F14" s="165">
        <v>100</v>
      </c>
      <c r="G14" s="164">
        <v>57949915</v>
      </c>
      <c r="H14" s="165">
        <v>100</v>
      </c>
      <c r="I14" s="164">
        <v>56872826</v>
      </c>
      <c r="J14" s="165">
        <v>100</v>
      </c>
      <c r="K14" s="166">
        <v>11.239179001497849</v>
      </c>
      <c r="L14" s="166">
        <v>10.6</v>
      </c>
      <c r="O14" s="347" t="s">
        <v>186</v>
      </c>
      <c r="P14" s="349">
        <v>108602</v>
      </c>
      <c r="Q14" s="348">
        <f t="shared" si="0"/>
        <v>13</v>
      </c>
      <c r="R14" s="349">
        <v>1237104</v>
      </c>
      <c r="S14" s="348">
        <f t="shared" si="0"/>
        <v>12</v>
      </c>
      <c r="T14" s="350">
        <v>11.391171433306937</v>
      </c>
      <c r="U14" s="348">
        <f t="shared" ref="U14" si="7">_xlfn.RANK.EQ(T14,T$7:T$53,0)</f>
        <v>7</v>
      </c>
    </row>
    <row r="15" spans="1:21">
      <c r="A15" s="43"/>
      <c r="B15" s="43" t="s">
        <v>34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O15" s="347" t="s">
        <v>187</v>
      </c>
      <c r="P15" s="349">
        <v>80062</v>
      </c>
      <c r="Q15" s="348">
        <f t="shared" si="0"/>
        <v>20</v>
      </c>
      <c r="R15" s="349">
        <v>870819</v>
      </c>
      <c r="S15" s="348">
        <f t="shared" si="0"/>
        <v>19</v>
      </c>
      <c r="T15" s="350">
        <v>10.87680797382029</v>
      </c>
      <c r="U15" s="348">
        <f t="shared" ref="U15" si="8">_xlfn.RANK.EQ(T15,T$7:T$53,0)</f>
        <v>12</v>
      </c>
    </row>
    <row r="16" spans="1:21">
      <c r="A16" s="43"/>
      <c r="B16" s="167" t="s">
        <v>35</v>
      </c>
      <c r="C16" s="168"/>
      <c r="D16" s="169"/>
      <c r="E16" s="169"/>
      <c r="F16" s="170"/>
      <c r="G16" s="168"/>
      <c r="H16" s="169"/>
      <c r="I16" s="169"/>
      <c r="J16" s="170"/>
      <c r="K16" s="170"/>
      <c r="L16" s="171"/>
      <c r="O16" s="347" t="s">
        <v>188</v>
      </c>
      <c r="P16" s="349">
        <v>85003</v>
      </c>
      <c r="Q16" s="348">
        <f t="shared" si="0"/>
        <v>18</v>
      </c>
      <c r="R16" s="349">
        <v>895790</v>
      </c>
      <c r="S16" s="348">
        <f t="shared" si="0"/>
        <v>17</v>
      </c>
      <c r="T16" s="350">
        <v>10.538333941155019</v>
      </c>
      <c r="U16" s="348">
        <f t="shared" ref="U16" si="9">_xlfn.RANK.EQ(T16,T$7:T$53,0)</f>
        <v>17</v>
      </c>
    </row>
    <row r="17" spans="2:21">
      <c r="B17" s="167"/>
      <c r="O17" s="347" t="s">
        <v>189</v>
      </c>
      <c r="P17" s="349">
        <v>230278</v>
      </c>
      <c r="Q17" s="348">
        <f t="shared" si="0"/>
        <v>5</v>
      </c>
      <c r="R17" s="349">
        <v>2602009</v>
      </c>
      <c r="S17" s="348">
        <f t="shared" si="0"/>
        <v>5</v>
      </c>
      <c r="T17" s="350">
        <v>11.299425042774386</v>
      </c>
      <c r="U17" s="348">
        <f t="shared" ref="U17" si="10">_xlfn.RANK.EQ(T17,T$7:T$53,0)</f>
        <v>8</v>
      </c>
    </row>
    <row r="18" spans="2:21">
      <c r="O18" s="347" t="s">
        <v>190</v>
      </c>
      <c r="P18" s="349">
        <v>182689</v>
      </c>
      <c r="Q18" s="348">
        <f t="shared" si="0"/>
        <v>9</v>
      </c>
      <c r="R18" s="349">
        <v>2151386</v>
      </c>
      <c r="S18" s="348">
        <f t="shared" si="0"/>
        <v>9</v>
      </c>
      <c r="T18" s="350">
        <v>11.776220790523785</v>
      </c>
      <c r="U18" s="348">
        <f t="shared" ref="U18" si="11">_xlfn.RANK.EQ(T18,T$7:T$53,0)</f>
        <v>5</v>
      </c>
    </row>
    <row r="19" spans="2:21">
      <c r="O19" s="347" t="s">
        <v>191</v>
      </c>
      <c r="P19" s="349">
        <v>628239</v>
      </c>
      <c r="Q19" s="348">
        <f t="shared" si="0"/>
        <v>1</v>
      </c>
      <c r="R19" s="349">
        <v>9592059</v>
      </c>
      <c r="S19" s="348">
        <f t="shared" si="0"/>
        <v>1</v>
      </c>
      <c r="T19" s="350">
        <v>15.268168642825422</v>
      </c>
      <c r="U19" s="348">
        <f t="shared" ref="U19" si="12">_xlfn.RANK.EQ(T19,T$7:T$53,0)</f>
        <v>1</v>
      </c>
    </row>
    <row r="20" spans="2:21">
      <c r="O20" s="347" t="s">
        <v>192</v>
      </c>
      <c r="P20" s="349">
        <v>285325</v>
      </c>
      <c r="Q20" s="348">
        <f t="shared" si="0"/>
        <v>4</v>
      </c>
      <c r="R20" s="349">
        <v>3525744</v>
      </c>
      <c r="S20" s="348">
        <f t="shared" si="0"/>
        <v>4</v>
      </c>
      <c r="T20" s="350">
        <v>12.356940331201262</v>
      </c>
      <c r="U20" s="348">
        <f t="shared" ref="U20" si="13">_xlfn.RANK.EQ(T20,T$7:T$53,0)</f>
        <v>3</v>
      </c>
    </row>
    <row r="21" spans="2:21">
      <c r="O21" s="347" t="s">
        <v>193</v>
      </c>
      <c r="P21" s="349">
        <v>103861</v>
      </c>
      <c r="Q21" s="348">
        <f t="shared" si="0"/>
        <v>14</v>
      </c>
      <c r="R21" s="349">
        <v>1004621</v>
      </c>
      <c r="S21" s="348">
        <f t="shared" si="0"/>
        <v>15</v>
      </c>
      <c r="T21" s="350">
        <v>9.6727453038195286</v>
      </c>
      <c r="U21" s="348">
        <f t="shared" ref="U21" si="14">_xlfn.RANK.EQ(T21,T$7:T$53,0)</f>
        <v>26</v>
      </c>
    </row>
    <row r="22" spans="2:21">
      <c r="O22" s="347" t="s">
        <v>194</v>
      </c>
      <c r="P22" s="349">
        <v>48987</v>
      </c>
      <c r="Q22" s="348">
        <f t="shared" si="0"/>
        <v>35</v>
      </c>
      <c r="R22" s="349">
        <v>508283</v>
      </c>
      <c r="S22" s="348">
        <f t="shared" si="0"/>
        <v>32</v>
      </c>
      <c r="T22" s="350">
        <v>10.375875232204463</v>
      </c>
      <c r="U22" s="348">
        <f t="shared" ref="U22" si="15">_xlfn.RANK.EQ(T22,T$7:T$53,0)</f>
        <v>19</v>
      </c>
    </row>
    <row r="23" spans="2:21">
      <c r="O23" s="347" t="s">
        <v>195</v>
      </c>
      <c r="P23" s="349">
        <v>56437</v>
      </c>
      <c r="Q23" s="348">
        <f t="shared" si="0"/>
        <v>29</v>
      </c>
      <c r="R23" s="349">
        <v>543315</v>
      </c>
      <c r="S23" s="348">
        <f t="shared" si="0"/>
        <v>29</v>
      </c>
      <c r="T23" s="350">
        <v>9.6269291422293879</v>
      </c>
      <c r="U23" s="348">
        <f t="shared" ref="U23" si="16">_xlfn.RANK.EQ(T23,T$7:T$53,0)</f>
        <v>27</v>
      </c>
    </row>
    <row r="24" spans="2:21">
      <c r="O24" s="347" t="s">
        <v>196</v>
      </c>
      <c r="P24" s="349">
        <v>39859</v>
      </c>
      <c r="Q24" s="348">
        <f t="shared" si="0"/>
        <v>42</v>
      </c>
      <c r="R24" s="349">
        <v>373974</v>
      </c>
      <c r="S24" s="348">
        <f t="shared" si="0"/>
        <v>41</v>
      </c>
      <c r="T24" s="350">
        <v>9.3824230412203011</v>
      </c>
      <c r="U24" s="348">
        <f t="shared" ref="U24" si="17">_xlfn.RANK.EQ(T24,T$7:T$53,0)</f>
        <v>34</v>
      </c>
    </row>
    <row r="25" spans="2:21">
      <c r="O25" s="347" t="s">
        <v>197</v>
      </c>
      <c r="P25" s="349">
        <v>40814</v>
      </c>
      <c r="Q25" s="348">
        <f t="shared" si="0"/>
        <v>41</v>
      </c>
      <c r="R25" s="349">
        <v>366260</v>
      </c>
      <c r="S25" s="348">
        <f t="shared" si="0"/>
        <v>42</v>
      </c>
      <c r="T25" s="350">
        <v>8.973881511246141</v>
      </c>
      <c r="U25" s="348">
        <f t="shared" ref="U25" si="18">_xlfn.RANK.EQ(T25,T$7:T$53,0)</f>
        <v>42</v>
      </c>
    </row>
    <row r="26" spans="2:21">
      <c r="O26" s="347" t="s">
        <v>198</v>
      </c>
      <c r="P26" s="349">
        <v>99571</v>
      </c>
      <c r="Q26" s="348">
        <f t="shared" si="0"/>
        <v>15</v>
      </c>
      <c r="R26" s="349">
        <v>929898</v>
      </c>
      <c r="S26" s="348">
        <f t="shared" si="0"/>
        <v>16</v>
      </c>
      <c r="T26" s="350">
        <v>9.3390445009088996</v>
      </c>
      <c r="U26" s="348">
        <f t="shared" ref="U26" si="19">_xlfn.RANK.EQ(T26,T$7:T$53,0)</f>
        <v>35</v>
      </c>
    </row>
    <row r="27" spans="2:21">
      <c r="O27" s="347" t="s">
        <v>199</v>
      </c>
      <c r="P27" s="349">
        <v>92210</v>
      </c>
      <c r="Q27" s="348">
        <f t="shared" si="0"/>
        <v>17</v>
      </c>
      <c r="R27" s="349">
        <v>884667</v>
      </c>
      <c r="S27" s="348">
        <f t="shared" si="0"/>
        <v>18</v>
      </c>
      <c r="T27" s="350">
        <v>9.5940461988938299</v>
      </c>
      <c r="U27" s="348">
        <f t="shared" ref="U27" si="20">_xlfn.RANK.EQ(T27,T$7:T$53,0)</f>
        <v>29</v>
      </c>
    </row>
    <row r="28" spans="2:21">
      <c r="O28" s="347" t="s">
        <v>200</v>
      </c>
      <c r="P28" s="349">
        <v>161789</v>
      </c>
      <c r="Q28" s="348">
        <f t="shared" si="0"/>
        <v>10</v>
      </c>
      <c r="R28" s="349">
        <v>1730955</v>
      </c>
      <c r="S28" s="348">
        <f t="shared" si="0"/>
        <v>10</v>
      </c>
      <c r="T28" s="350">
        <v>10.698842319317135</v>
      </c>
      <c r="U28" s="348">
        <f t="shared" ref="U28" si="21">_xlfn.RANK.EQ(T28,T$7:T$53,0)</f>
        <v>14</v>
      </c>
    </row>
    <row r="29" spans="2:21">
      <c r="O29" s="347" t="s">
        <v>201</v>
      </c>
      <c r="P29" s="349">
        <v>299232</v>
      </c>
      <c r="Q29" s="348">
        <f t="shared" si="0"/>
        <v>3</v>
      </c>
      <c r="R29" s="349">
        <v>3818542</v>
      </c>
      <c r="S29" s="348">
        <f t="shared" si="0"/>
        <v>3</v>
      </c>
      <c r="T29" s="350">
        <v>12.761141856485937</v>
      </c>
      <c r="U29" s="348">
        <f t="shared" ref="U29" si="22">_xlfn.RANK.EQ(T29,T$7:T$53,0)</f>
        <v>2</v>
      </c>
    </row>
    <row r="30" spans="2:21">
      <c r="O30" s="347" t="s">
        <v>202</v>
      </c>
      <c r="P30" s="349">
        <v>72261</v>
      </c>
      <c r="Q30" s="348">
        <f t="shared" si="0"/>
        <v>23</v>
      </c>
      <c r="R30" s="349">
        <v>798103</v>
      </c>
      <c r="S30" s="348">
        <f t="shared" si="0"/>
        <v>22</v>
      </c>
      <c r="T30" s="350">
        <v>11.044726754404174</v>
      </c>
      <c r="U30" s="348">
        <f t="shared" ref="U30" si="23">_xlfn.RANK.EQ(T30,T$7:T$53,0)</f>
        <v>9</v>
      </c>
    </row>
    <row r="31" spans="2:21">
      <c r="O31" s="347" t="s">
        <v>203</v>
      </c>
      <c r="P31" s="349">
        <v>53748</v>
      </c>
      <c r="Q31" s="348">
        <f t="shared" si="0"/>
        <v>32</v>
      </c>
      <c r="R31" s="349">
        <v>617826</v>
      </c>
      <c r="S31" s="348">
        <f t="shared" si="0"/>
        <v>25</v>
      </c>
      <c r="T31" s="350">
        <v>11.494864925206519</v>
      </c>
      <c r="U31" s="348">
        <f t="shared" ref="U31" si="24">_xlfn.RANK.EQ(T31,T$7:T$53,0)</f>
        <v>6</v>
      </c>
    </row>
    <row r="32" spans="2:21">
      <c r="O32" s="347" t="s">
        <v>204</v>
      </c>
      <c r="P32" s="349">
        <v>110564</v>
      </c>
      <c r="Q32" s="348">
        <f t="shared" si="0"/>
        <v>12</v>
      </c>
      <c r="R32" s="349">
        <v>1148970</v>
      </c>
      <c r="S32" s="348">
        <f t="shared" si="0"/>
        <v>13</v>
      </c>
      <c r="T32" s="350">
        <v>10.391899714192684</v>
      </c>
      <c r="U32" s="348">
        <f t="shared" ref="U32" si="25">_xlfn.RANK.EQ(T32,T$7:T$53,0)</f>
        <v>18</v>
      </c>
    </row>
    <row r="33" spans="15:21">
      <c r="O33" s="347" t="s">
        <v>205</v>
      </c>
      <c r="P33" s="349">
        <v>384332</v>
      </c>
      <c r="Q33" s="348">
        <f t="shared" si="0"/>
        <v>2</v>
      </c>
      <c r="R33" s="349">
        <v>4528208</v>
      </c>
      <c r="S33" s="348">
        <f t="shared" si="0"/>
        <v>2</v>
      </c>
      <c r="T33" s="350">
        <v>11.782021793657567</v>
      </c>
      <c r="U33" s="348">
        <f t="shared" ref="U33" si="26">_xlfn.RANK.EQ(T33,T$7:T$53,0)</f>
        <v>4</v>
      </c>
    </row>
    <row r="34" spans="15:21">
      <c r="O34" s="347" t="s">
        <v>206</v>
      </c>
      <c r="P34" s="349">
        <v>203113</v>
      </c>
      <c r="Q34" s="348">
        <f t="shared" si="0"/>
        <v>8</v>
      </c>
      <c r="R34" s="349">
        <v>2221469</v>
      </c>
      <c r="S34" s="348">
        <f t="shared" si="0"/>
        <v>7</v>
      </c>
      <c r="T34" s="350">
        <v>10.937108899971937</v>
      </c>
      <c r="U34" s="348">
        <f t="shared" ref="U34" si="27">_xlfn.RANK.EQ(T34,T$7:T$53,0)</f>
        <v>11</v>
      </c>
    </row>
    <row r="35" spans="15:21">
      <c r="O35" s="347" t="s">
        <v>207</v>
      </c>
      <c r="P35" s="349">
        <v>45583</v>
      </c>
      <c r="Q35" s="348">
        <f t="shared" si="0"/>
        <v>37</v>
      </c>
      <c r="R35" s="349">
        <v>444916</v>
      </c>
      <c r="S35" s="348">
        <f t="shared" si="0"/>
        <v>37</v>
      </c>
      <c r="T35" s="350">
        <v>9.7605686330430199</v>
      </c>
      <c r="U35" s="348">
        <f t="shared" ref="U35" si="28">_xlfn.RANK.EQ(T35,T$7:T$53,0)</f>
        <v>25</v>
      </c>
    </row>
    <row r="36" spans="15:21">
      <c r="O36" s="347" t="s">
        <v>208</v>
      </c>
      <c r="P36" s="349">
        <v>45309</v>
      </c>
      <c r="Q36" s="348">
        <f t="shared" si="0"/>
        <v>38</v>
      </c>
      <c r="R36" s="349">
        <v>378695</v>
      </c>
      <c r="S36" s="348">
        <f t="shared" si="0"/>
        <v>40</v>
      </c>
      <c r="T36" s="350">
        <v>8.3580524840539407</v>
      </c>
      <c r="U36" s="348">
        <f t="shared" ref="U36" si="29">_xlfn.RANK.EQ(T36,T$7:T$53,0)</f>
        <v>46</v>
      </c>
    </row>
    <row r="37" spans="15:21">
      <c r="O37" s="347" t="s">
        <v>209</v>
      </c>
      <c r="P37" s="349">
        <v>24242</v>
      </c>
      <c r="Q37" s="348">
        <f t="shared" si="0"/>
        <v>47</v>
      </c>
      <c r="R37" s="349">
        <v>230055</v>
      </c>
      <c r="S37" s="348">
        <f t="shared" si="0"/>
        <v>47</v>
      </c>
      <c r="T37" s="350">
        <v>9.4899348238594179</v>
      </c>
      <c r="U37" s="348">
        <f t="shared" ref="U37" si="30">_xlfn.RANK.EQ(T37,T$7:T$53,0)</f>
        <v>31</v>
      </c>
    </row>
    <row r="38" spans="15:21">
      <c r="O38" s="347" t="s">
        <v>210</v>
      </c>
      <c r="P38" s="349">
        <v>32637</v>
      </c>
      <c r="Q38" s="348">
        <f t="shared" si="0"/>
        <v>46</v>
      </c>
      <c r="R38" s="349">
        <v>296596</v>
      </c>
      <c r="S38" s="348">
        <f t="shared" si="0"/>
        <v>45</v>
      </c>
      <c r="T38" s="350">
        <v>9.0877225235162538</v>
      </c>
      <c r="U38" s="348">
        <f t="shared" ref="U38" si="31">_xlfn.RANK.EQ(T38,T$7:T$53,0)</f>
        <v>39</v>
      </c>
    </row>
    <row r="39" spans="15:21">
      <c r="O39" s="347" t="s">
        <v>211</v>
      </c>
      <c r="P39" s="349">
        <v>78646</v>
      </c>
      <c r="Q39" s="348">
        <f t="shared" si="0"/>
        <v>21</v>
      </c>
      <c r="R39" s="349">
        <v>838870</v>
      </c>
      <c r="S39" s="348">
        <f t="shared" si="0"/>
        <v>20</v>
      </c>
      <c r="T39" s="350">
        <v>10.6664038857666</v>
      </c>
      <c r="U39" s="348">
        <f t="shared" ref="U39" si="32">_xlfn.RANK.EQ(T39,T$7:T$53,0)</f>
        <v>16</v>
      </c>
    </row>
    <row r="40" spans="15:21">
      <c r="O40" s="347" t="s">
        <v>212</v>
      </c>
      <c r="P40" s="349">
        <v>122155</v>
      </c>
      <c r="Q40" s="348">
        <f t="shared" si="0"/>
        <v>11</v>
      </c>
      <c r="R40" s="349">
        <v>1303624</v>
      </c>
      <c r="S40" s="348">
        <f t="shared" si="0"/>
        <v>11</v>
      </c>
      <c r="T40" s="350">
        <v>10.67188408169948</v>
      </c>
      <c r="U40" s="348">
        <f t="shared" ref="U40" si="33">_xlfn.RANK.EQ(T40,T$7:T$53,0)</f>
        <v>15</v>
      </c>
    </row>
    <row r="41" spans="15:21">
      <c r="O41" s="347" t="s">
        <v>213</v>
      </c>
      <c r="P41" s="349">
        <v>56452</v>
      </c>
      <c r="Q41" s="348">
        <f t="shared" si="0"/>
        <v>28</v>
      </c>
      <c r="R41" s="349">
        <v>574259</v>
      </c>
      <c r="S41" s="348">
        <f t="shared" si="0"/>
        <v>27</v>
      </c>
      <c r="T41" s="350">
        <v>10.172518245589172</v>
      </c>
      <c r="U41" s="348">
        <f t="shared" ref="U41" si="34">_xlfn.RANK.EQ(T41,T$7:T$53,0)</f>
        <v>20</v>
      </c>
    </row>
    <row r="42" spans="15:21">
      <c r="O42" s="347" t="s">
        <v>214</v>
      </c>
      <c r="P42" s="349">
        <v>34119</v>
      </c>
      <c r="Q42" s="348">
        <f t="shared" si="0"/>
        <v>44</v>
      </c>
      <c r="R42" s="349">
        <v>304530</v>
      </c>
      <c r="S42" s="348">
        <f t="shared" si="0"/>
        <v>44</v>
      </c>
      <c r="T42" s="350">
        <v>8.9255253670975119</v>
      </c>
      <c r="U42" s="348">
        <f t="shared" ref="U42" si="35">_xlfn.RANK.EQ(T42,T$7:T$53,0)</f>
        <v>44</v>
      </c>
    </row>
    <row r="43" spans="15:21">
      <c r="O43" s="347" t="s">
        <v>215</v>
      </c>
      <c r="P43" s="349">
        <v>44943</v>
      </c>
      <c r="Q43" s="348">
        <f t="shared" si="0"/>
        <v>39</v>
      </c>
      <c r="R43" s="349">
        <v>431667</v>
      </c>
      <c r="S43" s="348">
        <f t="shared" si="0"/>
        <v>38</v>
      </c>
      <c r="T43" s="350">
        <v>9.6047660369801751</v>
      </c>
      <c r="U43" s="348">
        <f t="shared" ref="U43" si="36">_xlfn.RANK.EQ(T43,T$7:T$53,0)</f>
        <v>28</v>
      </c>
    </row>
    <row r="44" spans="15:21">
      <c r="O44" s="347" t="s">
        <v>216</v>
      </c>
      <c r="P44" s="349">
        <v>59710</v>
      </c>
      <c r="Q44" s="348">
        <f t="shared" si="0"/>
        <v>26</v>
      </c>
      <c r="R44" s="349">
        <v>562714</v>
      </c>
      <c r="S44" s="348">
        <f t="shared" si="0"/>
        <v>28</v>
      </c>
      <c r="T44" s="350">
        <v>9.4241165633897168</v>
      </c>
      <c r="U44" s="348">
        <f t="shared" ref="U44" si="37">_xlfn.RANK.EQ(T44,T$7:T$53,0)</f>
        <v>32</v>
      </c>
    </row>
    <row r="45" spans="15:21">
      <c r="O45" s="347" t="s">
        <v>217</v>
      </c>
      <c r="P45" s="349">
        <v>33064</v>
      </c>
      <c r="Q45" s="348">
        <f t="shared" si="0"/>
        <v>45</v>
      </c>
      <c r="R45" s="349">
        <v>275477</v>
      </c>
      <c r="S45" s="348">
        <f t="shared" si="0"/>
        <v>46</v>
      </c>
      <c r="T45" s="350">
        <v>8.3316295669005562</v>
      </c>
      <c r="U45" s="348">
        <f t="shared" ref="U45" si="38">_xlfn.RANK.EQ(T45,T$7:T$53,0)</f>
        <v>47</v>
      </c>
    </row>
    <row r="46" spans="15:21">
      <c r="O46" s="347" t="s">
        <v>218</v>
      </c>
      <c r="P46" s="349">
        <v>210530</v>
      </c>
      <c r="Q46" s="348">
        <f t="shared" si="0"/>
        <v>7</v>
      </c>
      <c r="R46" s="349">
        <v>2309989</v>
      </c>
      <c r="S46" s="348">
        <f t="shared" si="0"/>
        <v>6</v>
      </c>
      <c r="T46" s="350">
        <v>10.972255735524628</v>
      </c>
      <c r="U46" s="348">
        <f t="shared" ref="U46" si="39">_xlfn.RANK.EQ(T46,T$7:T$53,0)</f>
        <v>10</v>
      </c>
    </row>
    <row r="47" spans="15:21">
      <c r="O47" s="347" t="s">
        <v>219</v>
      </c>
      <c r="P47" s="349">
        <v>35815</v>
      </c>
      <c r="Q47" s="348">
        <f t="shared" si="0"/>
        <v>43</v>
      </c>
      <c r="R47" s="349">
        <v>360756</v>
      </c>
      <c r="S47" s="348">
        <f t="shared" si="0"/>
        <v>43</v>
      </c>
      <c r="T47" s="350">
        <v>10.072762808878961</v>
      </c>
      <c r="U47" s="348">
        <f t="shared" ref="U47" si="40">_xlfn.RANK.EQ(T47,T$7:T$53,0)</f>
        <v>21</v>
      </c>
    </row>
    <row r="48" spans="15:21">
      <c r="O48" s="347" t="s">
        <v>220</v>
      </c>
      <c r="P48" s="349">
        <v>58382</v>
      </c>
      <c r="Q48" s="348">
        <f t="shared" si="0"/>
        <v>27</v>
      </c>
      <c r="R48" s="349">
        <v>525985</v>
      </c>
      <c r="S48" s="348">
        <f t="shared" si="0"/>
        <v>30</v>
      </c>
      <c r="T48" s="350">
        <v>9.0093693261621741</v>
      </c>
      <c r="U48" s="348">
        <f t="shared" ref="U48" si="41">_xlfn.RANK.EQ(T48,T$7:T$53,0)</f>
        <v>41</v>
      </c>
    </row>
    <row r="49" spans="15:21">
      <c r="O49" s="347" t="s">
        <v>221</v>
      </c>
      <c r="P49" s="349">
        <v>72744</v>
      </c>
      <c r="Q49" s="348">
        <f t="shared" si="0"/>
        <v>22</v>
      </c>
      <c r="R49" s="349">
        <v>716508</v>
      </c>
      <c r="S49" s="348">
        <f t="shared" si="0"/>
        <v>23</v>
      </c>
      <c r="T49" s="350">
        <v>9.8497195645001643</v>
      </c>
      <c r="U49" s="348">
        <f t="shared" ref="U49" si="42">_xlfn.RANK.EQ(T49,T$7:T$53,0)</f>
        <v>23</v>
      </c>
    </row>
    <row r="50" spans="15:21">
      <c r="O50" s="347" t="s">
        <v>222</v>
      </c>
      <c r="P50" s="349">
        <v>50589</v>
      </c>
      <c r="Q50" s="348">
        <f t="shared" si="0"/>
        <v>34</v>
      </c>
      <c r="R50" s="349">
        <v>475034</v>
      </c>
      <c r="S50" s="348">
        <f t="shared" si="0"/>
        <v>34</v>
      </c>
      <c r="T50" s="350">
        <v>9.3900650339006511</v>
      </c>
      <c r="U50" s="348">
        <f t="shared" ref="U50" si="43">_xlfn.RANK.EQ(T50,T$7:T$53,0)</f>
        <v>33</v>
      </c>
    </row>
    <row r="51" spans="15:21">
      <c r="O51" s="347" t="s">
        <v>223</v>
      </c>
      <c r="P51" s="349">
        <v>48940</v>
      </c>
      <c r="Q51" s="348">
        <f t="shared" si="0"/>
        <v>36</v>
      </c>
      <c r="R51" s="349">
        <v>446103</v>
      </c>
      <c r="S51" s="348">
        <f t="shared" si="0"/>
        <v>36</v>
      </c>
      <c r="T51" s="350">
        <v>9.1153044544340016</v>
      </c>
      <c r="U51" s="348">
        <f t="shared" ref="U51" si="44">_xlfn.RANK.EQ(T51,T$7:T$53,0)</f>
        <v>38</v>
      </c>
    </row>
    <row r="52" spans="15:21">
      <c r="O52" s="347" t="s">
        <v>224</v>
      </c>
      <c r="P52" s="349">
        <v>71793</v>
      </c>
      <c r="Q52" s="348">
        <f t="shared" si="0"/>
        <v>24</v>
      </c>
      <c r="R52" s="349">
        <v>659951</v>
      </c>
      <c r="S52" s="348">
        <f t="shared" si="0"/>
        <v>24</v>
      </c>
      <c r="T52" s="350">
        <v>9.1924143022300218</v>
      </c>
      <c r="U52" s="348">
        <f t="shared" ref="U52" si="45">_xlfn.RANK.EQ(T52,T$7:T$53,0)</f>
        <v>36</v>
      </c>
    </row>
    <row r="53" spans="15:21">
      <c r="O53" s="347" t="s">
        <v>225</v>
      </c>
      <c r="P53" s="349">
        <v>63593</v>
      </c>
      <c r="Q53" s="348">
        <f t="shared" si="0"/>
        <v>25</v>
      </c>
      <c r="R53" s="349">
        <v>584191</v>
      </c>
      <c r="S53" s="348">
        <f t="shared" si="0"/>
        <v>26</v>
      </c>
      <c r="T53" s="350">
        <v>9.1864041639803116</v>
      </c>
      <c r="U53" s="348">
        <f t="shared" ref="U53" si="46">_xlfn.RANK.EQ(T53,T$7:T$53,0)</f>
        <v>37</v>
      </c>
    </row>
  </sheetData>
  <mergeCells count="1">
    <mergeCell ref="K3:L4"/>
  </mergeCells>
  <phoneticPr fontId="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/>
  </sheetViews>
  <sheetFormatPr defaultRowHeight="18.75"/>
  <cols>
    <col min="1" max="1" width="5.625" customWidth="1"/>
    <col min="2" max="2" width="28.625" customWidth="1"/>
    <col min="3" max="3" width="8.5" customWidth="1"/>
    <col min="4" max="4" width="8.75" customWidth="1"/>
    <col min="5" max="5" width="8.125" customWidth="1"/>
    <col min="6" max="6" width="8.25" customWidth="1"/>
    <col min="7" max="7" width="3.25" customWidth="1"/>
  </cols>
  <sheetData>
    <row r="1" spans="1:7" ht="24">
      <c r="A1" s="1"/>
      <c r="B1" s="40" t="s">
        <v>125</v>
      </c>
      <c r="C1" s="1"/>
      <c r="D1" s="1"/>
      <c r="E1" s="1"/>
      <c r="F1" s="1"/>
      <c r="G1" s="1"/>
    </row>
    <row r="2" spans="1:7" ht="24">
      <c r="A2" s="7"/>
      <c r="B2" s="42" t="s">
        <v>98</v>
      </c>
      <c r="C2" s="7"/>
      <c r="D2" s="7"/>
      <c r="E2" s="7"/>
      <c r="F2" s="7"/>
      <c r="G2" s="7"/>
    </row>
    <row r="3" spans="1:7" ht="19.5">
      <c r="A3" s="7"/>
      <c r="B3" s="15" t="s">
        <v>99</v>
      </c>
      <c r="C3" s="50" t="s">
        <v>100</v>
      </c>
      <c r="D3" s="51"/>
      <c r="E3" s="52"/>
      <c r="F3" s="53"/>
      <c r="G3" s="7"/>
    </row>
    <row r="4" spans="1:7" ht="21" customHeight="1">
      <c r="A4" s="7"/>
      <c r="B4" s="3"/>
      <c r="C4" s="24" t="s">
        <v>104</v>
      </c>
      <c r="D4" s="54"/>
      <c r="E4" s="55" t="s">
        <v>105</v>
      </c>
      <c r="F4" s="56"/>
      <c r="G4" s="7"/>
    </row>
    <row r="5" spans="1:7" ht="39.75" customHeight="1">
      <c r="A5" s="7"/>
      <c r="B5" s="14" t="s">
        <v>101</v>
      </c>
      <c r="C5" s="57"/>
      <c r="D5" s="58" t="s">
        <v>102</v>
      </c>
      <c r="E5" s="59"/>
      <c r="F5" s="37" t="s">
        <v>102</v>
      </c>
      <c r="G5" s="7"/>
    </row>
    <row r="6" spans="1:7">
      <c r="A6" s="7"/>
      <c r="B6" s="8"/>
      <c r="C6" s="4"/>
      <c r="D6" s="60" t="s">
        <v>31</v>
      </c>
      <c r="E6" s="61"/>
      <c r="F6" s="23" t="s">
        <v>31</v>
      </c>
      <c r="G6" s="7"/>
    </row>
    <row r="7" spans="1:7">
      <c r="A7" s="7"/>
      <c r="B7" s="2" t="s">
        <v>103</v>
      </c>
      <c r="C7" s="25">
        <v>52747</v>
      </c>
      <c r="D7" s="62">
        <v>100</v>
      </c>
      <c r="E7" s="63">
        <v>52962</v>
      </c>
      <c r="F7" s="34">
        <v>100</v>
      </c>
      <c r="G7" s="7"/>
    </row>
    <row r="8" spans="1:7">
      <c r="A8" s="7"/>
      <c r="B8" s="10" t="s">
        <v>39</v>
      </c>
      <c r="C8" s="26">
        <v>1042</v>
      </c>
      <c r="D8" s="64">
        <v>1.9754677991165375</v>
      </c>
      <c r="E8" s="65">
        <v>725</v>
      </c>
      <c r="F8" s="35">
        <v>1.3689060080812658</v>
      </c>
      <c r="G8" s="7"/>
    </row>
    <row r="9" spans="1:7">
      <c r="A9" s="7"/>
      <c r="B9" s="10" t="s">
        <v>14</v>
      </c>
      <c r="C9" s="26">
        <v>24</v>
      </c>
      <c r="D9" s="64">
        <v>4.5500218021878022E-2</v>
      </c>
      <c r="E9" s="65">
        <v>26</v>
      </c>
      <c r="F9" s="35">
        <v>4.9091801669121256E-2</v>
      </c>
      <c r="G9" s="7"/>
    </row>
    <row r="10" spans="1:7">
      <c r="A10" s="7"/>
      <c r="B10" s="10" t="s">
        <v>15</v>
      </c>
      <c r="C10" s="26">
        <v>6577</v>
      </c>
      <c r="D10" s="64">
        <v>12.468955580412155</v>
      </c>
      <c r="E10" s="65">
        <v>6473</v>
      </c>
      <c r="F10" s="35">
        <v>12.221970469393149</v>
      </c>
      <c r="G10" s="7"/>
    </row>
    <row r="11" spans="1:7">
      <c r="A11" s="7"/>
      <c r="B11" s="10" t="s">
        <v>16</v>
      </c>
      <c r="C11" s="26">
        <v>3131</v>
      </c>
      <c r="D11" s="64">
        <v>5.9358826094375043</v>
      </c>
      <c r="E11" s="65">
        <v>3427</v>
      </c>
      <c r="F11" s="35">
        <v>6.4706770892337913</v>
      </c>
      <c r="G11" s="7"/>
    </row>
    <row r="12" spans="1:7">
      <c r="A12" s="7"/>
      <c r="B12" s="10" t="s">
        <v>17</v>
      </c>
      <c r="C12" s="26">
        <v>135</v>
      </c>
      <c r="D12" s="64">
        <v>0.25593872637306386</v>
      </c>
      <c r="E12" s="65">
        <v>13</v>
      </c>
      <c r="F12" s="35">
        <v>2.4545900834560628E-2</v>
      </c>
      <c r="G12" s="7"/>
    </row>
    <row r="13" spans="1:7">
      <c r="A13" s="7"/>
      <c r="B13" s="10" t="s">
        <v>18</v>
      </c>
      <c r="C13" s="26">
        <v>386</v>
      </c>
      <c r="D13" s="64">
        <v>0.73179517318520482</v>
      </c>
      <c r="E13" s="65">
        <v>318</v>
      </c>
      <c r="F13" s="35">
        <v>0.60043049733771392</v>
      </c>
      <c r="G13" s="7"/>
    </row>
    <row r="14" spans="1:7">
      <c r="A14" s="7"/>
      <c r="B14" s="10" t="s">
        <v>19</v>
      </c>
      <c r="C14" s="26">
        <v>984</v>
      </c>
      <c r="D14" s="64">
        <v>1.8655089388969988</v>
      </c>
      <c r="E14" s="65">
        <v>1049</v>
      </c>
      <c r="F14" s="35">
        <v>1.9806653827272382</v>
      </c>
      <c r="G14" s="7"/>
    </row>
    <row r="15" spans="1:7">
      <c r="A15" s="7"/>
      <c r="B15" s="10" t="s">
        <v>20</v>
      </c>
      <c r="C15" s="26">
        <v>11717</v>
      </c>
      <c r="D15" s="64">
        <v>22.213585606764365</v>
      </c>
      <c r="E15" s="65">
        <v>12761</v>
      </c>
      <c r="F15" s="35">
        <v>24.094633888448321</v>
      </c>
      <c r="G15" s="7"/>
    </row>
    <row r="16" spans="1:7">
      <c r="A16" s="7"/>
      <c r="B16" s="10" t="s">
        <v>21</v>
      </c>
      <c r="C16" s="26">
        <v>437</v>
      </c>
      <c r="D16" s="64">
        <v>0.82848313648169558</v>
      </c>
      <c r="E16" s="65">
        <v>392</v>
      </c>
      <c r="F16" s="35">
        <v>0.74015331747290503</v>
      </c>
      <c r="G16" s="7"/>
    </row>
    <row r="17" spans="1:7">
      <c r="A17" s="7"/>
      <c r="B17" s="10" t="s">
        <v>22</v>
      </c>
      <c r="C17" s="26">
        <v>3738</v>
      </c>
      <c r="D17" s="64">
        <v>7.0866589569075016</v>
      </c>
      <c r="E17" s="65">
        <v>3189</v>
      </c>
      <c r="F17" s="35">
        <v>6.0212982893395264</v>
      </c>
      <c r="G17" s="7"/>
    </row>
    <row r="18" spans="1:7">
      <c r="A18" s="7"/>
      <c r="B18" s="10" t="s">
        <v>23</v>
      </c>
      <c r="C18" s="26">
        <v>2762</v>
      </c>
      <c r="D18" s="64">
        <v>5.2363167573511289</v>
      </c>
      <c r="E18" s="65">
        <v>2413</v>
      </c>
      <c r="F18" s="35">
        <v>4.5560968241380611</v>
      </c>
      <c r="G18" s="7"/>
    </row>
    <row r="19" spans="1:7">
      <c r="A19" s="7"/>
      <c r="B19" s="10" t="s">
        <v>130</v>
      </c>
      <c r="C19" s="26">
        <v>6101</v>
      </c>
      <c r="D19" s="64">
        <v>11.566534589644908</v>
      </c>
      <c r="E19" s="65">
        <v>6519</v>
      </c>
      <c r="F19" s="35">
        <v>12.308825195423134</v>
      </c>
      <c r="G19" s="7"/>
    </row>
    <row r="20" spans="1:7">
      <c r="A20" s="7"/>
      <c r="B20" s="10" t="s">
        <v>25</v>
      </c>
      <c r="C20" s="26">
        <v>5350</v>
      </c>
      <c r="D20" s="64">
        <v>10.142756934043643</v>
      </c>
      <c r="E20" s="65">
        <v>5805</v>
      </c>
      <c r="F20" s="35">
        <v>10.960688795740342</v>
      </c>
      <c r="G20" s="7"/>
    </row>
    <row r="21" spans="1:7">
      <c r="A21" s="7"/>
      <c r="B21" s="10" t="s">
        <v>26</v>
      </c>
      <c r="C21" s="26">
        <v>1455</v>
      </c>
      <c r="D21" s="64">
        <v>2.7584507175763551</v>
      </c>
      <c r="E21" s="65">
        <v>1407</v>
      </c>
      <c r="F21" s="35">
        <v>2.6566217287866771</v>
      </c>
      <c r="G21" s="7"/>
    </row>
    <row r="22" spans="1:7">
      <c r="A22" s="7"/>
      <c r="B22" s="10" t="s">
        <v>27</v>
      </c>
      <c r="C22" s="26">
        <v>4650</v>
      </c>
      <c r="D22" s="64">
        <v>8.8156672417388666</v>
      </c>
      <c r="E22" s="65">
        <v>4530</v>
      </c>
      <c r="F22" s="35">
        <v>8.5533023677353572</v>
      </c>
      <c r="G22" s="7"/>
    </row>
    <row r="23" spans="1:7">
      <c r="A23" s="7"/>
      <c r="B23" s="10" t="s">
        <v>28</v>
      </c>
      <c r="C23" s="26">
        <v>226</v>
      </c>
      <c r="D23" s="64">
        <v>0.42846038637268469</v>
      </c>
      <c r="E23" s="65">
        <v>228</v>
      </c>
      <c r="F23" s="35">
        <v>0.43049733771383258</v>
      </c>
      <c r="G23" s="7"/>
    </row>
    <row r="24" spans="1:7">
      <c r="A24" s="7"/>
      <c r="B24" s="12" t="s">
        <v>29</v>
      </c>
      <c r="C24" s="27">
        <v>4032</v>
      </c>
      <c r="D24" s="66">
        <v>7.644036627675507</v>
      </c>
      <c r="E24" s="67">
        <v>3687</v>
      </c>
      <c r="F24" s="36">
        <v>6.961595105925003</v>
      </c>
      <c r="G24" s="7"/>
    </row>
    <row r="25" spans="1:7">
      <c r="A25" s="7"/>
      <c r="B25" s="18"/>
      <c r="C25" s="7"/>
      <c r="D25" s="7"/>
      <c r="E25" s="7"/>
      <c r="F25" s="7"/>
      <c r="G25" s="7"/>
    </row>
    <row r="26" spans="1:7">
      <c r="A26" s="7"/>
      <c r="B26" s="19"/>
      <c r="C26" s="7"/>
      <c r="D26" s="7"/>
      <c r="E26" s="7"/>
      <c r="F26" s="7"/>
      <c r="G26" s="7"/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80" zoomScaleNormal="80" workbookViewId="0"/>
  </sheetViews>
  <sheetFormatPr defaultRowHeight="18.75"/>
  <cols>
    <col min="1" max="1" width="5.625" customWidth="1"/>
    <col min="2" max="2" width="28.625" customWidth="1"/>
    <col min="3" max="3" width="12" customWidth="1"/>
    <col min="4" max="4" width="8.125" customWidth="1"/>
    <col min="5" max="5" width="9.375" customWidth="1"/>
    <col min="6" max="6" width="11.75" customWidth="1"/>
    <col min="9" max="9" width="2.625" customWidth="1"/>
  </cols>
  <sheetData>
    <row r="1" spans="1:14" ht="24">
      <c r="A1" s="1"/>
      <c r="B1" s="40" t="s">
        <v>125</v>
      </c>
      <c r="C1" s="1"/>
      <c r="D1" s="1"/>
      <c r="E1" s="1"/>
      <c r="F1" s="1"/>
      <c r="G1" s="1"/>
      <c r="H1" s="7"/>
      <c r="I1" s="7"/>
      <c r="J1" s="7"/>
      <c r="K1" s="7"/>
      <c r="L1" s="41"/>
      <c r="M1" s="41"/>
      <c r="N1" s="41"/>
    </row>
    <row r="2" spans="1:14" ht="24">
      <c r="A2" s="7"/>
      <c r="B2" s="42" t="s">
        <v>106</v>
      </c>
      <c r="C2" s="7"/>
      <c r="D2" s="7"/>
      <c r="E2" s="7"/>
      <c r="F2" s="7"/>
      <c r="G2" s="7"/>
      <c r="H2" s="7"/>
      <c r="I2" s="7"/>
    </row>
    <row r="3" spans="1:14" ht="19.5">
      <c r="A3" s="7"/>
      <c r="B3" s="15" t="s">
        <v>99</v>
      </c>
      <c r="C3" s="68" t="s">
        <v>107</v>
      </c>
      <c r="D3" s="69"/>
      <c r="E3" s="69"/>
      <c r="F3" s="70"/>
      <c r="G3" s="69"/>
      <c r="H3" s="71"/>
      <c r="I3" s="7"/>
    </row>
    <row r="4" spans="1:14" ht="21" customHeight="1">
      <c r="A4" s="7"/>
      <c r="B4" s="3"/>
      <c r="C4" s="24" t="s">
        <v>104</v>
      </c>
      <c r="D4" s="5"/>
      <c r="E4" s="6"/>
      <c r="F4" s="72" t="s">
        <v>105</v>
      </c>
      <c r="G4" s="5"/>
      <c r="H4" s="6"/>
      <c r="I4" s="7"/>
    </row>
    <row r="5" spans="1:14" ht="39.75" customHeight="1">
      <c r="A5" s="7"/>
      <c r="B5" s="14" t="s">
        <v>101</v>
      </c>
      <c r="C5" s="24"/>
      <c r="D5" s="38" t="s">
        <v>102</v>
      </c>
      <c r="E5" s="47" t="s">
        <v>108</v>
      </c>
      <c r="F5" s="48"/>
      <c r="G5" s="38" t="s">
        <v>102</v>
      </c>
      <c r="H5" s="47" t="s">
        <v>108</v>
      </c>
      <c r="I5" s="7"/>
    </row>
    <row r="6" spans="1:14">
      <c r="A6" s="7"/>
      <c r="B6" s="8"/>
      <c r="C6" s="20" t="s">
        <v>11</v>
      </c>
      <c r="D6" s="21" t="s">
        <v>31</v>
      </c>
      <c r="E6" s="22" t="s">
        <v>109</v>
      </c>
      <c r="F6" s="20" t="s">
        <v>11</v>
      </c>
      <c r="G6" s="21" t="s">
        <v>31</v>
      </c>
      <c r="H6" s="22" t="s">
        <v>109</v>
      </c>
      <c r="I6" s="7"/>
    </row>
    <row r="7" spans="1:14">
      <c r="A7" s="7"/>
      <c r="B7" s="2" t="s">
        <v>103</v>
      </c>
      <c r="C7" s="28">
        <v>10109483</v>
      </c>
      <c r="D7" s="31">
        <v>100</v>
      </c>
      <c r="E7" s="9">
        <v>20250</v>
      </c>
      <c r="F7" s="73">
        <v>9327062</v>
      </c>
      <c r="G7" s="31">
        <v>100</v>
      </c>
      <c r="H7" s="9">
        <v>18803</v>
      </c>
      <c r="I7" s="7"/>
    </row>
    <row r="8" spans="1:14">
      <c r="A8" s="7"/>
      <c r="B8" s="10" t="s">
        <v>39</v>
      </c>
      <c r="C8" s="29">
        <v>142789</v>
      </c>
      <c r="D8" s="32">
        <v>1.4124263327808158</v>
      </c>
      <c r="E8" s="11">
        <v>14068</v>
      </c>
      <c r="F8" s="74">
        <v>108024</v>
      </c>
      <c r="G8" s="32">
        <v>1.1581782130321425</v>
      </c>
      <c r="H8" s="11">
        <v>15610</v>
      </c>
      <c r="I8" s="7"/>
    </row>
    <row r="9" spans="1:14">
      <c r="A9" s="7"/>
      <c r="B9" s="10" t="s">
        <v>14</v>
      </c>
      <c r="C9" s="29">
        <v>4808</v>
      </c>
      <c r="D9" s="32">
        <v>4.7559306445245517E-2</v>
      </c>
      <c r="E9" s="11">
        <v>20906</v>
      </c>
      <c r="F9" s="74">
        <v>5602</v>
      </c>
      <c r="G9" s="32">
        <v>6.0061785801359527E-2</v>
      </c>
      <c r="H9" s="11">
        <v>22409</v>
      </c>
      <c r="I9" s="7"/>
    </row>
    <row r="10" spans="1:14">
      <c r="A10" s="7"/>
      <c r="B10" s="10" t="s">
        <v>15</v>
      </c>
      <c r="C10" s="29">
        <v>1146745</v>
      </c>
      <c r="D10" s="32">
        <v>11.343260580189906</v>
      </c>
      <c r="E10" s="11">
        <v>17909</v>
      </c>
      <c r="F10" s="74">
        <v>836272</v>
      </c>
      <c r="G10" s="32">
        <v>8.9660817093314051</v>
      </c>
      <c r="H10" s="11">
        <v>13268</v>
      </c>
      <c r="I10" s="7"/>
    </row>
    <row r="11" spans="1:14">
      <c r="A11" s="7"/>
      <c r="B11" s="10" t="s">
        <v>16</v>
      </c>
      <c r="C11" s="29">
        <v>2356669</v>
      </c>
      <c r="D11" s="32">
        <v>23.311469043471362</v>
      </c>
      <c r="E11" s="11">
        <v>77268</v>
      </c>
      <c r="F11" s="74">
        <v>2076111</v>
      </c>
      <c r="G11" s="32">
        <v>22.25900288858378</v>
      </c>
      <c r="H11" s="11">
        <v>62951</v>
      </c>
      <c r="I11" s="7"/>
    </row>
    <row r="12" spans="1:14">
      <c r="A12" s="7"/>
      <c r="B12" s="10" t="s">
        <v>17</v>
      </c>
      <c r="C12" s="29">
        <v>15097</v>
      </c>
      <c r="D12" s="32">
        <v>0.14933503523375033</v>
      </c>
      <c r="E12" s="11">
        <v>11437</v>
      </c>
      <c r="F12" s="74">
        <v>4183</v>
      </c>
      <c r="G12" s="32">
        <v>4.484799178991198E-2</v>
      </c>
      <c r="H12" s="11">
        <v>38030</v>
      </c>
      <c r="I12" s="7"/>
    </row>
    <row r="13" spans="1:14">
      <c r="A13" s="7"/>
      <c r="B13" s="10" t="s">
        <v>18</v>
      </c>
      <c r="C13" s="29">
        <v>101821</v>
      </c>
      <c r="D13" s="32">
        <v>1.0071830577290648</v>
      </c>
      <c r="E13" s="11">
        <v>28362</v>
      </c>
      <c r="F13" s="74">
        <v>110232</v>
      </c>
      <c r="G13" s="32">
        <v>1.1818512624875872</v>
      </c>
      <c r="H13" s="11">
        <v>37622</v>
      </c>
      <c r="I13" s="7"/>
    </row>
    <row r="14" spans="1:14">
      <c r="A14" s="7"/>
      <c r="B14" s="10" t="s">
        <v>19</v>
      </c>
      <c r="C14" s="29">
        <v>246484</v>
      </c>
      <c r="D14" s="32">
        <v>2.4381464413165341</v>
      </c>
      <c r="E14" s="11">
        <v>25973</v>
      </c>
      <c r="F14" s="74">
        <v>219406</v>
      </c>
      <c r="G14" s="32">
        <v>2.3523591887777737</v>
      </c>
      <c r="H14" s="11">
        <v>21638</v>
      </c>
      <c r="I14" s="7"/>
    </row>
    <row r="15" spans="1:14">
      <c r="A15" s="7"/>
      <c r="B15" s="10" t="s">
        <v>20</v>
      </c>
      <c r="C15" s="29">
        <v>2935934</v>
      </c>
      <c r="D15" s="32">
        <v>29.041386191558953</v>
      </c>
      <c r="E15" s="11">
        <v>25917</v>
      </c>
      <c r="F15" s="74">
        <v>2874551</v>
      </c>
      <c r="G15" s="32">
        <v>30.819469196194898</v>
      </c>
      <c r="H15" s="11">
        <v>23405</v>
      </c>
      <c r="I15" s="7"/>
    </row>
    <row r="16" spans="1:14">
      <c r="A16" s="7"/>
      <c r="B16" s="10" t="s">
        <v>133</v>
      </c>
      <c r="C16" s="29">
        <v>150936</v>
      </c>
      <c r="D16" s="32">
        <v>1.4930140344466676</v>
      </c>
      <c r="E16" s="11">
        <v>35767</v>
      </c>
      <c r="F16" s="74">
        <v>153752</v>
      </c>
      <c r="G16" s="32">
        <v>1.648450498131137</v>
      </c>
      <c r="H16" s="11">
        <v>41331</v>
      </c>
      <c r="I16" s="7"/>
    </row>
    <row r="17" spans="1:9">
      <c r="A17" s="7"/>
      <c r="B17" s="10" t="s">
        <v>22</v>
      </c>
      <c r="C17" s="29">
        <v>204658</v>
      </c>
      <c r="D17" s="32">
        <v>2.0244160853725162</v>
      </c>
      <c r="E17" s="11">
        <v>5668</v>
      </c>
      <c r="F17" s="74">
        <v>159921</v>
      </c>
      <c r="G17" s="32">
        <v>1.7145913686432017</v>
      </c>
      <c r="H17" s="11">
        <v>5259</v>
      </c>
      <c r="I17" s="7"/>
    </row>
    <row r="18" spans="1:9">
      <c r="A18" s="7"/>
      <c r="B18" s="10" t="s">
        <v>23</v>
      </c>
      <c r="C18" s="29">
        <v>144032</v>
      </c>
      <c r="D18" s="32">
        <v>1.4247217192016643</v>
      </c>
      <c r="E18" s="11">
        <v>5435</v>
      </c>
      <c r="F18" s="74">
        <v>104914</v>
      </c>
      <c r="G18" s="32">
        <v>1.124834379786475</v>
      </c>
      <c r="H18" s="11">
        <v>4554</v>
      </c>
      <c r="I18" s="7"/>
    </row>
    <row r="19" spans="1:9">
      <c r="A19" s="7"/>
      <c r="B19" s="10" t="s">
        <v>24</v>
      </c>
      <c r="C19" s="29">
        <v>178322</v>
      </c>
      <c r="D19" s="32">
        <v>1.7639082038122029</v>
      </c>
      <c r="E19" s="11">
        <v>3120</v>
      </c>
      <c r="F19" s="74">
        <v>204739</v>
      </c>
      <c r="G19" s="32">
        <v>2.1951070980336573</v>
      </c>
      <c r="H19" s="11">
        <v>3403</v>
      </c>
      <c r="I19" s="7"/>
    </row>
    <row r="20" spans="1:9">
      <c r="A20" s="7"/>
      <c r="B20" s="10" t="s">
        <v>25</v>
      </c>
      <c r="C20" s="29">
        <v>394996</v>
      </c>
      <c r="D20" s="32">
        <v>3.9071829884871465</v>
      </c>
      <c r="E20" s="11">
        <v>7633</v>
      </c>
      <c r="F20" s="74">
        <v>529746</v>
      </c>
      <c r="G20" s="32">
        <v>5.6796663300833643</v>
      </c>
      <c r="H20" s="11">
        <v>9504</v>
      </c>
      <c r="I20" s="7"/>
    </row>
    <row r="21" spans="1:9">
      <c r="A21" s="7"/>
      <c r="B21" s="10" t="s">
        <v>26</v>
      </c>
      <c r="C21" s="29">
        <v>153967</v>
      </c>
      <c r="D21" s="32">
        <v>1.5229957852444087</v>
      </c>
      <c r="E21" s="11">
        <v>11173</v>
      </c>
      <c r="F21" s="74">
        <v>135428</v>
      </c>
      <c r="G21" s="32">
        <v>1.4519899192264401</v>
      </c>
      <c r="H21" s="11">
        <v>10213</v>
      </c>
      <c r="I21" s="7"/>
    </row>
    <row r="22" spans="1:9">
      <c r="A22" s="7"/>
      <c r="B22" s="10" t="s">
        <v>131</v>
      </c>
      <c r="C22" s="29">
        <v>1522207</v>
      </c>
      <c r="D22" s="32">
        <v>15.057219048689236</v>
      </c>
      <c r="E22" s="11">
        <v>33707</v>
      </c>
      <c r="F22" s="74">
        <v>1424471</v>
      </c>
      <c r="G22" s="32">
        <v>15.272451282086472</v>
      </c>
      <c r="H22" s="11">
        <v>32913</v>
      </c>
      <c r="I22" s="7"/>
    </row>
    <row r="23" spans="1:9">
      <c r="A23" s="7"/>
      <c r="B23" s="10" t="s">
        <v>28</v>
      </c>
      <c r="C23" s="29">
        <v>147290</v>
      </c>
      <c r="D23" s="32">
        <v>1.4569488865058677</v>
      </c>
      <c r="E23" s="11">
        <v>65462</v>
      </c>
      <c r="F23" s="74">
        <v>197838</v>
      </c>
      <c r="G23" s="32">
        <v>2.1211180969956027</v>
      </c>
      <c r="H23" s="11">
        <v>87539</v>
      </c>
      <c r="I23" s="7"/>
    </row>
    <row r="24" spans="1:9">
      <c r="A24" s="7"/>
      <c r="B24" s="12" t="s">
        <v>29</v>
      </c>
      <c r="C24" s="30">
        <v>262726</v>
      </c>
      <c r="D24" s="33">
        <v>2.5988074761093123</v>
      </c>
      <c r="E24" s="13">
        <v>8837</v>
      </c>
      <c r="F24" s="75">
        <v>181871</v>
      </c>
      <c r="G24" s="33">
        <v>1.9499280695250014</v>
      </c>
      <c r="H24" s="13">
        <v>7281</v>
      </c>
      <c r="I24" s="7"/>
    </row>
    <row r="25" spans="1:9">
      <c r="A25" s="7"/>
      <c r="B25" s="18" t="s">
        <v>110</v>
      </c>
      <c r="C25" s="7"/>
      <c r="D25" s="7"/>
      <c r="E25" s="7"/>
      <c r="F25" s="7"/>
      <c r="G25" s="7"/>
      <c r="H25" s="7"/>
      <c r="I25" s="7"/>
    </row>
    <row r="26" spans="1:9">
      <c r="A26" s="7"/>
      <c r="B26" s="18"/>
      <c r="C26" s="7"/>
      <c r="D26" s="7"/>
      <c r="E26" s="7"/>
      <c r="F26" s="7"/>
      <c r="G26" s="7"/>
      <c r="H26" s="7"/>
      <c r="I26" s="7"/>
    </row>
  </sheetData>
  <phoneticPr fontId="8"/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90" zoomScaleNormal="90" workbookViewId="0"/>
  </sheetViews>
  <sheetFormatPr defaultRowHeight="18.75"/>
  <cols>
    <col min="1" max="1" width="5.625" style="84" customWidth="1"/>
    <col min="2" max="2" width="28.625" style="84" customWidth="1"/>
    <col min="3" max="3" width="10" style="86" customWidth="1"/>
    <col min="4" max="4" width="6.875" style="86" customWidth="1"/>
    <col min="5" max="5" width="8.375" style="86" customWidth="1"/>
    <col min="6" max="6" width="5.625" style="86" customWidth="1"/>
    <col min="7" max="7" width="10.125" style="86" customWidth="1"/>
    <col min="8" max="8" width="7.125" style="86" customWidth="1"/>
    <col min="9" max="9" width="5.75" style="86" customWidth="1"/>
    <col min="10" max="10" width="2.75" style="86" customWidth="1"/>
    <col min="11" max="16384" width="9" style="84"/>
  </cols>
  <sheetData>
    <row r="1" spans="1:14" ht="24">
      <c r="A1" s="172"/>
      <c r="B1" s="173" t="s">
        <v>125</v>
      </c>
      <c r="C1" s="174"/>
      <c r="D1" s="174"/>
      <c r="E1" s="174"/>
      <c r="F1" s="174"/>
      <c r="G1" s="174"/>
      <c r="H1" s="174"/>
      <c r="L1" s="85"/>
      <c r="M1" s="85"/>
      <c r="N1" s="85"/>
    </row>
    <row r="2" spans="1:14" ht="24">
      <c r="B2" s="175" t="s">
        <v>116</v>
      </c>
    </row>
    <row r="3" spans="1:14" ht="19.5" customHeight="1">
      <c r="B3" s="176" t="s">
        <v>99</v>
      </c>
      <c r="C3" s="177" t="s">
        <v>112</v>
      </c>
      <c r="D3" s="178"/>
      <c r="E3" s="178"/>
      <c r="F3" s="179"/>
      <c r="G3" s="178"/>
      <c r="H3" s="178"/>
      <c r="I3" s="180"/>
    </row>
    <row r="4" spans="1:14" ht="17.25" customHeight="1">
      <c r="B4" s="181"/>
      <c r="C4" s="182" t="s">
        <v>104</v>
      </c>
      <c r="D4" s="183"/>
      <c r="E4" s="183"/>
      <c r="F4" s="184"/>
      <c r="G4" s="185" t="s">
        <v>105</v>
      </c>
      <c r="H4" s="183"/>
      <c r="I4" s="186"/>
    </row>
    <row r="5" spans="1:14" ht="51.75" customHeight="1">
      <c r="B5" s="187" t="s">
        <v>101</v>
      </c>
      <c r="C5" s="188"/>
      <c r="D5" s="189" t="s">
        <v>127</v>
      </c>
      <c r="E5" s="189" t="s">
        <v>126</v>
      </c>
      <c r="F5" s="190" t="s">
        <v>128</v>
      </c>
      <c r="G5" s="191"/>
      <c r="H5" s="189" t="s">
        <v>127</v>
      </c>
      <c r="I5" s="190" t="s">
        <v>129</v>
      </c>
    </row>
    <row r="6" spans="1:14">
      <c r="B6" s="192"/>
      <c r="C6" s="193" t="s">
        <v>11</v>
      </c>
      <c r="D6" s="194" t="s">
        <v>31</v>
      </c>
      <c r="E6" s="194" t="s">
        <v>109</v>
      </c>
      <c r="F6" s="195" t="s">
        <v>31</v>
      </c>
      <c r="G6" s="193" t="s">
        <v>11</v>
      </c>
      <c r="H6" s="194" t="s">
        <v>31</v>
      </c>
      <c r="I6" s="195" t="s">
        <v>31</v>
      </c>
    </row>
    <row r="7" spans="1:14">
      <c r="B7" s="196" t="s">
        <v>103</v>
      </c>
      <c r="C7" s="214">
        <v>2175932</v>
      </c>
      <c r="D7" s="197">
        <v>100</v>
      </c>
      <c r="E7" s="198">
        <v>4272</v>
      </c>
      <c r="F7" s="199">
        <v>22</v>
      </c>
      <c r="G7" s="217">
        <v>2080532</v>
      </c>
      <c r="H7" s="200">
        <v>100</v>
      </c>
      <c r="I7" s="199">
        <v>22.306402594943616</v>
      </c>
    </row>
    <row r="8" spans="1:14">
      <c r="B8" s="201" t="s">
        <v>39</v>
      </c>
      <c r="C8" s="215">
        <v>18018</v>
      </c>
      <c r="D8" s="202">
        <v>0.82805896507795285</v>
      </c>
      <c r="E8" s="203">
        <v>1768</v>
      </c>
      <c r="F8" s="204">
        <v>13</v>
      </c>
      <c r="G8" s="218">
        <v>21484</v>
      </c>
      <c r="H8" s="205">
        <v>1.0326205028329294</v>
      </c>
      <c r="I8" s="206">
        <v>19.888172998592903</v>
      </c>
    </row>
    <row r="9" spans="1:14">
      <c r="B9" s="201" t="s">
        <v>14</v>
      </c>
      <c r="C9" s="215">
        <v>1415</v>
      </c>
      <c r="D9" s="202">
        <v>6.5029605704590029E-2</v>
      </c>
      <c r="E9" s="203">
        <v>6154</v>
      </c>
      <c r="F9" s="204">
        <v>29</v>
      </c>
      <c r="G9" s="218">
        <v>1883</v>
      </c>
      <c r="H9" s="205">
        <v>9.0505697581195574E-2</v>
      </c>
      <c r="I9" s="206">
        <v>33.612995358800433</v>
      </c>
    </row>
    <row r="10" spans="1:14">
      <c r="B10" s="201" t="s">
        <v>15</v>
      </c>
      <c r="C10" s="215">
        <v>236613</v>
      </c>
      <c r="D10" s="202">
        <v>10.874099006770432</v>
      </c>
      <c r="E10" s="203">
        <v>3690</v>
      </c>
      <c r="F10" s="204">
        <v>21</v>
      </c>
      <c r="G10" s="218">
        <v>182479</v>
      </c>
      <c r="H10" s="205">
        <v>8.7707855490807152</v>
      </c>
      <c r="I10" s="206">
        <v>21.820532075688291</v>
      </c>
    </row>
    <row r="11" spans="1:14">
      <c r="B11" s="201" t="s">
        <v>16</v>
      </c>
      <c r="C11" s="215">
        <v>491715</v>
      </c>
      <c r="D11" s="202">
        <v>22.597902875641335</v>
      </c>
      <c r="E11" s="203">
        <v>16101</v>
      </c>
      <c r="F11" s="204">
        <v>21</v>
      </c>
      <c r="G11" s="218">
        <v>411696</v>
      </c>
      <c r="H11" s="205">
        <v>19.788015757508177</v>
      </c>
      <c r="I11" s="206">
        <v>19.830153590053712</v>
      </c>
    </row>
    <row r="12" spans="1:14">
      <c r="B12" s="201" t="s">
        <v>17</v>
      </c>
      <c r="C12" s="215">
        <v>4395</v>
      </c>
      <c r="D12" s="202">
        <v>0.20198241489164181</v>
      </c>
      <c r="E12" s="203">
        <v>3304</v>
      </c>
      <c r="F12" s="204">
        <v>29</v>
      </c>
      <c r="G12" s="218">
        <v>1524</v>
      </c>
      <c r="H12" s="205">
        <v>7.3250495546331423E-2</v>
      </c>
      <c r="I12" s="206">
        <v>36.433181926846757</v>
      </c>
    </row>
    <row r="13" spans="1:14">
      <c r="B13" s="201" t="s">
        <v>18</v>
      </c>
      <c r="C13" s="215">
        <v>34779</v>
      </c>
      <c r="D13" s="202">
        <v>1.5983495807773405</v>
      </c>
      <c r="E13" s="203">
        <v>9608</v>
      </c>
      <c r="F13" s="204">
        <v>34</v>
      </c>
      <c r="G13" s="218">
        <v>37286</v>
      </c>
      <c r="H13" s="205">
        <v>1.7921377801446938</v>
      </c>
      <c r="I13" s="206">
        <v>33.825023586617313</v>
      </c>
    </row>
    <row r="14" spans="1:14">
      <c r="B14" s="201" t="s">
        <v>19</v>
      </c>
      <c r="C14" s="215">
        <v>79835</v>
      </c>
      <c r="D14" s="202">
        <v>3.6690025239759332</v>
      </c>
      <c r="E14" s="203">
        <v>8404</v>
      </c>
      <c r="F14" s="204">
        <v>32</v>
      </c>
      <c r="G14" s="218">
        <v>81192</v>
      </c>
      <c r="H14" s="205">
        <v>3.9024634083974679</v>
      </c>
      <c r="I14" s="206">
        <v>37.005369041867588</v>
      </c>
    </row>
    <row r="15" spans="1:14">
      <c r="B15" s="201" t="s">
        <v>20</v>
      </c>
      <c r="C15" s="215">
        <v>366917</v>
      </c>
      <c r="D15" s="202">
        <v>16.86252143908909</v>
      </c>
      <c r="E15" s="203">
        <v>3237</v>
      </c>
      <c r="F15" s="204">
        <v>12</v>
      </c>
      <c r="G15" s="218">
        <v>404605</v>
      </c>
      <c r="H15" s="205">
        <v>19.447189468847391</v>
      </c>
      <c r="I15" s="206">
        <v>14.075415604036943</v>
      </c>
    </row>
    <row r="16" spans="1:14">
      <c r="B16" s="201" t="s">
        <v>136</v>
      </c>
      <c r="C16" s="215">
        <v>53759</v>
      </c>
      <c r="D16" s="202">
        <v>2.4706194862707109</v>
      </c>
      <c r="E16" s="203">
        <v>12709</v>
      </c>
      <c r="F16" s="204">
        <v>36</v>
      </c>
      <c r="G16" s="218">
        <v>73098</v>
      </c>
      <c r="H16" s="205">
        <v>3.5134282962242351</v>
      </c>
      <c r="I16" s="206">
        <v>47.542796191269055</v>
      </c>
    </row>
    <row r="17" spans="2:9">
      <c r="B17" s="201" t="s">
        <v>22</v>
      </c>
      <c r="C17" s="215">
        <v>52490</v>
      </c>
      <c r="D17" s="202">
        <v>2.412299649069916</v>
      </c>
      <c r="E17" s="203">
        <v>1449</v>
      </c>
      <c r="F17" s="204">
        <v>26</v>
      </c>
      <c r="G17" s="218">
        <v>46399</v>
      </c>
      <c r="H17" s="205">
        <v>2.2301507499043511</v>
      </c>
      <c r="I17" s="206">
        <v>29.013700514629097</v>
      </c>
    </row>
    <row r="18" spans="2:9">
      <c r="B18" s="201" t="s">
        <v>134</v>
      </c>
      <c r="C18" s="215">
        <v>67142</v>
      </c>
      <c r="D18" s="202">
        <v>3.0856662800124268</v>
      </c>
      <c r="E18" s="203">
        <v>2520</v>
      </c>
      <c r="F18" s="204">
        <v>47</v>
      </c>
      <c r="G18" s="218">
        <v>43745</v>
      </c>
      <c r="H18" s="205">
        <v>2.1025872228833777</v>
      </c>
      <c r="I18" s="206">
        <v>41.696055817145471</v>
      </c>
    </row>
    <row r="19" spans="2:9">
      <c r="B19" s="201" t="s">
        <v>24</v>
      </c>
      <c r="C19" s="215">
        <v>56936</v>
      </c>
      <c r="D19" s="202">
        <v>2.616625887206034</v>
      </c>
      <c r="E19" s="203">
        <v>995</v>
      </c>
      <c r="F19" s="204">
        <v>32</v>
      </c>
      <c r="G19" s="218">
        <v>82605</v>
      </c>
      <c r="H19" s="205">
        <v>3.970378730055582</v>
      </c>
      <c r="I19" s="206">
        <v>40.346489921314458</v>
      </c>
    </row>
    <row r="20" spans="2:9">
      <c r="B20" s="201" t="s">
        <v>25</v>
      </c>
      <c r="C20" s="215">
        <v>51156</v>
      </c>
      <c r="D20" s="202">
        <v>2.3509925861653764</v>
      </c>
      <c r="E20" s="203">
        <v>987</v>
      </c>
      <c r="F20" s="204">
        <v>13</v>
      </c>
      <c r="G20" s="218">
        <v>67891</v>
      </c>
      <c r="H20" s="205">
        <v>3.2631557697742695</v>
      </c>
      <c r="I20" s="206">
        <v>12.815764536211693</v>
      </c>
    </row>
    <row r="21" spans="2:9">
      <c r="B21" s="201" t="s">
        <v>135</v>
      </c>
      <c r="C21" s="215">
        <v>76910</v>
      </c>
      <c r="D21" s="202">
        <v>3.5345773673074343</v>
      </c>
      <c r="E21" s="203">
        <v>5569</v>
      </c>
      <c r="F21" s="204">
        <v>50</v>
      </c>
      <c r="G21" s="218">
        <v>66738</v>
      </c>
      <c r="H21" s="205">
        <v>3.2077372518182852</v>
      </c>
      <c r="I21" s="206">
        <v>49.279321853678709</v>
      </c>
    </row>
    <row r="22" spans="2:9">
      <c r="B22" s="201" t="s">
        <v>27</v>
      </c>
      <c r="C22" s="215">
        <v>459033</v>
      </c>
      <c r="D22" s="202">
        <v>21.095925791798642</v>
      </c>
      <c r="E22" s="203">
        <v>10149</v>
      </c>
      <c r="F22" s="204">
        <v>30</v>
      </c>
      <c r="G22" s="218">
        <v>401493</v>
      </c>
      <c r="H22" s="205">
        <v>19.297612341458819</v>
      </c>
      <c r="I22" s="206">
        <v>28.185410583999253</v>
      </c>
    </row>
    <row r="23" spans="2:9">
      <c r="B23" s="201" t="s">
        <v>132</v>
      </c>
      <c r="C23" s="215">
        <v>39377</v>
      </c>
      <c r="D23" s="202">
        <v>1.8096613313283689</v>
      </c>
      <c r="E23" s="203">
        <v>17501</v>
      </c>
      <c r="F23" s="204">
        <v>27</v>
      </c>
      <c r="G23" s="218">
        <v>80137</v>
      </c>
      <c r="H23" s="205">
        <v>3.8517552241445938</v>
      </c>
      <c r="I23" s="206">
        <v>40.506373901879314</v>
      </c>
    </row>
    <row r="24" spans="2:9">
      <c r="B24" s="207" t="s">
        <v>29</v>
      </c>
      <c r="C24" s="216">
        <v>85443</v>
      </c>
      <c r="D24" s="208">
        <v>3.9267311662312974</v>
      </c>
      <c r="E24" s="209">
        <v>2187</v>
      </c>
      <c r="F24" s="210">
        <v>33</v>
      </c>
      <c r="G24" s="219">
        <v>76276</v>
      </c>
      <c r="H24" s="211">
        <v>3.6661776891679625</v>
      </c>
      <c r="I24" s="212">
        <v>41.939616541394727</v>
      </c>
    </row>
    <row r="25" spans="2:9">
      <c r="B25" s="213" t="s">
        <v>111</v>
      </c>
    </row>
    <row r="26" spans="2:9">
      <c r="B26" s="213"/>
    </row>
  </sheetData>
  <phoneticPr fontId="8"/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80" zoomScaleNormal="80" workbookViewId="0"/>
  </sheetViews>
  <sheetFormatPr defaultRowHeight="18.75"/>
  <cols>
    <col min="1" max="1" width="2.75" style="231" customWidth="1"/>
    <col min="2" max="2" width="29.375" style="231" customWidth="1"/>
    <col min="3" max="3" width="9.125" style="231" customWidth="1"/>
    <col min="4" max="4" width="7" style="231" customWidth="1"/>
    <col min="5" max="5" width="9.125" style="231" customWidth="1"/>
    <col min="6" max="6" width="7" style="231" customWidth="1"/>
    <col min="7" max="7" width="9.125" style="231" customWidth="1"/>
    <col min="8" max="8" width="7" style="231" customWidth="1"/>
    <col min="9" max="9" width="9.125" style="231" customWidth="1"/>
    <col min="10" max="10" width="7.125" style="231" customWidth="1"/>
    <col min="11" max="12" width="7.375" style="231" customWidth="1"/>
    <col min="13" max="13" width="3.625" style="231" customWidth="1"/>
    <col min="14" max="16384" width="9" style="233"/>
  </cols>
  <sheetData>
    <row r="1" spans="1:14" ht="24">
      <c r="B1" s="232" t="s">
        <v>167</v>
      </c>
      <c r="N1" s="225"/>
    </row>
    <row r="2" spans="1:14" ht="24">
      <c r="A2" s="234"/>
      <c r="B2" s="235" t="s">
        <v>166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4" ht="19.5">
      <c r="A3" s="234"/>
      <c r="B3" s="236" t="s">
        <v>137</v>
      </c>
      <c r="C3" s="237" t="s">
        <v>0</v>
      </c>
      <c r="D3" s="238"/>
      <c r="E3" s="238"/>
      <c r="F3" s="238"/>
      <c r="G3" s="239" t="s">
        <v>1</v>
      </c>
      <c r="H3" s="238"/>
      <c r="I3" s="238"/>
      <c r="J3" s="240"/>
      <c r="K3" s="426" t="s">
        <v>138</v>
      </c>
      <c r="L3" s="427"/>
      <c r="M3" s="234"/>
    </row>
    <row r="4" spans="1:14" ht="18.75" customHeight="1">
      <c r="A4" s="234"/>
      <c r="B4" s="241"/>
      <c r="C4" s="242" t="s">
        <v>32</v>
      </c>
      <c r="D4" s="243"/>
      <c r="E4" s="244" t="s">
        <v>33</v>
      </c>
      <c r="F4" s="245"/>
      <c r="G4" s="242" t="s">
        <v>32</v>
      </c>
      <c r="H4" s="243"/>
      <c r="I4" s="244" t="s">
        <v>33</v>
      </c>
      <c r="J4" s="246"/>
      <c r="K4" s="428"/>
      <c r="L4" s="429"/>
      <c r="M4" s="234"/>
    </row>
    <row r="5" spans="1:14" ht="39.75" customHeight="1">
      <c r="A5" s="234"/>
      <c r="B5" s="247" t="s">
        <v>139</v>
      </c>
      <c r="C5" s="241"/>
      <c r="D5" s="248" t="s">
        <v>140</v>
      </c>
      <c r="E5" s="241"/>
      <c r="F5" s="248" t="s">
        <v>140</v>
      </c>
      <c r="G5" s="249"/>
      <c r="H5" s="248" t="s">
        <v>140</v>
      </c>
      <c r="I5" s="249"/>
      <c r="J5" s="248" t="s">
        <v>140</v>
      </c>
      <c r="K5" s="250" t="s">
        <v>104</v>
      </c>
      <c r="L5" s="251" t="s">
        <v>141</v>
      </c>
      <c r="M5" s="234"/>
    </row>
    <row r="6" spans="1:14">
      <c r="A6" s="234"/>
      <c r="B6" s="252"/>
      <c r="C6" s="252" t="s">
        <v>142</v>
      </c>
      <c r="D6" s="253" t="s">
        <v>31</v>
      </c>
      <c r="E6" s="254" t="s">
        <v>142</v>
      </c>
      <c r="F6" s="253" t="s">
        <v>31</v>
      </c>
      <c r="G6" s="255" t="s">
        <v>143</v>
      </c>
      <c r="H6" s="253" t="s">
        <v>31</v>
      </c>
      <c r="I6" s="255" t="s">
        <v>143</v>
      </c>
      <c r="J6" s="253" t="s">
        <v>31</v>
      </c>
      <c r="K6" s="255" t="s">
        <v>143</v>
      </c>
      <c r="L6" s="255" t="s">
        <v>143</v>
      </c>
      <c r="M6" s="234"/>
    </row>
    <row r="7" spans="1:14">
      <c r="A7" s="234"/>
      <c r="B7" s="252" t="s">
        <v>144</v>
      </c>
      <c r="C7" s="226">
        <v>72744</v>
      </c>
      <c r="D7" s="227" t="s">
        <v>145</v>
      </c>
      <c r="E7" s="228">
        <v>74104</v>
      </c>
      <c r="F7" s="227" t="s">
        <v>145</v>
      </c>
      <c r="G7" s="226">
        <v>716508</v>
      </c>
      <c r="H7" s="227" t="s">
        <v>145</v>
      </c>
      <c r="I7" s="229">
        <v>690992</v>
      </c>
      <c r="J7" s="227" t="s">
        <v>145</v>
      </c>
      <c r="K7" s="230">
        <v>9.8497195645001643</v>
      </c>
      <c r="L7" s="230">
        <v>9.6</v>
      </c>
      <c r="M7" s="234"/>
    </row>
    <row r="8" spans="1:14">
      <c r="A8" s="234"/>
      <c r="B8" s="256" t="s">
        <v>146</v>
      </c>
      <c r="C8" s="264">
        <v>64631</v>
      </c>
      <c r="D8" s="265">
        <v>100</v>
      </c>
      <c r="E8" s="266">
        <v>72144</v>
      </c>
      <c r="F8" s="265">
        <v>100</v>
      </c>
      <c r="G8" s="264">
        <v>573156</v>
      </c>
      <c r="H8" s="265">
        <v>100</v>
      </c>
      <c r="I8" s="266">
        <v>690992</v>
      </c>
      <c r="J8" s="265">
        <v>100</v>
      </c>
      <c r="K8" s="267">
        <v>8.8681282975661837</v>
      </c>
      <c r="L8" s="268">
        <v>9.6</v>
      </c>
      <c r="M8" s="234"/>
    </row>
    <row r="9" spans="1:14">
      <c r="A9" s="234"/>
      <c r="B9" s="257" t="s">
        <v>147</v>
      </c>
      <c r="C9" s="264">
        <v>1141</v>
      </c>
      <c r="D9" s="265">
        <v>1.7654066933824326</v>
      </c>
      <c r="E9" s="266">
        <v>903</v>
      </c>
      <c r="F9" s="265">
        <v>1.2516633399866932</v>
      </c>
      <c r="G9" s="264">
        <v>10708</v>
      </c>
      <c r="H9" s="265">
        <v>1.8682522733775797</v>
      </c>
      <c r="I9" s="266">
        <v>9053</v>
      </c>
      <c r="J9" s="265">
        <v>1.3101454141292517</v>
      </c>
      <c r="K9" s="267">
        <v>9.3847502191060475</v>
      </c>
      <c r="L9" s="268">
        <v>10</v>
      </c>
      <c r="M9" s="234"/>
    </row>
    <row r="10" spans="1:14">
      <c r="A10" s="234"/>
      <c r="B10" s="257" t="s">
        <v>148</v>
      </c>
      <c r="C10" s="264">
        <v>33</v>
      </c>
      <c r="D10" s="265">
        <v>5.1059089291516452E-2</v>
      </c>
      <c r="E10" s="266">
        <v>33</v>
      </c>
      <c r="F10" s="265">
        <v>4.5741849634065204E-2</v>
      </c>
      <c r="G10" s="264">
        <v>313</v>
      </c>
      <c r="H10" s="265">
        <v>5.4609914229284871E-2</v>
      </c>
      <c r="I10" s="266">
        <v>359</v>
      </c>
      <c r="J10" s="265">
        <v>5.1954291800773385E-2</v>
      </c>
      <c r="K10" s="267">
        <v>9.4848484848484844</v>
      </c>
      <c r="L10" s="268">
        <v>10.9</v>
      </c>
      <c r="M10" s="234"/>
    </row>
    <row r="11" spans="1:14">
      <c r="A11" s="234"/>
      <c r="B11" s="257" t="s">
        <v>149</v>
      </c>
      <c r="C11" s="264">
        <v>7151</v>
      </c>
      <c r="D11" s="265">
        <v>11.064349924958611</v>
      </c>
      <c r="E11" s="266">
        <v>7219</v>
      </c>
      <c r="F11" s="265">
        <v>10.006376136615657</v>
      </c>
      <c r="G11" s="264">
        <v>51135</v>
      </c>
      <c r="H11" s="265">
        <v>8.921654837426459</v>
      </c>
      <c r="I11" s="266">
        <v>50302</v>
      </c>
      <c r="J11" s="265">
        <v>7.2796790700905358</v>
      </c>
      <c r="K11" s="267">
        <v>7.1507481471122922</v>
      </c>
      <c r="L11" s="268">
        <v>7</v>
      </c>
      <c r="M11" s="234"/>
    </row>
    <row r="12" spans="1:14">
      <c r="A12" s="234"/>
      <c r="B12" s="257" t="s">
        <v>150</v>
      </c>
      <c r="C12" s="264">
        <v>4052</v>
      </c>
      <c r="D12" s="265">
        <v>6.2694372669462028</v>
      </c>
      <c r="E12" s="266">
        <v>4246</v>
      </c>
      <c r="F12" s="265">
        <v>5.8854513195830567</v>
      </c>
      <c r="G12" s="264">
        <v>77295</v>
      </c>
      <c r="H12" s="265">
        <v>13.485857253522601</v>
      </c>
      <c r="I12" s="266">
        <v>99009</v>
      </c>
      <c r="J12" s="265">
        <v>14.32853057633084</v>
      </c>
      <c r="K12" s="267">
        <v>19.075765054294177</v>
      </c>
      <c r="L12" s="268">
        <v>23.3</v>
      </c>
      <c r="M12" s="234"/>
    </row>
    <row r="13" spans="1:14">
      <c r="A13" s="234"/>
      <c r="B13" s="257" t="s">
        <v>151</v>
      </c>
      <c r="C13" s="264">
        <v>176</v>
      </c>
      <c r="D13" s="265">
        <v>0.27231514288808772</v>
      </c>
      <c r="E13" s="266">
        <v>79</v>
      </c>
      <c r="F13" s="265">
        <v>0.10950321579064094</v>
      </c>
      <c r="G13" s="264">
        <v>747</v>
      </c>
      <c r="H13" s="265">
        <v>0.13033100935870862</v>
      </c>
      <c r="I13" s="266">
        <v>1964</v>
      </c>
      <c r="J13" s="265">
        <v>0.28422905040868779</v>
      </c>
      <c r="K13" s="267">
        <v>4.2443181818181817</v>
      </c>
      <c r="L13" s="268">
        <v>24.9</v>
      </c>
      <c r="M13" s="234"/>
    </row>
    <row r="14" spans="1:14">
      <c r="A14" s="234"/>
      <c r="B14" s="257" t="s">
        <v>152</v>
      </c>
      <c r="C14" s="264">
        <v>502</v>
      </c>
      <c r="D14" s="265">
        <v>0.77671705528306856</v>
      </c>
      <c r="E14" s="266">
        <v>532</v>
      </c>
      <c r="F14" s="265">
        <v>0.73741406076735416</v>
      </c>
      <c r="G14" s="264">
        <v>6181</v>
      </c>
      <c r="H14" s="265">
        <v>1.0784149516013093</v>
      </c>
      <c r="I14" s="266">
        <v>7976</v>
      </c>
      <c r="J14" s="265">
        <v>1.1542825387269318</v>
      </c>
      <c r="K14" s="267">
        <v>12.312749003984063</v>
      </c>
      <c r="L14" s="268">
        <v>15</v>
      </c>
      <c r="M14" s="234"/>
    </row>
    <row r="15" spans="1:14">
      <c r="A15" s="234"/>
      <c r="B15" s="257" t="s">
        <v>153</v>
      </c>
      <c r="C15" s="264">
        <v>1318</v>
      </c>
      <c r="D15" s="265">
        <v>2.0392690814005663</v>
      </c>
      <c r="E15" s="266">
        <v>1683</v>
      </c>
      <c r="F15" s="265">
        <v>2.3328343313373252</v>
      </c>
      <c r="G15" s="264">
        <v>22760</v>
      </c>
      <c r="H15" s="265">
        <v>3.9709956800591812</v>
      </c>
      <c r="I15" s="266">
        <v>30476</v>
      </c>
      <c r="J15" s="265">
        <v>4.4104707435107793</v>
      </c>
      <c r="K15" s="267">
        <v>17.268588770864948</v>
      </c>
      <c r="L15" s="268">
        <v>18.100000000000001</v>
      </c>
      <c r="M15" s="234"/>
    </row>
    <row r="16" spans="1:14">
      <c r="A16" s="234"/>
      <c r="B16" s="257" t="s">
        <v>154</v>
      </c>
      <c r="C16" s="264">
        <v>15242</v>
      </c>
      <c r="D16" s="265">
        <v>23.583110272160418</v>
      </c>
      <c r="E16" s="266">
        <v>19897</v>
      </c>
      <c r="F16" s="265">
        <v>27.579563096030164</v>
      </c>
      <c r="G16" s="264">
        <v>104690</v>
      </c>
      <c r="H16" s="265">
        <v>18.2655332928557</v>
      </c>
      <c r="I16" s="266">
        <v>142596</v>
      </c>
      <c r="J16" s="265">
        <v>20.636418366638111</v>
      </c>
      <c r="K16" s="267">
        <v>6.8685211914446924</v>
      </c>
      <c r="L16" s="268">
        <v>7.2</v>
      </c>
      <c r="M16" s="234"/>
    </row>
    <row r="17" spans="1:13">
      <c r="A17" s="234"/>
      <c r="B17" s="257" t="s">
        <v>155</v>
      </c>
      <c r="C17" s="264">
        <v>822</v>
      </c>
      <c r="D17" s="265">
        <v>1.2718354968977734</v>
      </c>
      <c r="E17" s="266">
        <v>1166</v>
      </c>
      <c r="F17" s="265">
        <v>1.6162120204036374</v>
      </c>
      <c r="G17" s="264">
        <v>8116</v>
      </c>
      <c r="H17" s="265">
        <v>1.4160193734341087</v>
      </c>
      <c r="I17" s="266">
        <v>16539</v>
      </c>
      <c r="J17" s="265">
        <v>2.3935154097297797</v>
      </c>
      <c r="K17" s="267">
        <v>9.8734793187347929</v>
      </c>
      <c r="L17" s="268">
        <v>14.2</v>
      </c>
      <c r="M17" s="234"/>
    </row>
    <row r="18" spans="1:13">
      <c r="A18" s="234"/>
      <c r="B18" s="257" t="s">
        <v>156</v>
      </c>
      <c r="C18" s="264">
        <v>4119</v>
      </c>
      <c r="D18" s="265">
        <v>6.3731026906592811</v>
      </c>
      <c r="E18" s="266">
        <v>3735</v>
      </c>
      <c r="F18" s="265">
        <v>5.1771457085828345</v>
      </c>
      <c r="G18" s="264">
        <v>13935</v>
      </c>
      <c r="H18" s="265">
        <v>2.4312752549044241</v>
      </c>
      <c r="I18" s="266">
        <v>14091</v>
      </c>
      <c r="J18" s="265">
        <v>2.0392421330492976</v>
      </c>
      <c r="K18" s="267">
        <v>3.3831026948288421</v>
      </c>
      <c r="L18" s="268">
        <v>3.8</v>
      </c>
      <c r="M18" s="234"/>
    </row>
    <row r="19" spans="1:13">
      <c r="A19" s="234"/>
      <c r="B19" s="257" t="s">
        <v>157</v>
      </c>
      <c r="C19" s="264">
        <v>3053</v>
      </c>
      <c r="D19" s="265">
        <v>4.7237393820302955</v>
      </c>
      <c r="E19" s="266">
        <v>2923</v>
      </c>
      <c r="F19" s="265">
        <v>4.0516189842537145</v>
      </c>
      <c r="G19" s="264">
        <v>14586</v>
      </c>
      <c r="H19" s="265">
        <v>2.5448568975985597</v>
      </c>
      <c r="I19" s="266">
        <v>15228</v>
      </c>
      <c r="J19" s="265">
        <v>2.2037881769977079</v>
      </c>
      <c r="K19" s="267">
        <v>4.7775958074025553</v>
      </c>
      <c r="L19" s="268">
        <v>5.2</v>
      </c>
      <c r="M19" s="234"/>
    </row>
    <row r="20" spans="1:13">
      <c r="A20" s="234"/>
      <c r="B20" s="257" t="s">
        <v>158</v>
      </c>
      <c r="C20" s="264">
        <v>6899</v>
      </c>
      <c r="D20" s="265">
        <v>10.67444415218703</v>
      </c>
      <c r="E20" s="266">
        <v>8443</v>
      </c>
      <c r="F20" s="265">
        <v>11.702982923042804</v>
      </c>
      <c r="G20" s="264">
        <v>42309</v>
      </c>
      <c r="H20" s="265">
        <v>7.3817599397022802</v>
      </c>
      <c r="I20" s="266">
        <v>62167</v>
      </c>
      <c r="J20" s="265">
        <v>8.9967756500798863</v>
      </c>
      <c r="K20" s="267">
        <v>6.1326279170894331</v>
      </c>
      <c r="L20" s="268">
        <v>7.4</v>
      </c>
      <c r="M20" s="234"/>
    </row>
    <row r="21" spans="1:13">
      <c r="A21" s="234"/>
      <c r="B21" s="257" t="s">
        <v>159</v>
      </c>
      <c r="C21" s="264">
        <v>6133</v>
      </c>
      <c r="D21" s="265">
        <v>9.489254382571831</v>
      </c>
      <c r="E21" s="266">
        <v>7047</v>
      </c>
      <c r="F21" s="265">
        <v>9.7679640718562872</v>
      </c>
      <c r="G21" s="264">
        <v>23108</v>
      </c>
      <c r="H21" s="265">
        <v>4.0317121342182585</v>
      </c>
      <c r="I21" s="266">
        <v>31435</v>
      </c>
      <c r="J21" s="265">
        <v>4.5492567207724548</v>
      </c>
      <c r="K21" s="267">
        <v>3.7678134681232676</v>
      </c>
      <c r="L21" s="268">
        <v>4.5</v>
      </c>
      <c r="M21" s="234"/>
    </row>
    <row r="22" spans="1:13">
      <c r="A22" s="234"/>
      <c r="B22" s="257" t="s">
        <v>160</v>
      </c>
      <c r="C22" s="264">
        <v>1828</v>
      </c>
      <c r="D22" s="265">
        <v>2.8283640977240023</v>
      </c>
      <c r="E22" s="266">
        <v>1922</v>
      </c>
      <c r="F22" s="265">
        <v>2.6641162120204038</v>
      </c>
      <c r="G22" s="264">
        <v>23505</v>
      </c>
      <c r="H22" s="265">
        <v>4.1009777442790449</v>
      </c>
      <c r="I22" s="266">
        <v>21263</v>
      </c>
      <c r="J22" s="265">
        <v>3.0771702132586194</v>
      </c>
      <c r="K22" s="267">
        <v>12.858315098468271</v>
      </c>
      <c r="L22" s="268">
        <v>11.1</v>
      </c>
      <c r="M22" s="234"/>
    </row>
    <row r="23" spans="1:13">
      <c r="A23" s="234"/>
      <c r="B23" s="257" t="s">
        <v>161</v>
      </c>
      <c r="C23" s="264">
        <v>6700</v>
      </c>
      <c r="D23" s="265">
        <v>10.366542371307887</v>
      </c>
      <c r="E23" s="266">
        <v>6365</v>
      </c>
      <c r="F23" s="265">
        <v>8.8226325127522731</v>
      </c>
      <c r="G23" s="264">
        <v>125646</v>
      </c>
      <c r="H23" s="265">
        <v>21.921780457676444</v>
      </c>
      <c r="I23" s="266">
        <v>131131</v>
      </c>
      <c r="J23" s="265">
        <v>18.977209576956028</v>
      </c>
      <c r="K23" s="267">
        <v>18.753134328358207</v>
      </c>
      <c r="L23" s="268">
        <v>20.6</v>
      </c>
      <c r="M23" s="234"/>
    </row>
    <row r="24" spans="1:13">
      <c r="A24" s="234"/>
      <c r="B24" s="257" t="s">
        <v>162</v>
      </c>
      <c r="C24" s="264">
        <v>899</v>
      </c>
      <c r="D24" s="265">
        <v>1.3909733719113118</v>
      </c>
      <c r="E24" s="266">
        <v>779</v>
      </c>
      <c r="F24" s="265">
        <v>1.0797848746950545</v>
      </c>
      <c r="G24" s="264">
        <v>7027</v>
      </c>
      <c r="H24" s="265">
        <v>1.2260187453328586</v>
      </c>
      <c r="I24" s="266">
        <v>10708</v>
      </c>
      <c r="J24" s="265">
        <v>1.5496561465255747</v>
      </c>
      <c r="K24" s="267">
        <v>7.8164627363737482</v>
      </c>
      <c r="L24" s="268">
        <v>13.7</v>
      </c>
      <c r="M24" s="234"/>
    </row>
    <row r="25" spans="1:13">
      <c r="A25" s="234"/>
      <c r="B25" s="257" t="s">
        <v>163</v>
      </c>
      <c r="C25" s="264">
        <v>4563</v>
      </c>
      <c r="D25" s="265">
        <v>7.0600795283996849</v>
      </c>
      <c r="E25" s="266">
        <v>5172</v>
      </c>
      <c r="F25" s="265">
        <v>7.1689953426480377</v>
      </c>
      <c r="G25" s="264">
        <v>41095</v>
      </c>
      <c r="H25" s="265">
        <v>7.1699502404232005</v>
      </c>
      <c r="I25" s="266">
        <v>46695</v>
      </c>
      <c r="J25" s="265">
        <v>6.7576759209947435</v>
      </c>
      <c r="K25" s="267">
        <v>9.0061363138286215</v>
      </c>
      <c r="L25" s="268">
        <v>9</v>
      </c>
      <c r="M25" s="234"/>
    </row>
    <row r="26" spans="1:13">
      <c r="A26" s="234"/>
      <c r="B26" s="258" t="s">
        <v>164</v>
      </c>
      <c r="C26" s="259"/>
      <c r="D26" s="259"/>
      <c r="E26" s="259"/>
      <c r="F26" s="260"/>
      <c r="G26" s="259"/>
      <c r="H26" s="259"/>
      <c r="I26" s="260"/>
      <c r="J26" s="261"/>
      <c r="K26" s="262"/>
      <c r="L26" s="262"/>
      <c r="M26" s="234"/>
    </row>
    <row r="27" spans="1:13">
      <c r="B27" s="258" t="s">
        <v>165</v>
      </c>
    </row>
    <row r="28" spans="1:13">
      <c r="B28" s="258"/>
    </row>
    <row r="39" spans="6:6">
      <c r="F39" s="263"/>
    </row>
  </sheetData>
  <mergeCells count="1">
    <mergeCell ref="K3:L4"/>
  </mergeCells>
  <phoneticPr fontId="8"/>
  <pageMargins left="0.7" right="0.7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opLeftCell="A3" zoomScale="80" zoomScaleNormal="80" workbookViewId="0">
      <selection activeCell="B11" sqref="B11"/>
    </sheetView>
  </sheetViews>
  <sheetFormatPr defaultRowHeight="18.75"/>
  <cols>
    <col min="1" max="1" width="2.75" style="231" customWidth="1"/>
    <col min="2" max="2" width="29.375" style="231" customWidth="1"/>
    <col min="3" max="5" width="9.125" style="231" customWidth="1"/>
    <col min="6" max="7" width="8.75" style="231" customWidth="1"/>
    <col min="8" max="10" width="9.125" style="231" customWidth="1"/>
    <col min="11" max="11" width="3.625" style="231" customWidth="1"/>
    <col min="12" max="16384" width="9" style="233"/>
  </cols>
  <sheetData>
    <row r="1" spans="1:12" ht="24">
      <c r="B1" s="232" t="s">
        <v>264</v>
      </c>
      <c r="L1" s="225"/>
    </row>
    <row r="2" spans="1:12" ht="24">
      <c r="A2" s="234"/>
      <c r="B2" s="235" t="s">
        <v>265</v>
      </c>
      <c r="C2" s="234"/>
      <c r="D2" s="234"/>
      <c r="E2" s="234"/>
      <c r="F2" s="234"/>
      <c r="G2" s="234"/>
      <c r="H2" s="234"/>
      <c r="I2" s="234"/>
      <c r="J2" s="234"/>
      <c r="K2" s="234"/>
    </row>
    <row r="3" spans="1:12" ht="19.5">
      <c r="A3" s="234"/>
      <c r="B3" s="236" t="s">
        <v>266</v>
      </c>
      <c r="C3" s="413" t="s">
        <v>104</v>
      </c>
      <c r="D3" s="409"/>
      <c r="E3" s="409"/>
      <c r="F3" s="410"/>
      <c r="G3" s="411"/>
      <c r="H3" s="408" t="s">
        <v>105</v>
      </c>
      <c r="I3" s="409"/>
      <c r="J3" s="412"/>
      <c r="K3" s="234"/>
    </row>
    <row r="4" spans="1:12" ht="18.75" customHeight="1">
      <c r="A4" s="234"/>
      <c r="B4" s="241"/>
      <c r="C4" s="407" t="s">
        <v>267</v>
      </c>
      <c r="D4" s="395"/>
      <c r="E4" s="395"/>
      <c r="F4" s="243"/>
      <c r="G4" s="243"/>
      <c r="H4" s="407" t="s">
        <v>267</v>
      </c>
      <c r="I4" s="395"/>
      <c r="J4" s="398"/>
      <c r="K4" s="234"/>
    </row>
    <row r="5" spans="1:12" ht="19.5">
      <c r="A5" s="234"/>
      <c r="B5" s="247" t="s">
        <v>268</v>
      </c>
      <c r="C5" s="241"/>
      <c r="D5" s="396" t="s">
        <v>269</v>
      </c>
      <c r="E5" s="397" t="s">
        <v>270</v>
      </c>
      <c r="F5" s="396" t="s">
        <v>269</v>
      </c>
      <c r="G5" s="397" t="s">
        <v>270</v>
      </c>
      <c r="H5" s="241"/>
      <c r="I5" s="396" t="s">
        <v>269</v>
      </c>
      <c r="J5" s="397" t="s">
        <v>270</v>
      </c>
      <c r="K5" s="234"/>
    </row>
    <row r="6" spans="1:12" ht="49.5">
      <c r="A6" s="234"/>
      <c r="B6" s="252"/>
      <c r="C6" s="255" t="s">
        <v>143</v>
      </c>
      <c r="D6" s="255" t="s">
        <v>143</v>
      </c>
      <c r="E6" s="255" t="s">
        <v>143</v>
      </c>
      <c r="F6" s="253" t="s">
        <v>271</v>
      </c>
      <c r="G6" s="253" t="s">
        <v>271</v>
      </c>
      <c r="H6" s="255" t="s">
        <v>143</v>
      </c>
      <c r="I6" s="255" t="s">
        <v>143</v>
      </c>
      <c r="J6" s="255" t="s">
        <v>143</v>
      </c>
      <c r="K6" s="234"/>
    </row>
    <row r="7" spans="1:12">
      <c r="A7" s="234"/>
      <c r="B7" s="256" t="s">
        <v>272</v>
      </c>
      <c r="C7" s="264">
        <v>573156</v>
      </c>
      <c r="D7" s="264">
        <v>300747</v>
      </c>
      <c r="E7" s="264">
        <v>271275</v>
      </c>
      <c r="F7" s="265">
        <v>52.472101836149321</v>
      </c>
      <c r="G7" s="265">
        <v>47.330046270125408</v>
      </c>
      <c r="H7" s="266">
        <v>690992</v>
      </c>
      <c r="I7" s="266">
        <v>359281</v>
      </c>
      <c r="J7" s="266">
        <v>328436</v>
      </c>
      <c r="K7" s="234"/>
    </row>
    <row r="8" spans="1:12">
      <c r="A8" s="234"/>
      <c r="B8" s="257" t="s">
        <v>273</v>
      </c>
      <c r="C8" s="264">
        <v>10708</v>
      </c>
      <c r="D8" s="264">
        <v>7209</v>
      </c>
      <c r="E8" s="264">
        <v>3498</v>
      </c>
      <c r="F8" s="265">
        <v>67.323496451251401</v>
      </c>
      <c r="G8" s="265">
        <v>32.667164736645496</v>
      </c>
      <c r="H8" s="266">
        <v>9053</v>
      </c>
      <c r="I8" s="266">
        <v>5778</v>
      </c>
      <c r="J8" s="266">
        <v>3191</v>
      </c>
      <c r="K8" s="234"/>
    </row>
    <row r="9" spans="1:12">
      <c r="A9" s="234"/>
      <c r="B9" s="257" t="s">
        <v>274</v>
      </c>
      <c r="C9" s="264">
        <v>313</v>
      </c>
      <c r="D9" s="264">
        <v>248</v>
      </c>
      <c r="E9" s="264">
        <v>65</v>
      </c>
      <c r="F9" s="265">
        <v>79.233226837060698</v>
      </c>
      <c r="G9" s="265">
        <v>20.766773162939298</v>
      </c>
      <c r="H9" s="266">
        <v>359</v>
      </c>
      <c r="I9" s="266">
        <v>308</v>
      </c>
      <c r="J9" s="266">
        <v>50</v>
      </c>
      <c r="K9" s="234"/>
    </row>
    <row r="10" spans="1:12">
      <c r="A10" s="234"/>
      <c r="B10" s="257" t="s">
        <v>275</v>
      </c>
      <c r="C10" s="264">
        <v>51135</v>
      </c>
      <c r="D10" s="264">
        <v>40940</v>
      </c>
      <c r="E10" s="264">
        <v>10173</v>
      </c>
      <c r="F10" s="265">
        <v>80.062579446563021</v>
      </c>
      <c r="G10" s="265">
        <v>19.894397183924905</v>
      </c>
      <c r="H10" s="266">
        <v>50302</v>
      </c>
      <c r="I10" s="266">
        <v>41208</v>
      </c>
      <c r="J10" s="266">
        <v>8996</v>
      </c>
      <c r="K10" s="234"/>
    </row>
    <row r="11" spans="1:12">
      <c r="A11" s="234"/>
      <c r="B11" s="257" t="s">
        <v>276</v>
      </c>
      <c r="C11" s="264">
        <v>77295</v>
      </c>
      <c r="D11" s="264">
        <v>51128</v>
      </c>
      <c r="E11" s="264">
        <v>26138</v>
      </c>
      <c r="F11" s="265">
        <v>66.146581279513555</v>
      </c>
      <c r="G11" s="265">
        <v>33.815900122905752</v>
      </c>
      <c r="H11" s="266">
        <v>99009</v>
      </c>
      <c r="I11" s="266">
        <v>66563</v>
      </c>
      <c r="J11" s="266">
        <v>32247</v>
      </c>
      <c r="K11" s="234"/>
    </row>
    <row r="12" spans="1:12">
      <c r="A12" s="234"/>
      <c r="B12" s="257" t="s">
        <v>277</v>
      </c>
      <c r="C12" s="264">
        <v>747</v>
      </c>
      <c r="D12" s="264">
        <v>596</v>
      </c>
      <c r="E12" s="264">
        <v>151</v>
      </c>
      <c r="F12" s="265">
        <v>79.785809906291831</v>
      </c>
      <c r="G12" s="265">
        <v>20.214190093708165</v>
      </c>
      <c r="H12" s="266">
        <v>1964</v>
      </c>
      <c r="I12" s="266">
        <v>1675</v>
      </c>
      <c r="J12" s="266">
        <v>260</v>
      </c>
      <c r="K12" s="234"/>
    </row>
    <row r="13" spans="1:12">
      <c r="A13" s="234"/>
      <c r="B13" s="257" t="s">
        <v>278</v>
      </c>
      <c r="C13" s="264">
        <v>6181</v>
      </c>
      <c r="D13" s="264">
        <v>4197</v>
      </c>
      <c r="E13" s="264">
        <v>1979</v>
      </c>
      <c r="F13" s="265">
        <v>67.90163403979939</v>
      </c>
      <c r="G13" s="265">
        <v>32.017472900825112</v>
      </c>
      <c r="H13" s="266">
        <v>7976</v>
      </c>
      <c r="I13" s="266">
        <v>5172</v>
      </c>
      <c r="J13" s="266">
        <v>2760</v>
      </c>
      <c r="K13" s="234"/>
    </row>
    <row r="14" spans="1:12">
      <c r="A14" s="234"/>
      <c r="B14" s="257" t="s">
        <v>279</v>
      </c>
      <c r="C14" s="264">
        <v>22760</v>
      </c>
      <c r="D14" s="264">
        <v>19425</v>
      </c>
      <c r="E14" s="264">
        <v>3335</v>
      </c>
      <c r="F14" s="265">
        <v>85.347100175746931</v>
      </c>
      <c r="G14" s="265">
        <v>14.652899824253076</v>
      </c>
      <c r="H14" s="266">
        <v>30476</v>
      </c>
      <c r="I14" s="266">
        <v>25694</v>
      </c>
      <c r="J14" s="266">
        <v>4431</v>
      </c>
      <c r="K14" s="234"/>
    </row>
    <row r="15" spans="1:12">
      <c r="A15" s="234"/>
      <c r="B15" s="257" t="s">
        <v>280</v>
      </c>
      <c r="C15" s="264">
        <v>104690</v>
      </c>
      <c r="D15" s="264">
        <v>56643</v>
      </c>
      <c r="E15" s="264">
        <v>48007</v>
      </c>
      <c r="F15" s="265">
        <v>54.105454198108703</v>
      </c>
      <c r="G15" s="265">
        <v>45.856337759098295</v>
      </c>
      <c r="H15" s="266">
        <v>142596</v>
      </c>
      <c r="I15" s="266">
        <v>71019</v>
      </c>
      <c r="J15" s="266">
        <v>71025</v>
      </c>
      <c r="K15" s="234"/>
    </row>
    <row r="16" spans="1:12">
      <c r="A16" s="234"/>
      <c r="B16" s="257" t="s">
        <v>281</v>
      </c>
      <c r="C16" s="264">
        <v>8116</v>
      </c>
      <c r="D16" s="264">
        <v>4249</v>
      </c>
      <c r="E16" s="264">
        <v>3867</v>
      </c>
      <c r="F16" s="265">
        <v>52.353376047313951</v>
      </c>
      <c r="G16" s="265">
        <v>47.646623952686049</v>
      </c>
      <c r="H16" s="266">
        <v>16539</v>
      </c>
      <c r="I16" s="266">
        <v>7135</v>
      </c>
      <c r="J16" s="266">
        <v>9366</v>
      </c>
      <c r="K16" s="234"/>
    </row>
    <row r="17" spans="1:11">
      <c r="A17" s="234"/>
      <c r="B17" s="257" t="s">
        <v>282</v>
      </c>
      <c r="C17" s="264">
        <v>13935</v>
      </c>
      <c r="D17" s="264">
        <v>7511</v>
      </c>
      <c r="E17" s="264">
        <v>6422</v>
      </c>
      <c r="F17" s="265">
        <v>53.900251166128456</v>
      </c>
      <c r="G17" s="265">
        <v>46.085396483674202</v>
      </c>
      <c r="H17" s="266">
        <v>14091</v>
      </c>
      <c r="I17" s="266">
        <v>7946</v>
      </c>
      <c r="J17" s="266">
        <v>6097</v>
      </c>
      <c r="K17" s="234"/>
    </row>
    <row r="18" spans="1:11">
      <c r="A18" s="234"/>
      <c r="B18" s="257" t="s">
        <v>283</v>
      </c>
      <c r="C18" s="264">
        <v>14586</v>
      </c>
      <c r="D18" s="264">
        <v>8543</v>
      </c>
      <c r="E18" s="264">
        <v>6030</v>
      </c>
      <c r="F18" s="265">
        <v>58.569861511037978</v>
      </c>
      <c r="G18" s="265">
        <v>41.341011929247223</v>
      </c>
      <c r="H18" s="266">
        <v>15228</v>
      </c>
      <c r="I18" s="266">
        <v>9841</v>
      </c>
      <c r="J18" s="266">
        <v>5303</v>
      </c>
      <c r="K18" s="234"/>
    </row>
    <row r="19" spans="1:11">
      <c r="A19" s="234"/>
      <c r="B19" s="257" t="s">
        <v>284</v>
      </c>
      <c r="C19" s="264">
        <v>42309</v>
      </c>
      <c r="D19" s="264">
        <v>17475</v>
      </c>
      <c r="E19" s="264">
        <v>24710</v>
      </c>
      <c r="F19" s="265">
        <v>41.303268808055023</v>
      </c>
      <c r="G19" s="265">
        <v>58.403649341747624</v>
      </c>
      <c r="H19" s="266">
        <v>62167</v>
      </c>
      <c r="I19" s="266">
        <v>23858</v>
      </c>
      <c r="J19" s="266">
        <v>38015</v>
      </c>
      <c r="K19" s="234"/>
    </row>
    <row r="20" spans="1:11">
      <c r="A20" s="234"/>
      <c r="B20" s="257" t="s">
        <v>285</v>
      </c>
      <c r="C20" s="264">
        <v>23108</v>
      </c>
      <c r="D20" s="264">
        <v>10187</v>
      </c>
      <c r="E20" s="264">
        <v>12902</v>
      </c>
      <c r="F20" s="265">
        <v>44.084299809589751</v>
      </c>
      <c r="G20" s="265">
        <v>55.83347758352086</v>
      </c>
      <c r="H20" s="266">
        <v>31435</v>
      </c>
      <c r="I20" s="266">
        <v>13470</v>
      </c>
      <c r="J20" s="266">
        <v>17744</v>
      </c>
      <c r="K20" s="234"/>
    </row>
    <row r="21" spans="1:11">
      <c r="A21" s="234"/>
      <c r="B21" s="257" t="s">
        <v>286</v>
      </c>
      <c r="C21" s="264">
        <v>23505</v>
      </c>
      <c r="D21" s="264">
        <v>10441</v>
      </c>
      <c r="E21" s="264">
        <v>13052</v>
      </c>
      <c r="F21" s="265">
        <v>44.420336098702407</v>
      </c>
      <c r="G21" s="265">
        <v>55.528610933843858</v>
      </c>
      <c r="H21" s="266">
        <v>21263</v>
      </c>
      <c r="I21" s="266">
        <v>10777</v>
      </c>
      <c r="J21" s="266">
        <v>10356</v>
      </c>
      <c r="K21" s="234"/>
    </row>
    <row r="22" spans="1:11">
      <c r="A22" s="234"/>
      <c r="B22" s="257" t="s">
        <v>287</v>
      </c>
      <c r="C22" s="264">
        <v>125646</v>
      </c>
      <c r="D22" s="264">
        <v>34270</v>
      </c>
      <c r="E22" s="264">
        <v>90562</v>
      </c>
      <c r="F22" s="265">
        <v>27.275042579946835</v>
      </c>
      <c r="G22" s="265">
        <v>72.07710551867946</v>
      </c>
      <c r="H22" s="266">
        <v>131131</v>
      </c>
      <c r="I22" s="266">
        <v>34467</v>
      </c>
      <c r="J22" s="266">
        <v>95906</v>
      </c>
      <c r="K22" s="234"/>
    </row>
    <row r="23" spans="1:11">
      <c r="A23" s="234"/>
      <c r="B23" s="257" t="s">
        <v>288</v>
      </c>
      <c r="C23" s="264">
        <v>7027</v>
      </c>
      <c r="D23" s="264">
        <v>4043</v>
      </c>
      <c r="E23" s="264">
        <v>2962</v>
      </c>
      <c r="F23" s="265">
        <v>57.535221289312652</v>
      </c>
      <c r="G23" s="265">
        <v>42.151700583463779</v>
      </c>
      <c r="H23" s="266">
        <v>10708</v>
      </c>
      <c r="I23" s="266">
        <v>7109</v>
      </c>
      <c r="J23" s="266">
        <v>3598</v>
      </c>
      <c r="K23" s="234"/>
    </row>
    <row r="24" spans="1:11">
      <c r="A24" s="234"/>
      <c r="B24" s="257" t="s">
        <v>289</v>
      </c>
      <c r="C24" s="264">
        <v>41095</v>
      </c>
      <c r="D24" s="264">
        <v>23642</v>
      </c>
      <c r="E24" s="264">
        <v>17422</v>
      </c>
      <c r="F24" s="265">
        <v>57.530113152451634</v>
      </c>
      <c r="G24" s="265">
        <v>42.394451879790729</v>
      </c>
      <c r="H24" s="266">
        <v>46695</v>
      </c>
      <c r="I24" s="266">
        <v>27261</v>
      </c>
      <c r="J24" s="266">
        <v>19091</v>
      </c>
      <c r="K24" s="234"/>
    </row>
    <row r="25" spans="1:11">
      <c r="A25" s="234"/>
      <c r="B25" s="258" t="s">
        <v>290</v>
      </c>
      <c r="C25" s="259"/>
      <c r="D25" s="259"/>
      <c r="E25" s="259"/>
      <c r="F25" s="259"/>
      <c r="G25" s="259"/>
      <c r="H25" s="259"/>
      <c r="I25" s="259"/>
      <c r="J25" s="259"/>
      <c r="K25" s="234"/>
    </row>
    <row r="26" spans="1:11">
      <c r="B26" s="258" t="s">
        <v>291</v>
      </c>
    </row>
    <row r="27" spans="1:11">
      <c r="B27" s="258"/>
    </row>
  </sheetData>
  <phoneticPr fontId="8"/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zoomScaleNormal="100" workbookViewId="0"/>
  </sheetViews>
  <sheetFormatPr defaultRowHeight="18.75"/>
  <cols>
    <col min="1" max="1" width="2.625" style="351" customWidth="1"/>
    <col min="2" max="2" width="29.625" style="351" customWidth="1"/>
    <col min="3" max="4" width="8.25" style="351" customWidth="1"/>
    <col min="5" max="5" width="8.625" style="351" customWidth="1"/>
    <col min="6" max="6" width="8" style="351" bestFit="1" customWidth="1"/>
    <col min="7" max="8" width="9.875" style="351" customWidth="1"/>
    <col min="9" max="9" width="8.625" style="351" customWidth="1"/>
    <col min="10" max="10" width="8" style="351" bestFit="1" customWidth="1"/>
    <col min="11" max="11" width="9" style="351"/>
    <col min="12" max="12" width="34.5" style="351" bestFit="1" customWidth="1"/>
    <col min="13" max="16384" width="9" style="351"/>
  </cols>
  <sheetData>
    <row r="1" spans="1:10">
      <c r="A1" s="351" t="s">
        <v>257</v>
      </c>
      <c r="B1" s="351" t="s">
        <v>232</v>
      </c>
    </row>
    <row r="2" spans="1:10" s="353" customFormat="1" ht="18" customHeight="1">
      <c r="B2" s="352" t="s">
        <v>292</v>
      </c>
    </row>
    <row r="3" spans="1:10" s="353" customFormat="1" ht="19.5" customHeight="1">
      <c r="B3" s="354"/>
      <c r="C3" s="430" t="s">
        <v>2</v>
      </c>
      <c r="D3" s="431"/>
      <c r="E3" s="431"/>
      <c r="F3" s="432"/>
      <c r="G3" s="430" t="s">
        <v>233</v>
      </c>
      <c r="H3" s="431"/>
      <c r="I3" s="431"/>
      <c r="J3" s="432"/>
    </row>
    <row r="4" spans="1:10" s="353" customFormat="1" ht="19.5" customHeight="1">
      <c r="B4" s="355"/>
      <c r="C4" s="356" t="s">
        <v>234</v>
      </c>
      <c r="D4" s="357" t="s">
        <v>235</v>
      </c>
      <c r="E4" s="358"/>
      <c r="F4" s="359"/>
      <c r="G4" s="360" t="s">
        <v>234</v>
      </c>
      <c r="H4" s="357" t="s">
        <v>32</v>
      </c>
      <c r="I4" s="358"/>
      <c r="J4" s="359"/>
    </row>
    <row r="5" spans="1:10" s="353" customFormat="1" ht="45" customHeight="1">
      <c r="B5" s="361"/>
      <c r="C5" s="362" t="s">
        <v>236</v>
      </c>
      <c r="D5" s="363" t="s">
        <v>237</v>
      </c>
      <c r="E5" s="364" t="s">
        <v>238</v>
      </c>
      <c r="F5" s="364" t="s">
        <v>140</v>
      </c>
      <c r="G5" s="362" t="s">
        <v>236</v>
      </c>
      <c r="H5" s="363" t="s">
        <v>237</v>
      </c>
      <c r="I5" s="364" t="s">
        <v>238</v>
      </c>
      <c r="J5" s="364" t="s">
        <v>140</v>
      </c>
    </row>
    <row r="6" spans="1:10" s="353" customFormat="1" ht="21.75" customHeight="1">
      <c r="B6" s="365" t="s">
        <v>239</v>
      </c>
      <c r="C6" s="366">
        <v>690992</v>
      </c>
      <c r="D6" s="229">
        <v>716508</v>
      </c>
      <c r="E6" s="367">
        <f t="shared" ref="E6:E11" si="0">D6/C6-1</f>
        <v>3.6926621437006535E-2</v>
      </c>
      <c r="F6" s="368">
        <f t="shared" ref="F6:F11" si="1">D6/D$6</f>
        <v>1</v>
      </c>
      <c r="G6" s="366">
        <v>56872826</v>
      </c>
      <c r="H6" s="229">
        <v>57949915</v>
      </c>
      <c r="I6" s="367">
        <f t="shared" ref="I6:I11" si="2">H6/G6-1</f>
        <v>1.8938552481988502E-2</v>
      </c>
      <c r="J6" s="368">
        <f t="shared" ref="J6:J11" si="3">H6/H$6</f>
        <v>1</v>
      </c>
    </row>
    <row r="7" spans="1:10" s="353" customFormat="1" ht="21" customHeight="1">
      <c r="B7" s="369" t="s">
        <v>240</v>
      </c>
      <c r="C7" s="392">
        <v>37456</v>
      </c>
      <c r="D7" s="370">
        <v>31231</v>
      </c>
      <c r="E7" s="367">
        <f t="shared" si="0"/>
        <v>-0.16619500213583938</v>
      </c>
      <c r="F7" s="368">
        <f t="shared" si="1"/>
        <v>4.3587789668782483E-2</v>
      </c>
      <c r="G7" s="392">
        <v>2573558</v>
      </c>
      <c r="H7" s="370">
        <v>2056018</v>
      </c>
      <c r="I7" s="367">
        <f t="shared" si="2"/>
        <v>-0.20109902321999351</v>
      </c>
      <c r="J7" s="368">
        <f t="shared" si="3"/>
        <v>3.5479223740017565E-2</v>
      </c>
    </row>
    <row r="8" spans="1:10" s="353" customFormat="1" ht="21" customHeight="1">
      <c r="B8" s="369" t="s">
        <v>241</v>
      </c>
      <c r="C8" s="392">
        <v>46677</v>
      </c>
      <c r="D8" s="370">
        <v>53762</v>
      </c>
      <c r="E8" s="367">
        <f t="shared" si="0"/>
        <v>0.15178781841163747</v>
      </c>
      <c r="F8" s="368">
        <f t="shared" si="1"/>
        <v>7.5033356222121733E-2</v>
      </c>
      <c r="G8" s="392">
        <v>3444993</v>
      </c>
      <c r="H8" s="370">
        <v>3798636</v>
      </c>
      <c r="I8" s="367">
        <f t="shared" si="2"/>
        <v>0.1026541998779098</v>
      </c>
      <c r="J8" s="368">
        <f t="shared" si="3"/>
        <v>6.5550329107471508E-2</v>
      </c>
    </row>
    <row r="9" spans="1:10" s="353" customFormat="1" ht="21" customHeight="1">
      <c r="B9" s="369" t="s">
        <v>242</v>
      </c>
      <c r="C9" s="366">
        <v>606859</v>
      </c>
      <c r="D9" s="229">
        <v>631515</v>
      </c>
      <c r="E9" s="367">
        <f t="shared" si="0"/>
        <v>4.0628877548162023E-2</v>
      </c>
      <c r="F9" s="368">
        <f t="shared" si="1"/>
        <v>0.88137885410909578</v>
      </c>
      <c r="G9" s="366">
        <v>50854275</v>
      </c>
      <c r="H9" s="229">
        <v>52095261</v>
      </c>
      <c r="I9" s="367">
        <f t="shared" si="2"/>
        <v>2.4402786196440651E-2</v>
      </c>
      <c r="J9" s="368">
        <f t="shared" si="3"/>
        <v>0.89897044715251095</v>
      </c>
    </row>
    <row r="10" spans="1:10" s="353" customFormat="1" ht="21" customHeight="1">
      <c r="B10" s="371" t="s">
        <v>243</v>
      </c>
      <c r="C10" s="392">
        <v>374561</v>
      </c>
      <c r="D10" s="370">
        <v>456737</v>
      </c>
      <c r="E10" s="367">
        <f t="shared" si="0"/>
        <v>0.21939283587987002</v>
      </c>
      <c r="F10" s="368">
        <f t="shared" si="1"/>
        <v>0.63744857000898802</v>
      </c>
      <c r="G10" s="392">
        <v>30264680</v>
      </c>
      <c r="H10" s="370">
        <v>36311553</v>
      </c>
      <c r="I10" s="367">
        <f t="shared" si="2"/>
        <v>0.19979966746715982</v>
      </c>
      <c r="J10" s="368">
        <f t="shared" si="3"/>
        <v>0.62660235135806497</v>
      </c>
    </row>
    <row r="11" spans="1:10" s="353" customFormat="1" ht="21" customHeight="1">
      <c r="B11" s="371" t="s">
        <v>244</v>
      </c>
      <c r="C11" s="392">
        <v>232298</v>
      </c>
      <c r="D11" s="370">
        <v>174778</v>
      </c>
      <c r="E11" s="367">
        <f t="shared" si="0"/>
        <v>-0.24761297987929298</v>
      </c>
      <c r="F11" s="368">
        <f t="shared" si="1"/>
        <v>0.24393028410010775</v>
      </c>
      <c r="G11" s="392">
        <v>20589595</v>
      </c>
      <c r="H11" s="370">
        <v>15783708</v>
      </c>
      <c r="I11" s="367">
        <f t="shared" si="2"/>
        <v>-0.23341338185622396</v>
      </c>
      <c r="J11" s="368">
        <f t="shared" si="3"/>
        <v>0.27236809579444593</v>
      </c>
    </row>
    <row r="12" spans="1:10" ht="15" customHeight="1">
      <c r="B12" s="353" t="s">
        <v>245</v>
      </c>
    </row>
    <row r="13" spans="1:10" ht="15" customHeight="1">
      <c r="B13" s="353" t="s">
        <v>314</v>
      </c>
    </row>
    <row r="14" spans="1:10">
      <c r="B14" s="353" t="s">
        <v>313</v>
      </c>
    </row>
  </sheetData>
  <mergeCells count="2">
    <mergeCell ref="C3:F3"/>
    <mergeCell ref="G3:J3"/>
  </mergeCells>
  <phoneticPr fontId="8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 9</vt:lpstr>
      <vt:lpstr>10</vt:lpstr>
      <vt:lpstr>11</vt:lpstr>
      <vt:lpstr>12</vt:lpstr>
      <vt:lpstr>13</vt:lpstr>
      <vt:lpstr>' 9'!Print_Area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2024-03-19T02:51:28Z</dcterms:modified>
</cp:coreProperties>
</file>