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6.187\商工振興金融課２\経営支援班（Ｒ５から）\令和   ５年度\37 中小企業者生産性向上緊急支援事業\01 交付要領・公募要領\☆決裁(12補分)\確定（県連の要綱）\"/>
    </mc:Choice>
  </mc:AlternateContent>
  <bookViews>
    <workbookView xWindow="0" yWindow="0" windowWidth="19200" windowHeight="6610"/>
  </bookViews>
  <sheets>
    <sheet name="基本情報" sheetId="1" r:id="rId1"/>
    <sheet name="基本情報 (記載例)" sheetId="5" r:id="rId2"/>
    <sheet name="【月給】賃金引上げ前" sheetId="2" r:id="rId3"/>
    <sheet name="【月給】賃金引上げ後" sheetId="3" r:id="rId4"/>
    <sheet name="【日給】賃金引上げ前" sheetId="4" r:id="rId5"/>
    <sheet name="【日給】賃金引上げ後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6" l="1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AX8" i="6"/>
  <c r="AY8" i="6"/>
  <c r="AZ8" i="6"/>
  <c r="C8" i="6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6" l="1"/>
  <c r="B8" i="4" l="1"/>
  <c r="AT11" i="3" l="1"/>
  <c r="AS11" i="3"/>
  <c r="AL11" i="3"/>
  <c r="AK11" i="3"/>
  <c r="AD11" i="3"/>
  <c r="AC11" i="3"/>
  <c r="V11" i="3"/>
  <c r="U11" i="3"/>
  <c r="N11" i="3"/>
  <c r="M11" i="3"/>
  <c r="F11" i="3"/>
  <c r="E11" i="3"/>
  <c r="AZ8" i="3"/>
  <c r="AZ11" i="3" s="1"/>
  <c r="AY8" i="3"/>
  <c r="AY11" i="3" s="1"/>
  <c r="AX8" i="3"/>
  <c r="AX11" i="3" s="1"/>
  <c r="AW8" i="3"/>
  <c r="AW11" i="3" s="1"/>
  <c r="AV8" i="3"/>
  <c r="AV11" i="3" s="1"/>
  <c r="AU8" i="3"/>
  <c r="AU11" i="3" s="1"/>
  <c r="AT8" i="3"/>
  <c r="AS8" i="3"/>
  <c r="AR8" i="3"/>
  <c r="AR11" i="3" s="1"/>
  <c r="AQ8" i="3"/>
  <c r="AQ11" i="3" s="1"/>
  <c r="AP8" i="3"/>
  <c r="AP11" i="3" s="1"/>
  <c r="AO8" i="3"/>
  <c r="AO11" i="3" s="1"/>
  <c r="AN8" i="3"/>
  <c r="AN11" i="3" s="1"/>
  <c r="AM8" i="3"/>
  <c r="AM11" i="3" s="1"/>
  <c r="AL8" i="3"/>
  <c r="AK8" i="3"/>
  <c r="AJ8" i="3"/>
  <c r="AJ11" i="3" s="1"/>
  <c r="AI8" i="3"/>
  <c r="AI11" i="3" s="1"/>
  <c r="AH8" i="3"/>
  <c r="AH11" i="3" s="1"/>
  <c r="AG8" i="3"/>
  <c r="AG11" i="3" s="1"/>
  <c r="AF8" i="3"/>
  <c r="AF11" i="3" s="1"/>
  <c r="AE8" i="3"/>
  <c r="AE11" i="3" s="1"/>
  <c r="AD8" i="3"/>
  <c r="AC8" i="3"/>
  <c r="AB8" i="3"/>
  <c r="AB11" i="3" s="1"/>
  <c r="AA8" i="3"/>
  <c r="AA11" i="3" s="1"/>
  <c r="Z8" i="3"/>
  <c r="Z11" i="3" s="1"/>
  <c r="Y8" i="3"/>
  <c r="Y11" i="3" s="1"/>
  <c r="X8" i="3"/>
  <c r="X11" i="3" s="1"/>
  <c r="W8" i="3"/>
  <c r="W11" i="3" s="1"/>
  <c r="V8" i="3"/>
  <c r="U8" i="3"/>
  <c r="T8" i="3"/>
  <c r="T11" i="3" s="1"/>
  <c r="S8" i="3"/>
  <c r="S11" i="3" s="1"/>
  <c r="R8" i="3"/>
  <c r="R11" i="3" s="1"/>
  <c r="Q8" i="3"/>
  <c r="Q11" i="3" s="1"/>
  <c r="P8" i="3"/>
  <c r="P11" i="3" s="1"/>
  <c r="O8" i="3"/>
  <c r="O11" i="3" s="1"/>
  <c r="N8" i="3"/>
  <c r="M8" i="3"/>
  <c r="L8" i="3"/>
  <c r="L11" i="3" s="1"/>
  <c r="K8" i="3"/>
  <c r="K11" i="3" s="1"/>
  <c r="J8" i="3"/>
  <c r="J11" i="3" s="1"/>
  <c r="I8" i="3"/>
  <c r="I11" i="3" s="1"/>
  <c r="H8" i="3"/>
  <c r="H11" i="3" s="1"/>
  <c r="G8" i="3"/>
  <c r="G11" i="3" s="1"/>
  <c r="F8" i="3"/>
  <c r="E8" i="3"/>
  <c r="D8" i="3"/>
  <c r="D11" i="3" s="1"/>
  <c r="C8" i="3"/>
  <c r="C11" i="3" s="1"/>
  <c r="B8" i="3"/>
  <c r="B11" i="3" s="1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11" i="2"/>
  <c r="C8" i="2"/>
  <c r="C11" i="2" s="1"/>
  <c r="B8" i="1" s="1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8" i="2"/>
  <c r="B9" i="1" l="1"/>
  <c r="C16" i="1" s="1"/>
  <c r="B9" i="5"/>
  <c r="C16" i="5" s="1"/>
  <c r="B8" i="5"/>
  <c r="B10" i="5" l="1"/>
  <c r="C15" i="5" s="1"/>
  <c r="B10" i="1"/>
  <c r="C15" i="1" s="1"/>
</calcChain>
</file>

<file path=xl/sharedStrings.xml><?xml version="1.0" encoding="utf-8"?>
<sst xmlns="http://schemas.openxmlformats.org/spreadsheetml/2006/main" count="95" uniqueCount="43">
  <si>
    <t>会社名</t>
    <rPh sb="0" eb="3">
      <t>カイシャメイ</t>
    </rPh>
    <phoneticPr fontId="1"/>
  </si>
  <si>
    <t>交付申請日</t>
    <rPh sb="0" eb="5">
      <t>コウフシンセイビ</t>
    </rPh>
    <phoneticPr fontId="1"/>
  </si>
  <si>
    <t>のみ記載してください。</t>
    <rPh sb="2" eb="4">
      <t>キサイ</t>
    </rPh>
    <phoneticPr fontId="1"/>
  </si>
  <si>
    <t>氏名</t>
    <rPh sb="0" eb="2">
      <t>シメイ</t>
    </rPh>
    <phoneticPr fontId="1"/>
  </si>
  <si>
    <t>１年の暦日数 （A）</t>
    <rPh sb="1" eb="2">
      <t>ネン</t>
    </rPh>
    <rPh sb="3" eb="4">
      <t>コヨミ</t>
    </rPh>
    <rPh sb="4" eb="6">
      <t>ニッスウ</t>
    </rPh>
    <phoneticPr fontId="1"/>
  </si>
  <si>
    <t>年間休日日数 （B）</t>
    <rPh sb="0" eb="4">
      <t>ネンカンキュウジツ</t>
    </rPh>
    <rPh sb="4" eb="6">
      <t>ニッスウ</t>
    </rPh>
    <phoneticPr fontId="1"/>
  </si>
  <si>
    <t>１日あたりの所定労働時間（C）</t>
    <rPh sb="1" eb="2">
      <t>ニチ</t>
    </rPh>
    <rPh sb="6" eb="12">
      <t>ショテイロウドウジカン</t>
    </rPh>
    <phoneticPr fontId="1"/>
  </si>
  <si>
    <t>基本給（E）</t>
    <rPh sb="0" eb="3">
      <t>キホンキュウ</t>
    </rPh>
    <phoneticPr fontId="1"/>
  </si>
  <si>
    <t>記載例</t>
    <rPh sb="0" eb="3">
      <t>キサイレイ</t>
    </rPh>
    <phoneticPr fontId="1"/>
  </si>
  <si>
    <t>賃金　隆</t>
    <rPh sb="0" eb="2">
      <t>チンギン</t>
    </rPh>
    <rPh sb="3" eb="4">
      <t>タカシ</t>
    </rPh>
    <phoneticPr fontId="1"/>
  </si>
  <si>
    <t>R5最低賃金改正を受けての
賃金引上げ額（B）ー（A）</t>
    <rPh sb="2" eb="6">
      <t>サイテイチンギン</t>
    </rPh>
    <rPh sb="6" eb="8">
      <t>カイセイ</t>
    </rPh>
    <rPh sb="9" eb="10">
      <t>ウ</t>
    </rPh>
    <rPh sb="14" eb="16">
      <t>チンギン</t>
    </rPh>
    <rPh sb="16" eb="18">
      <t>ヒキア</t>
    </rPh>
    <rPh sb="19" eb="20">
      <t>ガク</t>
    </rPh>
    <phoneticPr fontId="1"/>
  </si>
  <si>
    <t>【要件確認事項】</t>
    <rPh sb="1" eb="7">
      <t>ヨウケンカクニンジコウ</t>
    </rPh>
    <phoneticPr fontId="1"/>
  </si>
  <si>
    <t>　①賃金引上げ額が1円以上である</t>
    <rPh sb="2" eb="4">
      <t>チンギン</t>
    </rPh>
    <rPh sb="4" eb="6">
      <t>ヒキア</t>
    </rPh>
    <rPh sb="7" eb="8">
      <t>ガク</t>
    </rPh>
    <rPh sb="10" eb="11">
      <t>エン</t>
    </rPh>
    <rPh sb="11" eb="13">
      <t>イジョウ</t>
    </rPh>
    <phoneticPr fontId="1"/>
  </si>
  <si>
    <t>　②賃金引き上げ後の額が898円を超える額である</t>
    <rPh sb="2" eb="4">
      <t>チンギン</t>
    </rPh>
    <rPh sb="4" eb="5">
      <t>ヒ</t>
    </rPh>
    <rPh sb="6" eb="7">
      <t>ア</t>
    </rPh>
    <rPh sb="8" eb="9">
      <t>ゴ</t>
    </rPh>
    <rPh sb="10" eb="11">
      <t>ガク</t>
    </rPh>
    <rPh sb="15" eb="16">
      <t>エン</t>
    </rPh>
    <rPh sb="17" eb="18">
      <t>コ</t>
    </rPh>
    <rPh sb="20" eb="21">
      <t>ガク</t>
    </rPh>
    <phoneticPr fontId="1"/>
  </si>
  <si>
    <t>熊本県中小企業者生産性向上緊急支援事業</t>
    <rPh sb="0" eb="3">
      <t>クマモトケン</t>
    </rPh>
    <rPh sb="3" eb="8">
      <t>チュウショウキギョウシャ</t>
    </rPh>
    <rPh sb="8" eb="19">
      <t>セイサンセイコウジョウキンキュウシエンジギョウ</t>
    </rPh>
    <phoneticPr fontId="1"/>
  </si>
  <si>
    <t>賃金引上げセルフチェックシート</t>
    <rPh sb="0" eb="2">
      <t>チンギン</t>
    </rPh>
    <rPh sb="2" eb="4">
      <t>ヒキア</t>
    </rPh>
    <phoneticPr fontId="1"/>
  </si>
  <si>
    <t>【基本情報】</t>
    <rPh sb="1" eb="5">
      <t>キホンジョウホウ</t>
    </rPh>
    <phoneticPr fontId="1"/>
  </si>
  <si>
    <r>
      <t xml:space="preserve">R5最低賃金改正前の賃金額（A）
</t>
    </r>
    <r>
      <rPr>
        <sz val="9"/>
        <color theme="1"/>
        <rFont val="BIZ UDゴシック"/>
        <family val="3"/>
        <charset val="128"/>
      </rPr>
      <t>（全従業員のうち、一番低い時間単価）</t>
    </r>
    <rPh sb="2" eb="6">
      <t>サイテイチンギン</t>
    </rPh>
    <rPh sb="6" eb="8">
      <t>カイセイ</t>
    </rPh>
    <rPh sb="8" eb="9">
      <t>マエ</t>
    </rPh>
    <rPh sb="10" eb="12">
      <t>チンギン</t>
    </rPh>
    <rPh sb="12" eb="13">
      <t>ガク</t>
    </rPh>
    <rPh sb="18" eb="22">
      <t>ゼンジュウギョウイン</t>
    </rPh>
    <rPh sb="26" eb="28">
      <t>イチバン</t>
    </rPh>
    <rPh sb="28" eb="29">
      <t>ヒク</t>
    </rPh>
    <rPh sb="30" eb="34">
      <t>ジカンタンカ</t>
    </rPh>
    <phoneticPr fontId="1"/>
  </si>
  <si>
    <r>
      <t xml:space="preserve">R5最低賃金改正後の賃金額（B）
</t>
    </r>
    <r>
      <rPr>
        <sz val="9"/>
        <color theme="1"/>
        <rFont val="BIZ UDゴシック"/>
        <family val="3"/>
        <charset val="128"/>
      </rPr>
      <t>（全従業員のうち、一番低い時間単価）</t>
    </r>
    <rPh sb="2" eb="6">
      <t>サイテイチンギン</t>
    </rPh>
    <rPh sb="6" eb="8">
      <t>カイセイ</t>
    </rPh>
    <rPh sb="8" eb="9">
      <t>ゴ</t>
    </rPh>
    <rPh sb="10" eb="12">
      <t>チンギン</t>
    </rPh>
    <rPh sb="12" eb="13">
      <t>ガク</t>
    </rPh>
    <phoneticPr fontId="1"/>
  </si>
  <si>
    <t>【記載例】</t>
    <rPh sb="1" eb="4">
      <t>キサイレイ</t>
    </rPh>
    <phoneticPr fontId="1"/>
  </si>
  <si>
    <t>○○株式会社</t>
    <rPh sb="2" eb="6">
      <t>カブシキガイシャ</t>
    </rPh>
    <phoneticPr fontId="1"/>
  </si>
  <si>
    <t>熊本県中小企業者生産性向上緊急支援事業　賃金引上げセルフチェックシート</t>
    <rPh sb="0" eb="3">
      <t>クマモトケン</t>
    </rPh>
    <rPh sb="3" eb="8">
      <t>チュウショウキギョウシャ</t>
    </rPh>
    <rPh sb="8" eb="19">
      <t>セイサンセイコウジョウキンキュウシエンジギョウ</t>
    </rPh>
    <rPh sb="20" eb="22">
      <t>チンギン</t>
    </rPh>
    <rPh sb="22" eb="24">
      <t>ヒキア</t>
    </rPh>
    <phoneticPr fontId="1"/>
  </si>
  <si>
    <r>
      <t>１カ月平均所定労働時間</t>
    </r>
    <r>
      <rPr>
        <sz val="9"/>
        <color theme="1"/>
        <rFont val="BIZ UDゴシック"/>
        <family val="3"/>
        <charset val="128"/>
      </rPr>
      <t>　※端数は切捨て</t>
    </r>
    <r>
      <rPr>
        <sz val="11"/>
        <color theme="1"/>
        <rFont val="BIZ UDゴシック"/>
        <family val="3"/>
        <charset val="128"/>
      </rPr>
      <t xml:space="preserve">
(D)＝((A)ー(B))×(C)÷12月</t>
    </r>
    <rPh sb="2" eb="3">
      <t>ゲツ</t>
    </rPh>
    <rPh sb="3" eb="5">
      <t>ヘイキン</t>
    </rPh>
    <rPh sb="5" eb="11">
      <t>ショテイロウドウジカン</t>
    </rPh>
    <rPh sb="13" eb="15">
      <t>ハスウ</t>
    </rPh>
    <rPh sb="16" eb="18">
      <t>キリス</t>
    </rPh>
    <rPh sb="40" eb="41">
      <t>ツキ</t>
    </rPh>
    <phoneticPr fontId="1"/>
  </si>
  <si>
    <r>
      <t>時間単価</t>
    </r>
    <r>
      <rPr>
        <sz val="9"/>
        <color theme="1"/>
        <rFont val="BIZ UDゴシック"/>
        <family val="3"/>
        <charset val="128"/>
      </rPr>
      <t>　※端数は四捨五入</t>
    </r>
    <r>
      <rPr>
        <sz val="11"/>
        <color theme="1"/>
        <rFont val="BIZ UDゴシック"/>
        <family val="3"/>
        <charset val="128"/>
      </rPr>
      <t xml:space="preserve">
(G)＝(（E)+(F))÷(D)</t>
    </r>
    <rPh sb="0" eb="4">
      <t>ジカンタンカ</t>
    </rPh>
    <rPh sb="6" eb="8">
      <t>ハスウ</t>
    </rPh>
    <rPh sb="9" eb="13">
      <t>シシャゴニュウ</t>
    </rPh>
    <phoneticPr fontId="1"/>
  </si>
  <si>
    <t>１日あたりの所定労働時間（A）</t>
    <rPh sb="1" eb="2">
      <t>ニチ</t>
    </rPh>
    <rPh sb="6" eb="12">
      <t>ショテイロウドウジカン</t>
    </rPh>
    <phoneticPr fontId="1"/>
  </si>
  <si>
    <t>基本給（B）</t>
    <rPh sb="0" eb="3">
      <t>キホンキュウ</t>
    </rPh>
    <phoneticPr fontId="1"/>
  </si>
  <si>
    <r>
      <t>時間単価</t>
    </r>
    <r>
      <rPr>
        <sz val="9"/>
        <color theme="1"/>
        <rFont val="BIZ UDゴシック"/>
        <family val="3"/>
        <charset val="128"/>
      </rPr>
      <t>　※端数は四捨五入</t>
    </r>
    <r>
      <rPr>
        <sz val="11"/>
        <color theme="1"/>
        <rFont val="BIZ UDゴシック"/>
        <family val="3"/>
        <charset val="128"/>
      </rPr>
      <t xml:space="preserve">
(（B)+（C))÷(A)</t>
    </r>
    <rPh sb="0" eb="4">
      <t>ジカンタンカ</t>
    </rPh>
    <rPh sb="6" eb="8">
      <t>ハスウ</t>
    </rPh>
    <rPh sb="9" eb="13">
      <t>シシャゴニュウ</t>
    </rPh>
    <phoneticPr fontId="1"/>
  </si>
  <si>
    <r>
      <t xml:space="preserve">R5最低賃金改正前の賃金額（A）
</t>
    </r>
    <r>
      <rPr>
        <sz val="9"/>
        <color theme="1"/>
        <rFont val="BIZ UDゴシック"/>
        <family val="3"/>
        <charset val="128"/>
      </rPr>
      <t>（月給・日給のうち、一番低い時間単価）</t>
    </r>
    <rPh sb="2" eb="6">
      <t>サイテイチンギン</t>
    </rPh>
    <rPh sb="6" eb="8">
      <t>カイセイ</t>
    </rPh>
    <rPh sb="8" eb="9">
      <t>マエ</t>
    </rPh>
    <rPh sb="10" eb="12">
      <t>チンギン</t>
    </rPh>
    <rPh sb="12" eb="13">
      <t>ガク</t>
    </rPh>
    <rPh sb="18" eb="20">
      <t>ゲッキュウ</t>
    </rPh>
    <rPh sb="21" eb="23">
      <t>ニッキュウ</t>
    </rPh>
    <rPh sb="27" eb="29">
      <t>イチバン</t>
    </rPh>
    <rPh sb="29" eb="30">
      <t>ヒク</t>
    </rPh>
    <rPh sb="31" eb="35">
      <t>ジカンタンカ</t>
    </rPh>
    <phoneticPr fontId="1"/>
  </si>
  <si>
    <r>
      <t xml:space="preserve">R5最低賃金改正後の賃金額（B）
</t>
    </r>
    <r>
      <rPr>
        <sz val="9"/>
        <color theme="1"/>
        <rFont val="BIZ UDゴシック"/>
        <family val="3"/>
        <charset val="128"/>
      </rPr>
      <t>（月給・日給のうち、一番低い時間単価）</t>
    </r>
    <rPh sb="2" eb="6">
      <t>サイテイチンギン</t>
    </rPh>
    <rPh sb="6" eb="8">
      <t>カイセイ</t>
    </rPh>
    <rPh sb="8" eb="9">
      <t>ゴ</t>
    </rPh>
    <rPh sb="10" eb="12">
      <t>チンギン</t>
    </rPh>
    <rPh sb="12" eb="13">
      <t>ガク</t>
    </rPh>
    <rPh sb="18" eb="20">
      <t>ゲッキュウ</t>
    </rPh>
    <rPh sb="21" eb="23">
      <t>ニッキュウ</t>
    </rPh>
    <phoneticPr fontId="1"/>
  </si>
  <si>
    <t>※月給・日給の従業員がいる場合のみ作成してください。
　時給の従業員のみの場合は作成不要です。</t>
    <rPh sb="1" eb="3">
      <t>ゲッキュウ</t>
    </rPh>
    <rPh sb="4" eb="6">
      <t>ニッキュウ</t>
    </rPh>
    <rPh sb="7" eb="10">
      <t>ジュウギョウイン</t>
    </rPh>
    <rPh sb="13" eb="15">
      <t>バアイ</t>
    </rPh>
    <rPh sb="17" eb="19">
      <t>サクセイ</t>
    </rPh>
    <rPh sb="28" eb="30">
      <t>ジキュウ</t>
    </rPh>
    <rPh sb="31" eb="34">
      <t>ジュウギョウイン</t>
    </rPh>
    <rPh sb="37" eb="39">
      <t>バアイ</t>
    </rPh>
    <rPh sb="40" eb="42">
      <t>サクセイ</t>
    </rPh>
    <rPh sb="42" eb="44">
      <t>フヨウ</t>
    </rPh>
    <phoneticPr fontId="1"/>
  </si>
  <si>
    <t>　※賃金引上げを行ったのは時給の従業員のみである
　（申請後、個別に確認を行います）</t>
    <rPh sb="2" eb="4">
      <t>チンギン</t>
    </rPh>
    <rPh sb="4" eb="6">
      <t>ヒキア</t>
    </rPh>
    <rPh sb="8" eb="9">
      <t>オコナ</t>
    </rPh>
    <rPh sb="13" eb="15">
      <t>ジキュウ</t>
    </rPh>
    <rPh sb="16" eb="19">
      <t>ジュウギョウイン</t>
    </rPh>
    <rPh sb="27" eb="30">
      <t>シンセイゴ</t>
    </rPh>
    <rPh sb="31" eb="33">
      <t>コベツ</t>
    </rPh>
    <rPh sb="34" eb="36">
      <t>カクニン</t>
    </rPh>
    <rPh sb="37" eb="38">
      <t>オコナ</t>
    </rPh>
    <phoneticPr fontId="1"/>
  </si>
  <si>
    <t>各種手当※（F）</t>
    <rPh sb="0" eb="2">
      <t>カクシュ</t>
    </rPh>
    <rPh sb="2" eb="4">
      <t>テアテ</t>
    </rPh>
    <phoneticPr fontId="1"/>
  </si>
  <si>
    <t>　　賞与、時間外勤務手当・休日出勤手当・深夜勤務手当、通勤手当、　</t>
    <phoneticPr fontId="1"/>
  </si>
  <si>
    <t>　　家族手当、精皆勤手当、臨時の賃金（結婚祝賀金等） 、役員手当</t>
    <phoneticPr fontId="1"/>
  </si>
  <si>
    <t>　　基本給、役職手当・職務手当等（算入しないものを除くすべての諸手当）　</t>
    <phoneticPr fontId="1"/>
  </si>
  <si>
    <t>※各種手当は、以下を参考に御記入ください。</t>
    <rPh sb="1" eb="3">
      <t>カクシュ</t>
    </rPh>
    <rPh sb="3" eb="5">
      <t>テアテ</t>
    </rPh>
    <rPh sb="7" eb="9">
      <t>イカ</t>
    </rPh>
    <rPh sb="10" eb="12">
      <t>サンコウ</t>
    </rPh>
    <rPh sb="13" eb="14">
      <t>ゴ</t>
    </rPh>
    <rPh sb="14" eb="16">
      <t>キニュウ</t>
    </rPh>
    <phoneticPr fontId="1"/>
  </si>
  <si>
    <t>各種手当※（C）</t>
    <rPh sb="0" eb="2">
      <t>カクシュ</t>
    </rPh>
    <rPh sb="2" eb="4">
      <t>テアテ</t>
    </rPh>
    <phoneticPr fontId="1"/>
  </si>
  <si>
    <t>　○算入するもの</t>
    <rPh sb="2" eb="4">
      <t>サンニュウ</t>
    </rPh>
    <phoneticPr fontId="1"/>
  </si>
  <si>
    <t>　○算入しないもの</t>
    <rPh sb="2" eb="4">
      <t>サンニュウ</t>
    </rPh>
    <phoneticPr fontId="1"/>
  </si>
  <si>
    <t>※月給【賃金引上げ　実施前（賃金支払日）：令和　年　月　日】（対象労働期間：令和　年　月　日～令和　年　月　日）</t>
    <rPh sb="1" eb="3">
      <t>ゲッキュウ</t>
    </rPh>
    <rPh sb="4" eb="6">
      <t>チンギン</t>
    </rPh>
    <rPh sb="6" eb="8">
      <t>ヒキア</t>
    </rPh>
    <rPh sb="10" eb="12">
      <t>ジッシ</t>
    </rPh>
    <rPh sb="12" eb="13">
      <t>マエ</t>
    </rPh>
    <rPh sb="14" eb="16">
      <t>チンギン</t>
    </rPh>
    <rPh sb="16" eb="18">
      <t>シハラ</t>
    </rPh>
    <rPh sb="18" eb="19">
      <t>ビ</t>
    </rPh>
    <rPh sb="21" eb="23">
      <t>レイワ</t>
    </rPh>
    <rPh sb="24" eb="25">
      <t>ネン</t>
    </rPh>
    <rPh sb="26" eb="27">
      <t>ガツ</t>
    </rPh>
    <rPh sb="28" eb="29">
      <t>ニチ</t>
    </rPh>
    <rPh sb="31" eb="33">
      <t>タイショウ</t>
    </rPh>
    <rPh sb="33" eb="35">
      <t>ロウドウ</t>
    </rPh>
    <rPh sb="35" eb="37">
      <t>キカン</t>
    </rPh>
    <rPh sb="38" eb="40">
      <t>レイワ</t>
    </rPh>
    <rPh sb="41" eb="42">
      <t>ネン</t>
    </rPh>
    <rPh sb="43" eb="44">
      <t>ガツ</t>
    </rPh>
    <rPh sb="45" eb="46">
      <t>ニチ</t>
    </rPh>
    <rPh sb="47" eb="49">
      <t>レイワ</t>
    </rPh>
    <rPh sb="50" eb="51">
      <t>ネン</t>
    </rPh>
    <rPh sb="52" eb="53">
      <t>ガツ</t>
    </rPh>
    <rPh sb="54" eb="55">
      <t>ニチ</t>
    </rPh>
    <phoneticPr fontId="1"/>
  </si>
  <si>
    <t>※月給【賃金引上げ　実施後（賃金支払日）：令和　年　月　日】（対象労働期間：令和　年　月　日～令和　年　月　日）</t>
    <rPh sb="1" eb="3">
      <t>ゲッキュウ</t>
    </rPh>
    <rPh sb="4" eb="6">
      <t>チンギン</t>
    </rPh>
    <rPh sb="6" eb="8">
      <t>ヒキア</t>
    </rPh>
    <rPh sb="10" eb="12">
      <t>ジッシ</t>
    </rPh>
    <rPh sb="12" eb="13">
      <t>ゴ</t>
    </rPh>
    <phoneticPr fontId="1"/>
  </si>
  <si>
    <t>※日給【賃金引上げ　実施前（賃金支払日）：令和　年　月　日】（対象労働期間：令和　年　月　日～令和　年　月　日）</t>
    <rPh sb="1" eb="3">
      <t>ニッキュウ</t>
    </rPh>
    <rPh sb="4" eb="6">
      <t>チンギン</t>
    </rPh>
    <rPh sb="6" eb="8">
      <t>ヒキア</t>
    </rPh>
    <rPh sb="10" eb="12">
      <t>ジッシ</t>
    </rPh>
    <rPh sb="12" eb="13">
      <t>マエ</t>
    </rPh>
    <phoneticPr fontId="1"/>
  </si>
  <si>
    <t>※日給【賃金引上げ　実施後（賃金支払日）：令和　年　月　日】（対象労働期間：令和　年　月　日～令和　年　月　日）</t>
    <rPh sb="1" eb="3">
      <t>ニッキュウ</t>
    </rPh>
    <rPh sb="4" eb="6">
      <t>チンギン</t>
    </rPh>
    <rPh sb="6" eb="8">
      <t>ヒキア</t>
    </rPh>
    <rPh sb="10" eb="12">
      <t>ジッシ</t>
    </rPh>
    <rPh sb="12" eb="13">
      <t>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</si>
</sst>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58" fontId="3" fillId="2" borderId="1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3" fontId="3" fillId="3" borderId="0" xfId="0" applyNumberFormat="1" applyFont="1" applyFill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3" fontId="3" fillId="3" borderId="1" xfId="0" applyNumberFormat="1" applyFont="1" applyFill="1" applyBorder="1">
      <alignment vertical="center"/>
    </xf>
    <xf numFmtId="0" fontId="5" fillId="3" borderId="2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6" fillId="3" borderId="0" xfId="0" applyNumberFormat="1" applyFont="1" applyFill="1" applyAlignment="1">
      <alignment vertical="center"/>
    </xf>
    <xf numFmtId="3" fontId="2" fillId="3" borderId="0" xfId="0" applyNumberFormat="1" applyFont="1" applyFill="1" applyAlignment="1">
      <alignment vertical="center"/>
    </xf>
    <xf numFmtId="3" fontId="3" fillId="3" borderId="0" xfId="0" applyNumberFormat="1" applyFont="1" applyFill="1">
      <alignment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Protection="1">
      <alignment vertical="center"/>
      <protection locked="0"/>
    </xf>
    <xf numFmtId="3" fontId="2" fillId="3" borderId="0" xfId="0" applyNumberFormat="1" applyFont="1" applyFill="1" applyProtection="1">
      <alignment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Protection="1">
      <alignment vertical="center"/>
      <protection locked="0"/>
    </xf>
    <xf numFmtId="3" fontId="3" fillId="0" borderId="1" xfId="0" applyNumberFormat="1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Protection="1">
      <alignment vertical="center"/>
      <protection locked="0"/>
    </xf>
    <xf numFmtId="4" fontId="3" fillId="0" borderId="1" xfId="0" applyNumberFormat="1" applyFont="1" applyBorder="1" applyProtection="1">
      <alignment vertical="center"/>
      <protection locked="0"/>
    </xf>
    <xf numFmtId="4" fontId="3" fillId="0" borderId="0" xfId="0" applyNumberFormat="1" applyFo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>
      <alignment vertical="center"/>
    </xf>
    <xf numFmtId="4" fontId="3" fillId="5" borderId="1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</cellXfs>
  <cellStyles count="1">
    <cellStyle name="標準" xfId="0" builtinId="0"/>
  </cellStyles>
  <dxfs count="6">
    <dxf>
      <fill>
        <patternFill>
          <bgColor rgb="FFFFCCC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sqref="A1:D1"/>
    </sheetView>
  </sheetViews>
  <sheetFormatPr defaultColWidth="8.58203125" defaultRowHeight="13" x14ac:dyDescent="0.55000000000000004"/>
  <cols>
    <col min="1" max="1" width="29.5" style="1" bestFit="1" customWidth="1"/>
    <col min="2" max="2" width="28.25" style="1" customWidth="1"/>
    <col min="3" max="3" width="15.83203125" style="2" customWidth="1"/>
    <col min="4" max="16384" width="8.58203125" style="1"/>
  </cols>
  <sheetData>
    <row r="1" spans="1:4" ht="16" x14ac:dyDescent="0.55000000000000004">
      <c r="A1" s="52" t="s">
        <v>14</v>
      </c>
      <c r="B1" s="52"/>
      <c r="C1" s="52"/>
      <c r="D1" s="52"/>
    </row>
    <row r="2" spans="1:4" ht="16" x14ac:dyDescent="0.55000000000000004">
      <c r="A2" s="52" t="s">
        <v>15</v>
      </c>
      <c r="B2" s="52"/>
      <c r="C2" s="52"/>
      <c r="D2" s="52"/>
    </row>
    <row r="3" spans="1:4" ht="43" customHeight="1" x14ac:dyDescent="0.55000000000000004">
      <c r="A3" s="57" t="s">
        <v>29</v>
      </c>
      <c r="B3" s="58"/>
      <c r="C3" s="58"/>
      <c r="D3" s="58"/>
    </row>
    <row r="4" spans="1:4" ht="16" x14ac:dyDescent="0.55000000000000004">
      <c r="A4" s="46"/>
      <c r="B4" s="39"/>
      <c r="C4" s="39"/>
      <c r="D4" s="39"/>
    </row>
    <row r="5" spans="1:4" x14ac:dyDescent="0.55000000000000004">
      <c r="A5" s="1" t="s">
        <v>16</v>
      </c>
    </row>
    <row r="6" spans="1:4" ht="41.5" customHeight="1" x14ac:dyDescent="0.55000000000000004">
      <c r="A6" s="3" t="s">
        <v>0</v>
      </c>
      <c r="B6" s="33"/>
    </row>
    <row r="7" spans="1:4" ht="41.5" customHeight="1" x14ac:dyDescent="0.55000000000000004">
      <c r="A7" s="5" t="s">
        <v>1</v>
      </c>
      <c r="B7" s="33"/>
    </row>
    <row r="8" spans="1:4" ht="41.5" customHeight="1" x14ac:dyDescent="0.55000000000000004">
      <c r="A8" s="6" t="s">
        <v>27</v>
      </c>
      <c r="B8" s="7">
        <f>MIN(【月給】賃金引上げ前!C11:AZ11,【日給】賃金引上げ前!C8:AZ8)</f>
        <v>0</v>
      </c>
    </row>
    <row r="9" spans="1:4" ht="41.5" customHeight="1" x14ac:dyDescent="0.55000000000000004">
      <c r="A9" s="6" t="s">
        <v>28</v>
      </c>
      <c r="B9" s="7">
        <f>MIN(【月給】賃金引上げ後!C11:AZ11,【日給】賃金引上げ後!C8:AZ8)</f>
        <v>0</v>
      </c>
    </row>
    <row r="10" spans="1:4" ht="41.5" customHeight="1" x14ac:dyDescent="0.55000000000000004">
      <c r="A10" s="3" t="s">
        <v>10</v>
      </c>
      <c r="B10" s="7">
        <f>B9-B8</f>
        <v>0</v>
      </c>
    </row>
    <row r="11" spans="1:4" x14ac:dyDescent="0.55000000000000004">
      <c r="A11" s="8"/>
      <c r="B11" s="9"/>
    </row>
    <row r="12" spans="1:4" x14ac:dyDescent="0.55000000000000004">
      <c r="A12" s="4"/>
      <c r="B12" s="1" t="s">
        <v>2</v>
      </c>
    </row>
    <row r="14" spans="1:4" x14ac:dyDescent="0.55000000000000004">
      <c r="A14" s="1" t="s">
        <v>11</v>
      </c>
    </row>
    <row r="15" spans="1:4" ht="41.15" customHeight="1" x14ac:dyDescent="0.55000000000000004">
      <c r="A15" s="53" t="s">
        <v>12</v>
      </c>
      <c r="B15" s="53"/>
      <c r="C15" s="10" t="str">
        <f>IF(C17="☑","☑",IF(B10&gt;0,"☑","エラー"))</f>
        <v>エラー</v>
      </c>
    </row>
    <row r="16" spans="1:4" ht="41.15" customHeight="1" x14ac:dyDescent="0.55000000000000004">
      <c r="A16" s="56" t="s">
        <v>13</v>
      </c>
      <c r="B16" s="56"/>
      <c r="C16" s="45" t="str">
        <f>IF(B9&gt;898,"☑","エラー")</f>
        <v>エラー</v>
      </c>
    </row>
    <row r="17" spans="1:3" ht="41.15" customHeight="1" x14ac:dyDescent="0.55000000000000004">
      <c r="A17" s="54" t="s">
        <v>30</v>
      </c>
      <c r="B17" s="55"/>
      <c r="C17" s="47"/>
    </row>
  </sheetData>
  <sheetProtection algorithmName="SHA-512" hashValue="FeXCf8N9rG2TZ6ivlas6M62ayCh10UqdU+nJGKy48JK5Zy0ADzqtP1L28aJbi0NUX6wJrbt2ivD+yJDD82q6RA==" saltValue="2iIgTEZmTuFkuueRsva4Sw==" spinCount="100000" sheet="1" objects="1" scenarios="1"/>
  <mergeCells count="6">
    <mergeCell ref="A1:D1"/>
    <mergeCell ref="A2:D2"/>
    <mergeCell ref="A15:B15"/>
    <mergeCell ref="A17:B17"/>
    <mergeCell ref="A16:B16"/>
    <mergeCell ref="A3:D3"/>
  </mergeCells>
  <phoneticPr fontId="1"/>
  <conditionalFormatting sqref="C15 C17">
    <cfRule type="cellIs" dxfId="5" priority="3" operator="equal">
      <formula>"エラー"</formula>
    </cfRule>
  </conditionalFormatting>
  <conditionalFormatting sqref="C16">
    <cfRule type="cellIs" dxfId="4" priority="2" operator="equal">
      <formula>"エラー"</formula>
    </cfRule>
  </conditionalFormatting>
  <conditionalFormatting sqref="C17">
    <cfRule type="containsBlanks" dxfId="3" priority="4">
      <formula>LEN(TRIM(C17))=0</formula>
    </cfRule>
  </conditionalFormatting>
  <dataValidations count="1">
    <dataValidation type="list" allowBlank="1" showInputMessage="1" showErrorMessage="1" sqref="C17">
      <formula1>"☑"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B6" sqref="B6"/>
    </sheetView>
  </sheetViews>
  <sheetFormatPr defaultColWidth="8.58203125" defaultRowHeight="13" x14ac:dyDescent="0.55000000000000004"/>
  <cols>
    <col min="1" max="1" width="29.5" style="1" bestFit="1" customWidth="1"/>
    <col min="2" max="2" width="28.25" style="1" customWidth="1"/>
    <col min="3" max="3" width="15.83203125" style="2" customWidth="1"/>
    <col min="4" max="16384" width="8.58203125" style="1"/>
  </cols>
  <sheetData>
    <row r="1" spans="1:4" ht="16" x14ac:dyDescent="0.55000000000000004">
      <c r="A1" s="59" t="s">
        <v>14</v>
      </c>
      <c r="B1" s="59"/>
      <c r="C1" s="59"/>
      <c r="D1" s="59"/>
    </row>
    <row r="2" spans="1:4" ht="16" x14ac:dyDescent="0.55000000000000004">
      <c r="A2" s="59" t="s">
        <v>15</v>
      </c>
      <c r="B2" s="59"/>
      <c r="C2" s="59"/>
      <c r="D2" s="59"/>
    </row>
    <row r="3" spans="1:4" ht="16" x14ac:dyDescent="0.55000000000000004">
      <c r="A3" s="59" t="s">
        <v>19</v>
      </c>
      <c r="B3" s="59"/>
      <c r="C3" s="59"/>
      <c r="D3" s="59"/>
    </row>
    <row r="4" spans="1:4" ht="16" x14ac:dyDescent="0.55000000000000004">
      <c r="A4" s="13"/>
      <c r="B4" s="13"/>
      <c r="C4" s="13"/>
      <c r="D4" s="13"/>
    </row>
    <row r="5" spans="1:4" x14ac:dyDescent="0.55000000000000004">
      <c r="A5" s="14" t="s">
        <v>16</v>
      </c>
      <c r="B5" s="14"/>
      <c r="C5" s="15"/>
      <c r="D5" s="14"/>
    </row>
    <row r="6" spans="1:4" ht="41.5" customHeight="1" x14ac:dyDescent="0.55000000000000004">
      <c r="A6" s="18" t="s">
        <v>0</v>
      </c>
      <c r="B6" s="12" t="s">
        <v>20</v>
      </c>
      <c r="C6" s="15"/>
      <c r="D6" s="14"/>
    </row>
    <row r="7" spans="1:4" ht="41.5" customHeight="1" x14ac:dyDescent="0.55000000000000004">
      <c r="A7" s="19" t="s">
        <v>1</v>
      </c>
      <c r="B7" s="11">
        <v>45260</v>
      </c>
      <c r="C7" s="15"/>
      <c r="D7" s="14"/>
    </row>
    <row r="8" spans="1:4" ht="41.5" customHeight="1" x14ac:dyDescent="0.55000000000000004">
      <c r="A8" s="20" t="s">
        <v>17</v>
      </c>
      <c r="B8" s="21">
        <f>MIN(【月給】賃金引上げ前!B11:AZ11)</f>
        <v>1612</v>
      </c>
      <c r="C8" s="15"/>
      <c r="D8" s="14"/>
    </row>
    <row r="9" spans="1:4" ht="41.5" customHeight="1" x14ac:dyDescent="0.55000000000000004">
      <c r="A9" s="20" t="s">
        <v>18</v>
      </c>
      <c r="B9" s="21">
        <f>MIN(【月給】賃金引上げ後!B11:AZ11)</f>
        <v>1618</v>
      </c>
      <c r="C9" s="15"/>
      <c r="D9" s="14"/>
    </row>
    <row r="10" spans="1:4" ht="41.5" customHeight="1" x14ac:dyDescent="0.55000000000000004">
      <c r="A10" s="18" t="s">
        <v>10</v>
      </c>
      <c r="B10" s="21">
        <f>B9-B8</f>
        <v>6</v>
      </c>
      <c r="C10" s="15"/>
      <c r="D10" s="14"/>
    </row>
    <row r="11" spans="1:4" x14ac:dyDescent="0.55000000000000004">
      <c r="A11" s="16"/>
      <c r="B11" s="17"/>
      <c r="C11" s="15"/>
      <c r="D11" s="14"/>
    </row>
    <row r="12" spans="1:4" x14ac:dyDescent="0.55000000000000004">
      <c r="A12" s="4"/>
      <c r="B12" s="14" t="s">
        <v>2</v>
      </c>
      <c r="C12" s="15"/>
      <c r="D12" s="14"/>
    </row>
    <row r="13" spans="1:4" x14ac:dyDescent="0.55000000000000004">
      <c r="A13" s="14"/>
      <c r="B13" s="14"/>
      <c r="C13" s="15"/>
      <c r="D13" s="14"/>
    </row>
    <row r="14" spans="1:4" x14ac:dyDescent="0.55000000000000004">
      <c r="A14" s="14" t="s">
        <v>11</v>
      </c>
      <c r="B14" s="14"/>
      <c r="C14" s="15"/>
      <c r="D14" s="14"/>
    </row>
    <row r="15" spans="1:4" ht="41.15" customHeight="1" x14ac:dyDescent="0.55000000000000004">
      <c r="A15" s="60" t="s">
        <v>12</v>
      </c>
      <c r="B15" s="60"/>
      <c r="C15" s="22" t="str">
        <f>IF(B10&gt;0,"☑","エラー")</f>
        <v>☑</v>
      </c>
      <c r="D15" s="14"/>
    </row>
    <row r="16" spans="1:4" ht="41.15" customHeight="1" x14ac:dyDescent="0.55000000000000004">
      <c r="A16" s="61" t="s">
        <v>13</v>
      </c>
      <c r="B16" s="61"/>
      <c r="C16" s="48" t="str">
        <f>IF(B9&gt;898,"☑","エラー")</f>
        <v>☑</v>
      </c>
      <c r="D16" s="14"/>
    </row>
    <row r="17" spans="1:3" ht="41.15" customHeight="1" x14ac:dyDescent="0.55000000000000004">
      <c r="A17" s="54" t="s">
        <v>30</v>
      </c>
      <c r="B17" s="55"/>
      <c r="C17" s="47"/>
    </row>
  </sheetData>
  <sheetProtection algorithmName="SHA-512" hashValue="1tahlCK7fYhgPfng8wAvZ/MBU+gquZ5NpQaU2jRlz9hq1XsvZMZddYth7Ew+RGaIyNBJJrBf8xyNNSp6HsPxEw==" saltValue="AE4QzwhMi347ltM3Hahj4w==" spinCount="100000" sheet="1" objects="1" scenarios="1"/>
  <mergeCells count="6">
    <mergeCell ref="A17:B17"/>
    <mergeCell ref="A1:D1"/>
    <mergeCell ref="A2:D2"/>
    <mergeCell ref="A15:B15"/>
    <mergeCell ref="A16:B16"/>
    <mergeCell ref="A3:D3"/>
  </mergeCells>
  <phoneticPr fontId="1"/>
  <conditionalFormatting sqref="C15:C16">
    <cfRule type="cellIs" dxfId="2" priority="3" operator="equal">
      <formula>"エラー"</formula>
    </cfRule>
  </conditionalFormatting>
  <conditionalFormatting sqref="C17">
    <cfRule type="cellIs" dxfId="1" priority="1" operator="equal">
      <formula>"エラー"</formula>
    </cfRule>
  </conditionalFormatting>
  <conditionalFormatting sqref="C17">
    <cfRule type="containsBlanks" dxfId="0" priority="2">
      <formula>LEN(TRIM(C17))=0</formula>
    </cfRule>
  </conditionalFormatting>
  <dataValidations count="1">
    <dataValidation type="list" allowBlank="1" showInputMessage="1" showErrorMessage="1" sqref="C17">
      <formula1>"☑"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7"/>
  <sheetViews>
    <sheetView workbookViewId="0">
      <selection activeCell="A2" sqref="A2"/>
    </sheetView>
  </sheetViews>
  <sheetFormatPr defaultColWidth="8.58203125" defaultRowHeight="13" x14ac:dyDescent="0.55000000000000004"/>
  <cols>
    <col min="1" max="1" width="34.58203125" style="24" customWidth="1"/>
    <col min="2" max="2" width="9.58203125" style="24" customWidth="1"/>
    <col min="3" max="16384" width="8.58203125" style="24"/>
  </cols>
  <sheetData>
    <row r="1" spans="1:52" ht="28" customHeight="1" x14ac:dyDescent="0.55000000000000004">
      <c r="A1" s="29" t="s">
        <v>21</v>
      </c>
      <c r="B1" s="30"/>
      <c r="C1" s="30"/>
      <c r="D1" s="30"/>
      <c r="E1" s="30"/>
      <c r="F1" s="31"/>
      <c r="G1" s="31"/>
      <c r="H1" s="31"/>
      <c r="I1" s="31"/>
      <c r="J1" s="31"/>
    </row>
    <row r="2" spans="1:52" ht="28" customHeight="1" x14ac:dyDescent="0.55000000000000004">
      <c r="A2" s="34" t="s">
        <v>39</v>
      </c>
      <c r="B2" s="31"/>
      <c r="C2" s="31"/>
      <c r="D2" s="31"/>
      <c r="E2" s="31"/>
      <c r="F2" s="31"/>
      <c r="G2" s="31"/>
      <c r="H2" s="31"/>
      <c r="I2" s="31"/>
      <c r="J2" s="31"/>
    </row>
    <row r="3" spans="1:52" ht="39" customHeight="1" x14ac:dyDescent="0.55000000000000004">
      <c r="A3" s="21"/>
      <c r="B3" s="49" t="s">
        <v>8</v>
      </c>
      <c r="C3" s="32">
        <v>1</v>
      </c>
      <c r="D3" s="32">
        <v>2</v>
      </c>
      <c r="E3" s="32">
        <v>3</v>
      </c>
      <c r="F3" s="32">
        <v>4</v>
      </c>
      <c r="G3" s="32">
        <v>5</v>
      </c>
      <c r="H3" s="32">
        <v>6</v>
      </c>
      <c r="I3" s="32">
        <v>7</v>
      </c>
      <c r="J3" s="32">
        <v>8</v>
      </c>
      <c r="K3" s="25">
        <v>9</v>
      </c>
      <c r="L3" s="25">
        <v>10</v>
      </c>
      <c r="M3" s="25">
        <v>11</v>
      </c>
      <c r="N3" s="25">
        <v>12</v>
      </c>
      <c r="O3" s="25">
        <v>13</v>
      </c>
      <c r="P3" s="25">
        <v>14</v>
      </c>
      <c r="Q3" s="25">
        <v>15</v>
      </c>
      <c r="R3" s="25">
        <v>16</v>
      </c>
      <c r="S3" s="25">
        <v>17</v>
      </c>
      <c r="T3" s="25">
        <v>18</v>
      </c>
      <c r="U3" s="25">
        <v>19</v>
      </c>
      <c r="V3" s="25">
        <v>20</v>
      </c>
      <c r="W3" s="25">
        <v>21</v>
      </c>
      <c r="X3" s="25">
        <v>22</v>
      </c>
      <c r="Y3" s="25">
        <v>23</v>
      </c>
      <c r="Z3" s="25">
        <v>24</v>
      </c>
      <c r="AA3" s="25">
        <v>25</v>
      </c>
      <c r="AB3" s="25">
        <v>26</v>
      </c>
      <c r="AC3" s="25">
        <v>27</v>
      </c>
      <c r="AD3" s="25">
        <v>28</v>
      </c>
      <c r="AE3" s="25">
        <v>29</v>
      </c>
      <c r="AF3" s="25">
        <v>30</v>
      </c>
      <c r="AG3" s="25">
        <v>31</v>
      </c>
      <c r="AH3" s="25">
        <v>32</v>
      </c>
      <c r="AI3" s="25">
        <v>33</v>
      </c>
      <c r="AJ3" s="25">
        <v>34</v>
      </c>
      <c r="AK3" s="25">
        <v>35</v>
      </c>
      <c r="AL3" s="25">
        <v>36</v>
      </c>
      <c r="AM3" s="25">
        <v>37</v>
      </c>
      <c r="AN3" s="25">
        <v>38</v>
      </c>
      <c r="AO3" s="25">
        <v>39</v>
      </c>
      <c r="AP3" s="25">
        <v>40</v>
      </c>
      <c r="AQ3" s="25">
        <v>41</v>
      </c>
      <c r="AR3" s="25">
        <v>42</v>
      </c>
      <c r="AS3" s="25">
        <v>43</v>
      </c>
      <c r="AT3" s="25">
        <v>44</v>
      </c>
      <c r="AU3" s="25">
        <v>45</v>
      </c>
      <c r="AV3" s="25">
        <v>46</v>
      </c>
      <c r="AW3" s="25">
        <v>47</v>
      </c>
      <c r="AX3" s="25">
        <v>48</v>
      </c>
      <c r="AY3" s="25">
        <v>49</v>
      </c>
      <c r="AZ3" s="25">
        <v>50</v>
      </c>
    </row>
    <row r="4" spans="1:52" s="26" customFormat="1" ht="39" customHeight="1" x14ac:dyDescent="0.55000000000000004">
      <c r="A4" s="32" t="s">
        <v>3</v>
      </c>
      <c r="B4" s="49" t="s">
        <v>9</v>
      </c>
      <c r="C4" s="35"/>
      <c r="D4" s="35"/>
      <c r="E4" s="35"/>
      <c r="F4" s="35"/>
      <c r="G4" s="35"/>
      <c r="H4" s="35"/>
      <c r="I4" s="35"/>
      <c r="J4" s="35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</row>
    <row r="5" spans="1:52" ht="39" customHeight="1" x14ac:dyDescent="0.55000000000000004">
      <c r="A5" s="32" t="s">
        <v>4</v>
      </c>
      <c r="B5" s="50">
        <v>365</v>
      </c>
      <c r="C5" s="37"/>
      <c r="D5" s="37"/>
      <c r="E5" s="37"/>
      <c r="F5" s="37"/>
      <c r="G5" s="37"/>
      <c r="H5" s="37"/>
      <c r="I5" s="37"/>
      <c r="J5" s="37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</row>
    <row r="6" spans="1:52" ht="39" customHeight="1" x14ac:dyDescent="0.55000000000000004">
      <c r="A6" s="32" t="s">
        <v>5</v>
      </c>
      <c r="B6" s="50">
        <v>118</v>
      </c>
      <c r="C6" s="37"/>
      <c r="D6" s="37"/>
      <c r="E6" s="37"/>
      <c r="F6" s="37"/>
      <c r="G6" s="37"/>
      <c r="H6" s="37"/>
      <c r="I6" s="37"/>
      <c r="J6" s="37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</row>
    <row r="7" spans="1:52" s="43" customFormat="1" ht="39" customHeight="1" x14ac:dyDescent="0.55000000000000004">
      <c r="A7" s="40" t="s">
        <v>6</v>
      </c>
      <c r="B7" s="51">
        <v>8.5</v>
      </c>
      <c r="C7" s="41"/>
      <c r="D7" s="41"/>
      <c r="E7" s="41"/>
      <c r="F7" s="41"/>
      <c r="G7" s="41"/>
      <c r="H7" s="41"/>
      <c r="I7" s="41"/>
      <c r="J7" s="41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</row>
    <row r="8" spans="1:52" ht="39" customHeight="1" x14ac:dyDescent="0.55000000000000004">
      <c r="A8" s="27" t="s">
        <v>22</v>
      </c>
      <c r="B8" s="28">
        <f>ROUNDDOWN(((B5-B6)*B7)/12,0)</f>
        <v>174</v>
      </c>
      <c r="C8" s="28">
        <f t="shared" ref="C8:AZ8" si="0">ROUNDDOWN(((C5-C6)*C7)/12,0)</f>
        <v>0</v>
      </c>
      <c r="D8" s="28">
        <f t="shared" si="0"/>
        <v>0</v>
      </c>
      <c r="E8" s="28">
        <f t="shared" si="0"/>
        <v>0</v>
      </c>
      <c r="F8" s="28">
        <f t="shared" si="0"/>
        <v>0</v>
      </c>
      <c r="G8" s="28">
        <f t="shared" si="0"/>
        <v>0</v>
      </c>
      <c r="H8" s="28">
        <f t="shared" si="0"/>
        <v>0</v>
      </c>
      <c r="I8" s="28">
        <f t="shared" si="0"/>
        <v>0</v>
      </c>
      <c r="J8" s="28">
        <f t="shared" si="0"/>
        <v>0</v>
      </c>
      <c r="K8" s="28">
        <f t="shared" si="0"/>
        <v>0</v>
      </c>
      <c r="L8" s="28">
        <f t="shared" si="0"/>
        <v>0</v>
      </c>
      <c r="M8" s="28">
        <f t="shared" si="0"/>
        <v>0</v>
      </c>
      <c r="N8" s="28">
        <f t="shared" si="0"/>
        <v>0</v>
      </c>
      <c r="O8" s="28">
        <f t="shared" si="0"/>
        <v>0</v>
      </c>
      <c r="P8" s="28">
        <f t="shared" si="0"/>
        <v>0</v>
      </c>
      <c r="Q8" s="28">
        <f t="shared" si="0"/>
        <v>0</v>
      </c>
      <c r="R8" s="28">
        <f t="shared" si="0"/>
        <v>0</v>
      </c>
      <c r="S8" s="28">
        <f t="shared" si="0"/>
        <v>0</v>
      </c>
      <c r="T8" s="28">
        <f t="shared" si="0"/>
        <v>0</v>
      </c>
      <c r="U8" s="28">
        <f t="shared" si="0"/>
        <v>0</v>
      </c>
      <c r="V8" s="28">
        <f t="shared" si="0"/>
        <v>0</v>
      </c>
      <c r="W8" s="28">
        <f t="shared" si="0"/>
        <v>0</v>
      </c>
      <c r="X8" s="28">
        <f t="shared" si="0"/>
        <v>0</v>
      </c>
      <c r="Y8" s="28">
        <f t="shared" si="0"/>
        <v>0</v>
      </c>
      <c r="Z8" s="28">
        <f t="shared" si="0"/>
        <v>0</v>
      </c>
      <c r="AA8" s="28">
        <f t="shared" si="0"/>
        <v>0</v>
      </c>
      <c r="AB8" s="28">
        <f t="shared" si="0"/>
        <v>0</v>
      </c>
      <c r="AC8" s="28">
        <f t="shared" si="0"/>
        <v>0</v>
      </c>
      <c r="AD8" s="28">
        <f t="shared" si="0"/>
        <v>0</v>
      </c>
      <c r="AE8" s="28">
        <f t="shared" si="0"/>
        <v>0</v>
      </c>
      <c r="AF8" s="28">
        <f t="shared" si="0"/>
        <v>0</v>
      </c>
      <c r="AG8" s="28">
        <f t="shared" si="0"/>
        <v>0</v>
      </c>
      <c r="AH8" s="28">
        <f t="shared" si="0"/>
        <v>0</v>
      </c>
      <c r="AI8" s="28">
        <f t="shared" si="0"/>
        <v>0</v>
      </c>
      <c r="AJ8" s="28">
        <f t="shared" si="0"/>
        <v>0</v>
      </c>
      <c r="AK8" s="28">
        <f t="shared" si="0"/>
        <v>0</v>
      </c>
      <c r="AL8" s="28">
        <f t="shared" si="0"/>
        <v>0</v>
      </c>
      <c r="AM8" s="28">
        <f t="shared" si="0"/>
        <v>0</v>
      </c>
      <c r="AN8" s="28">
        <f t="shared" si="0"/>
        <v>0</v>
      </c>
      <c r="AO8" s="28">
        <f t="shared" si="0"/>
        <v>0</v>
      </c>
      <c r="AP8" s="28">
        <f t="shared" si="0"/>
        <v>0</v>
      </c>
      <c r="AQ8" s="28">
        <f t="shared" si="0"/>
        <v>0</v>
      </c>
      <c r="AR8" s="28">
        <f t="shared" si="0"/>
        <v>0</v>
      </c>
      <c r="AS8" s="28">
        <f t="shared" si="0"/>
        <v>0</v>
      </c>
      <c r="AT8" s="28">
        <f t="shared" si="0"/>
        <v>0</v>
      </c>
      <c r="AU8" s="28">
        <f t="shared" si="0"/>
        <v>0</v>
      </c>
      <c r="AV8" s="28">
        <f t="shared" si="0"/>
        <v>0</v>
      </c>
      <c r="AW8" s="28">
        <f t="shared" si="0"/>
        <v>0</v>
      </c>
      <c r="AX8" s="28">
        <f t="shared" si="0"/>
        <v>0</v>
      </c>
      <c r="AY8" s="28">
        <f t="shared" si="0"/>
        <v>0</v>
      </c>
      <c r="AZ8" s="28">
        <f t="shared" si="0"/>
        <v>0</v>
      </c>
    </row>
    <row r="9" spans="1:52" ht="39" customHeight="1" x14ac:dyDescent="0.55000000000000004">
      <c r="A9" s="32" t="s">
        <v>7</v>
      </c>
      <c r="B9" s="50">
        <v>240000</v>
      </c>
      <c r="C9" s="37"/>
      <c r="D9" s="37"/>
      <c r="E9" s="37"/>
      <c r="F9" s="37"/>
      <c r="G9" s="37"/>
      <c r="H9" s="37"/>
      <c r="I9" s="37"/>
      <c r="J9" s="37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</row>
    <row r="10" spans="1:52" ht="39" customHeight="1" x14ac:dyDescent="0.55000000000000004">
      <c r="A10" s="32" t="s">
        <v>31</v>
      </c>
      <c r="B10" s="50">
        <v>40500</v>
      </c>
      <c r="C10" s="37"/>
      <c r="D10" s="37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</row>
    <row r="11" spans="1:52" ht="39" customHeight="1" x14ac:dyDescent="0.55000000000000004">
      <c r="A11" s="27" t="s">
        <v>23</v>
      </c>
      <c r="B11" s="28">
        <f>IFERROR(ROUND((B9+B10)/B8,0),"")</f>
        <v>1612</v>
      </c>
      <c r="C11" s="28" t="str">
        <f t="shared" ref="C11:AZ11" si="1">IFERROR(ROUND((C9+C10)/C8,0),"")</f>
        <v/>
      </c>
      <c r="D11" s="28" t="str">
        <f t="shared" si="1"/>
        <v/>
      </c>
      <c r="E11" s="28" t="str">
        <f t="shared" si="1"/>
        <v/>
      </c>
      <c r="F11" s="28" t="str">
        <f t="shared" si="1"/>
        <v/>
      </c>
      <c r="G11" s="28" t="str">
        <f t="shared" si="1"/>
        <v/>
      </c>
      <c r="H11" s="28" t="str">
        <f t="shared" si="1"/>
        <v/>
      </c>
      <c r="I11" s="28" t="str">
        <f t="shared" si="1"/>
        <v/>
      </c>
      <c r="J11" s="28" t="str">
        <f t="shared" si="1"/>
        <v/>
      </c>
      <c r="K11" s="28" t="str">
        <f t="shared" si="1"/>
        <v/>
      </c>
      <c r="L11" s="28" t="str">
        <f t="shared" si="1"/>
        <v/>
      </c>
      <c r="M11" s="28" t="str">
        <f t="shared" si="1"/>
        <v/>
      </c>
      <c r="N11" s="28" t="str">
        <f t="shared" si="1"/>
        <v/>
      </c>
      <c r="O11" s="28" t="str">
        <f t="shared" si="1"/>
        <v/>
      </c>
      <c r="P11" s="28" t="str">
        <f t="shared" si="1"/>
        <v/>
      </c>
      <c r="Q11" s="28" t="str">
        <f t="shared" si="1"/>
        <v/>
      </c>
      <c r="R11" s="28" t="str">
        <f t="shared" si="1"/>
        <v/>
      </c>
      <c r="S11" s="28" t="str">
        <f t="shared" si="1"/>
        <v/>
      </c>
      <c r="T11" s="28" t="str">
        <f t="shared" si="1"/>
        <v/>
      </c>
      <c r="U11" s="28" t="str">
        <f t="shared" si="1"/>
        <v/>
      </c>
      <c r="V11" s="28" t="str">
        <f t="shared" si="1"/>
        <v/>
      </c>
      <c r="W11" s="28" t="str">
        <f t="shared" si="1"/>
        <v/>
      </c>
      <c r="X11" s="28" t="str">
        <f t="shared" si="1"/>
        <v/>
      </c>
      <c r="Y11" s="28" t="str">
        <f t="shared" si="1"/>
        <v/>
      </c>
      <c r="Z11" s="28" t="str">
        <f t="shared" si="1"/>
        <v/>
      </c>
      <c r="AA11" s="28" t="str">
        <f t="shared" si="1"/>
        <v/>
      </c>
      <c r="AB11" s="28" t="str">
        <f t="shared" si="1"/>
        <v/>
      </c>
      <c r="AC11" s="28" t="str">
        <f t="shared" si="1"/>
        <v/>
      </c>
      <c r="AD11" s="28" t="str">
        <f t="shared" si="1"/>
        <v/>
      </c>
      <c r="AE11" s="28" t="str">
        <f t="shared" si="1"/>
        <v/>
      </c>
      <c r="AF11" s="28" t="str">
        <f t="shared" si="1"/>
        <v/>
      </c>
      <c r="AG11" s="28" t="str">
        <f t="shared" si="1"/>
        <v/>
      </c>
      <c r="AH11" s="28" t="str">
        <f t="shared" si="1"/>
        <v/>
      </c>
      <c r="AI11" s="28" t="str">
        <f t="shared" si="1"/>
        <v/>
      </c>
      <c r="AJ11" s="28" t="str">
        <f t="shared" si="1"/>
        <v/>
      </c>
      <c r="AK11" s="28" t="str">
        <f t="shared" si="1"/>
        <v/>
      </c>
      <c r="AL11" s="28" t="str">
        <f t="shared" si="1"/>
        <v/>
      </c>
      <c r="AM11" s="28" t="str">
        <f t="shared" si="1"/>
        <v/>
      </c>
      <c r="AN11" s="28" t="str">
        <f t="shared" si="1"/>
        <v/>
      </c>
      <c r="AO11" s="28" t="str">
        <f t="shared" si="1"/>
        <v/>
      </c>
      <c r="AP11" s="28" t="str">
        <f t="shared" si="1"/>
        <v/>
      </c>
      <c r="AQ11" s="28" t="str">
        <f t="shared" si="1"/>
        <v/>
      </c>
      <c r="AR11" s="28" t="str">
        <f t="shared" si="1"/>
        <v/>
      </c>
      <c r="AS11" s="28" t="str">
        <f t="shared" si="1"/>
        <v/>
      </c>
      <c r="AT11" s="28" t="str">
        <f t="shared" si="1"/>
        <v/>
      </c>
      <c r="AU11" s="28" t="str">
        <f t="shared" si="1"/>
        <v/>
      </c>
      <c r="AV11" s="28" t="str">
        <f t="shared" si="1"/>
        <v/>
      </c>
      <c r="AW11" s="28" t="str">
        <f t="shared" si="1"/>
        <v/>
      </c>
      <c r="AX11" s="28" t="str">
        <f t="shared" si="1"/>
        <v/>
      </c>
      <c r="AY11" s="28" t="str">
        <f t="shared" si="1"/>
        <v/>
      </c>
      <c r="AZ11" s="28" t="str">
        <f t="shared" si="1"/>
        <v/>
      </c>
    </row>
    <row r="12" spans="1:52" ht="15.65" customHeight="1" x14ac:dyDescent="0.55000000000000004">
      <c r="A12" s="24" t="s">
        <v>35</v>
      </c>
    </row>
    <row r="13" spans="1:52" ht="15.65" customHeight="1" x14ac:dyDescent="0.55000000000000004">
      <c r="A13" s="24" t="s">
        <v>37</v>
      </c>
    </row>
    <row r="14" spans="1:52" ht="15.65" customHeight="1" x14ac:dyDescent="0.55000000000000004">
      <c r="A14" s="24" t="s">
        <v>34</v>
      </c>
    </row>
    <row r="15" spans="1:52" ht="15.65" customHeight="1" x14ac:dyDescent="0.55000000000000004">
      <c r="A15" s="24" t="s">
        <v>38</v>
      </c>
    </row>
    <row r="16" spans="1:52" ht="15.65" customHeight="1" x14ac:dyDescent="0.55000000000000004">
      <c r="A16" s="24" t="s">
        <v>32</v>
      </c>
    </row>
    <row r="17" spans="1:1" ht="15.65" customHeight="1" x14ac:dyDescent="0.55000000000000004">
      <c r="A17" s="24" t="s">
        <v>33</v>
      </c>
    </row>
  </sheetData>
  <sheetProtection algorithmName="SHA-512" hashValue="3gsETIjwrxbBLByJwW3DRRKuFQZCeqskyUxbvmS6Y1HLePtMAWZ2GN5ba11CV9r6JglaCVSOLF/XT0X8nMMoAg==" saltValue="HwDphJb9EGuTHf/MuBEk7w==" spinCount="100000" sheet="1" objects="1" scenarios="1"/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7"/>
  <sheetViews>
    <sheetView workbookViewId="0">
      <selection activeCell="A2" sqref="A2"/>
    </sheetView>
  </sheetViews>
  <sheetFormatPr defaultColWidth="8.58203125" defaultRowHeight="13" x14ac:dyDescent="0.55000000000000004"/>
  <cols>
    <col min="1" max="1" width="34.58203125" style="24" customWidth="1"/>
    <col min="2" max="2" width="9.58203125" style="24" customWidth="1"/>
    <col min="3" max="16384" width="8.58203125" style="24"/>
  </cols>
  <sheetData>
    <row r="1" spans="1:52" ht="29.5" customHeight="1" x14ac:dyDescent="0.55000000000000004">
      <c r="A1" s="29" t="s">
        <v>21</v>
      </c>
      <c r="B1" s="23"/>
      <c r="C1" s="23"/>
      <c r="D1" s="23"/>
      <c r="E1" s="23"/>
    </row>
    <row r="2" spans="1:52" ht="29.5" customHeight="1" x14ac:dyDescent="0.55000000000000004">
      <c r="A2" s="34" t="s">
        <v>40</v>
      </c>
    </row>
    <row r="3" spans="1:52" ht="39" customHeight="1" x14ac:dyDescent="0.55000000000000004">
      <c r="A3" s="7"/>
      <c r="B3" s="49" t="s">
        <v>8</v>
      </c>
      <c r="C3" s="25">
        <v>1</v>
      </c>
      <c r="D3" s="25">
        <v>2</v>
      </c>
      <c r="E3" s="25">
        <v>3</v>
      </c>
      <c r="F3" s="25">
        <v>4</v>
      </c>
      <c r="G3" s="25">
        <v>5</v>
      </c>
      <c r="H3" s="25">
        <v>6</v>
      </c>
      <c r="I3" s="25">
        <v>7</v>
      </c>
      <c r="J3" s="25">
        <v>8</v>
      </c>
      <c r="K3" s="25">
        <v>9</v>
      </c>
      <c r="L3" s="25">
        <v>10</v>
      </c>
      <c r="M3" s="25">
        <v>11</v>
      </c>
      <c r="N3" s="25">
        <v>12</v>
      </c>
      <c r="O3" s="25">
        <v>13</v>
      </c>
      <c r="P3" s="25">
        <v>14</v>
      </c>
      <c r="Q3" s="25">
        <v>15</v>
      </c>
      <c r="R3" s="25">
        <v>16</v>
      </c>
      <c r="S3" s="25">
        <v>17</v>
      </c>
      <c r="T3" s="25">
        <v>18</v>
      </c>
      <c r="U3" s="25">
        <v>19</v>
      </c>
      <c r="V3" s="25">
        <v>20</v>
      </c>
      <c r="W3" s="25">
        <v>21</v>
      </c>
      <c r="X3" s="25">
        <v>22</v>
      </c>
      <c r="Y3" s="25">
        <v>23</v>
      </c>
      <c r="Z3" s="25">
        <v>24</v>
      </c>
      <c r="AA3" s="25">
        <v>25</v>
      </c>
      <c r="AB3" s="25">
        <v>26</v>
      </c>
      <c r="AC3" s="25">
        <v>27</v>
      </c>
      <c r="AD3" s="25">
        <v>28</v>
      </c>
      <c r="AE3" s="25">
        <v>29</v>
      </c>
      <c r="AF3" s="25">
        <v>30</v>
      </c>
      <c r="AG3" s="25">
        <v>31</v>
      </c>
      <c r="AH3" s="25">
        <v>32</v>
      </c>
      <c r="AI3" s="25">
        <v>33</v>
      </c>
      <c r="AJ3" s="25">
        <v>34</v>
      </c>
      <c r="AK3" s="25">
        <v>35</v>
      </c>
      <c r="AL3" s="25">
        <v>36</v>
      </c>
      <c r="AM3" s="25">
        <v>37</v>
      </c>
      <c r="AN3" s="25">
        <v>38</v>
      </c>
      <c r="AO3" s="25">
        <v>39</v>
      </c>
      <c r="AP3" s="25">
        <v>40</v>
      </c>
      <c r="AQ3" s="25">
        <v>41</v>
      </c>
      <c r="AR3" s="25">
        <v>42</v>
      </c>
      <c r="AS3" s="25">
        <v>43</v>
      </c>
      <c r="AT3" s="25">
        <v>44</v>
      </c>
      <c r="AU3" s="25">
        <v>45</v>
      </c>
      <c r="AV3" s="25">
        <v>46</v>
      </c>
      <c r="AW3" s="25">
        <v>47</v>
      </c>
      <c r="AX3" s="25">
        <v>48</v>
      </c>
      <c r="AY3" s="25">
        <v>49</v>
      </c>
      <c r="AZ3" s="25">
        <v>50</v>
      </c>
    </row>
    <row r="4" spans="1:52" s="26" customFormat="1" ht="39" customHeight="1" x14ac:dyDescent="0.55000000000000004">
      <c r="A4" s="25" t="s">
        <v>3</v>
      </c>
      <c r="B4" s="49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</row>
    <row r="5" spans="1:52" ht="39" customHeight="1" x14ac:dyDescent="0.55000000000000004">
      <c r="A5" s="25" t="s">
        <v>4</v>
      </c>
      <c r="B5" s="50">
        <v>365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</row>
    <row r="6" spans="1:52" ht="39" customHeight="1" x14ac:dyDescent="0.55000000000000004">
      <c r="A6" s="25" t="s">
        <v>5</v>
      </c>
      <c r="B6" s="50">
        <v>118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</row>
    <row r="7" spans="1:52" s="43" customFormat="1" ht="39" customHeight="1" x14ac:dyDescent="0.55000000000000004">
      <c r="A7" s="44" t="s">
        <v>6</v>
      </c>
      <c r="B7" s="51">
        <v>8.5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</row>
    <row r="8" spans="1:52" ht="39" customHeight="1" x14ac:dyDescent="0.55000000000000004">
      <c r="A8" s="27" t="s">
        <v>22</v>
      </c>
      <c r="B8" s="28">
        <f>ROUNDDOWN(((B5-B6)*B7)/12,0)</f>
        <v>174</v>
      </c>
      <c r="C8" s="28">
        <f t="shared" ref="C8:AZ8" si="0">ROUNDDOWN(((C5-C6)*C7)/12,0)</f>
        <v>0</v>
      </c>
      <c r="D8" s="28">
        <f t="shared" si="0"/>
        <v>0</v>
      </c>
      <c r="E8" s="28">
        <f t="shared" si="0"/>
        <v>0</v>
      </c>
      <c r="F8" s="28">
        <f t="shared" si="0"/>
        <v>0</v>
      </c>
      <c r="G8" s="28">
        <f t="shared" si="0"/>
        <v>0</v>
      </c>
      <c r="H8" s="28">
        <f t="shared" si="0"/>
        <v>0</v>
      </c>
      <c r="I8" s="28">
        <f t="shared" si="0"/>
        <v>0</v>
      </c>
      <c r="J8" s="28">
        <f t="shared" si="0"/>
        <v>0</v>
      </c>
      <c r="K8" s="28">
        <f t="shared" si="0"/>
        <v>0</v>
      </c>
      <c r="L8" s="28">
        <f t="shared" si="0"/>
        <v>0</v>
      </c>
      <c r="M8" s="28">
        <f t="shared" si="0"/>
        <v>0</v>
      </c>
      <c r="N8" s="28">
        <f t="shared" si="0"/>
        <v>0</v>
      </c>
      <c r="O8" s="28">
        <f t="shared" si="0"/>
        <v>0</v>
      </c>
      <c r="P8" s="28">
        <f t="shared" si="0"/>
        <v>0</v>
      </c>
      <c r="Q8" s="28">
        <f t="shared" si="0"/>
        <v>0</v>
      </c>
      <c r="R8" s="28">
        <f t="shared" si="0"/>
        <v>0</v>
      </c>
      <c r="S8" s="28">
        <f t="shared" si="0"/>
        <v>0</v>
      </c>
      <c r="T8" s="28">
        <f t="shared" si="0"/>
        <v>0</v>
      </c>
      <c r="U8" s="28">
        <f t="shared" si="0"/>
        <v>0</v>
      </c>
      <c r="V8" s="28">
        <f t="shared" si="0"/>
        <v>0</v>
      </c>
      <c r="W8" s="28">
        <f t="shared" si="0"/>
        <v>0</v>
      </c>
      <c r="X8" s="28">
        <f t="shared" si="0"/>
        <v>0</v>
      </c>
      <c r="Y8" s="28">
        <f t="shared" si="0"/>
        <v>0</v>
      </c>
      <c r="Z8" s="28">
        <f t="shared" si="0"/>
        <v>0</v>
      </c>
      <c r="AA8" s="28">
        <f t="shared" si="0"/>
        <v>0</v>
      </c>
      <c r="AB8" s="28">
        <f t="shared" si="0"/>
        <v>0</v>
      </c>
      <c r="AC8" s="28">
        <f t="shared" si="0"/>
        <v>0</v>
      </c>
      <c r="AD8" s="28">
        <f t="shared" si="0"/>
        <v>0</v>
      </c>
      <c r="AE8" s="28">
        <f t="shared" si="0"/>
        <v>0</v>
      </c>
      <c r="AF8" s="28">
        <f t="shared" si="0"/>
        <v>0</v>
      </c>
      <c r="AG8" s="28">
        <f t="shared" si="0"/>
        <v>0</v>
      </c>
      <c r="AH8" s="28">
        <f t="shared" si="0"/>
        <v>0</v>
      </c>
      <c r="AI8" s="28">
        <f t="shared" si="0"/>
        <v>0</v>
      </c>
      <c r="AJ8" s="28">
        <f t="shared" si="0"/>
        <v>0</v>
      </c>
      <c r="AK8" s="28">
        <f t="shared" si="0"/>
        <v>0</v>
      </c>
      <c r="AL8" s="28">
        <f t="shared" si="0"/>
        <v>0</v>
      </c>
      <c r="AM8" s="28">
        <f t="shared" si="0"/>
        <v>0</v>
      </c>
      <c r="AN8" s="28">
        <f t="shared" si="0"/>
        <v>0</v>
      </c>
      <c r="AO8" s="28">
        <f t="shared" si="0"/>
        <v>0</v>
      </c>
      <c r="AP8" s="28">
        <f t="shared" si="0"/>
        <v>0</v>
      </c>
      <c r="AQ8" s="28">
        <f t="shared" si="0"/>
        <v>0</v>
      </c>
      <c r="AR8" s="28">
        <f t="shared" si="0"/>
        <v>0</v>
      </c>
      <c r="AS8" s="28">
        <f t="shared" si="0"/>
        <v>0</v>
      </c>
      <c r="AT8" s="28">
        <f t="shared" si="0"/>
        <v>0</v>
      </c>
      <c r="AU8" s="28">
        <f t="shared" si="0"/>
        <v>0</v>
      </c>
      <c r="AV8" s="28">
        <f t="shared" si="0"/>
        <v>0</v>
      </c>
      <c r="AW8" s="28">
        <f t="shared" si="0"/>
        <v>0</v>
      </c>
      <c r="AX8" s="28">
        <f t="shared" si="0"/>
        <v>0</v>
      </c>
      <c r="AY8" s="28">
        <f t="shared" si="0"/>
        <v>0</v>
      </c>
      <c r="AZ8" s="28">
        <f t="shared" si="0"/>
        <v>0</v>
      </c>
    </row>
    <row r="9" spans="1:52" ht="39" customHeight="1" x14ac:dyDescent="0.55000000000000004">
      <c r="A9" s="25" t="s">
        <v>7</v>
      </c>
      <c r="B9" s="50">
        <v>241000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</row>
    <row r="10" spans="1:52" ht="39" customHeight="1" x14ac:dyDescent="0.55000000000000004">
      <c r="A10" s="25" t="s">
        <v>31</v>
      </c>
      <c r="B10" s="50">
        <v>40500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</row>
    <row r="11" spans="1:52" ht="39" customHeight="1" x14ac:dyDescent="0.55000000000000004">
      <c r="A11" s="27" t="s">
        <v>23</v>
      </c>
      <c r="B11" s="28">
        <f>IFERROR(ROUND((B9+B10)/B8,0),"")</f>
        <v>1618</v>
      </c>
      <c r="C11" s="28" t="str">
        <f t="shared" ref="C11:AZ11" si="1">IFERROR(ROUND((C9+C10)/C8,0),"")</f>
        <v/>
      </c>
      <c r="D11" s="28" t="str">
        <f t="shared" si="1"/>
        <v/>
      </c>
      <c r="E11" s="28" t="str">
        <f t="shared" si="1"/>
        <v/>
      </c>
      <c r="F11" s="28" t="str">
        <f t="shared" si="1"/>
        <v/>
      </c>
      <c r="G11" s="28" t="str">
        <f t="shared" si="1"/>
        <v/>
      </c>
      <c r="H11" s="28" t="str">
        <f t="shared" si="1"/>
        <v/>
      </c>
      <c r="I11" s="28" t="str">
        <f t="shared" si="1"/>
        <v/>
      </c>
      <c r="J11" s="28" t="str">
        <f t="shared" si="1"/>
        <v/>
      </c>
      <c r="K11" s="28" t="str">
        <f t="shared" si="1"/>
        <v/>
      </c>
      <c r="L11" s="28" t="str">
        <f t="shared" si="1"/>
        <v/>
      </c>
      <c r="M11" s="28" t="str">
        <f t="shared" si="1"/>
        <v/>
      </c>
      <c r="N11" s="28" t="str">
        <f t="shared" si="1"/>
        <v/>
      </c>
      <c r="O11" s="28" t="str">
        <f t="shared" si="1"/>
        <v/>
      </c>
      <c r="P11" s="28" t="str">
        <f t="shared" si="1"/>
        <v/>
      </c>
      <c r="Q11" s="28" t="str">
        <f t="shared" si="1"/>
        <v/>
      </c>
      <c r="R11" s="28" t="str">
        <f t="shared" si="1"/>
        <v/>
      </c>
      <c r="S11" s="28" t="str">
        <f t="shared" si="1"/>
        <v/>
      </c>
      <c r="T11" s="28" t="str">
        <f t="shared" si="1"/>
        <v/>
      </c>
      <c r="U11" s="28" t="str">
        <f t="shared" si="1"/>
        <v/>
      </c>
      <c r="V11" s="28" t="str">
        <f t="shared" si="1"/>
        <v/>
      </c>
      <c r="W11" s="28" t="str">
        <f t="shared" si="1"/>
        <v/>
      </c>
      <c r="X11" s="28" t="str">
        <f t="shared" si="1"/>
        <v/>
      </c>
      <c r="Y11" s="28" t="str">
        <f t="shared" si="1"/>
        <v/>
      </c>
      <c r="Z11" s="28" t="str">
        <f t="shared" si="1"/>
        <v/>
      </c>
      <c r="AA11" s="28" t="str">
        <f t="shared" si="1"/>
        <v/>
      </c>
      <c r="AB11" s="28" t="str">
        <f t="shared" si="1"/>
        <v/>
      </c>
      <c r="AC11" s="28" t="str">
        <f t="shared" si="1"/>
        <v/>
      </c>
      <c r="AD11" s="28" t="str">
        <f t="shared" si="1"/>
        <v/>
      </c>
      <c r="AE11" s="28" t="str">
        <f t="shared" si="1"/>
        <v/>
      </c>
      <c r="AF11" s="28" t="str">
        <f t="shared" si="1"/>
        <v/>
      </c>
      <c r="AG11" s="28" t="str">
        <f t="shared" si="1"/>
        <v/>
      </c>
      <c r="AH11" s="28" t="str">
        <f t="shared" si="1"/>
        <v/>
      </c>
      <c r="AI11" s="28" t="str">
        <f t="shared" si="1"/>
        <v/>
      </c>
      <c r="AJ11" s="28" t="str">
        <f t="shared" si="1"/>
        <v/>
      </c>
      <c r="AK11" s="28" t="str">
        <f t="shared" si="1"/>
        <v/>
      </c>
      <c r="AL11" s="28" t="str">
        <f t="shared" si="1"/>
        <v/>
      </c>
      <c r="AM11" s="28" t="str">
        <f t="shared" si="1"/>
        <v/>
      </c>
      <c r="AN11" s="28" t="str">
        <f t="shared" si="1"/>
        <v/>
      </c>
      <c r="AO11" s="28" t="str">
        <f t="shared" si="1"/>
        <v/>
      </c>
      <c r="AP11" s="28" t="str">
        <f t="shared" si="1"/>
        <v/>
      </c>
      <c r="AQ11" s="28" t="str">
        <f t="shared" si="1"/>
        <v/>
      </c>
      <c r="AR11" s="28" t="str">
        <f t="shared" si="1"/>
        <v/>
      </c>
      <c r="AS11" s="28" t="str">
        <f t="shared" si="1"/>
        <v/>
      </c>
      <c r="AT11" s="28" t="str">
        <f t="shared" si="1"/>
        <v/>
      </c>
      <c r="AU11" s="28" t="str">
        <f t="shared" si="1"/>
        <v/>
      </c>
      <c r="AV11" s="28" t="str">
        <f t="shared" si="1"/>
        <v/>
      </c>
      <c r="AW11" s="28" t="str">
        <f t="shared" si="1"/>
        <v/>
      </c>
      <c r="AX11" s="28" t="str">
        <f t="shared" si="1"/>
        <v/>
      </c>
      <c r="AY11" s="28" t="str">
        <f t="shared" si="1"/>
        <v/>
      </c>
      <c r="AZ11" s="28" t="str">
        <f t="shared" si="1"/>
        <v/>
      </c>
    </row>
    <row r="12" spans="1:52" ht="16.5" customHeight="1" x14ac:dyDescent="0.55000000000000004">
      <c r="A12" s="24" t="s">
        <v>35</v>
      </c>
    </row>
    <row r="13" spans="1:52" x14ac:dyDescent="0.55000000000000004">
      <c r="A13" s="24" t="s">
        <v>37</v>
      </c>
    </row>
    <row r="14" spans="1:52" x14ac:dyDescent="0.55000000000000004">
      <c r="A14" s="24" t="s">
        <v>34</v>
      </c>
    </row>
    <row r="15" spans="1:52" x14ac:dyDescent="0.55000000000000004">
      <c r="A15" s="24" t="s">
        <v>38</v>
      </c>
    </row>
    <row r="16" spans="1:52" x14ac:dyDescent="0.55000000000000004">
      <c r="A16" s="24" t="s">
        <v>32</v>
      </c>
    </row>
    <row r="17" spans="1:1" x14ac:dyDescent="0.55000000000000004">
      <c r="A17" s="24" t="s">
        <v>33</v>
      </c>
    </row>
  </sheetData>
  <sheetProtection algorithmName="SHA-512" hashValue="k4iCWmoB5JnYuDPLW9gjH2JvkG4O4BtnkkVPJe1rDUXQX+mFB+J+45YXZBzs69PK969e4BszXi/FsucwqqE7JQ==" saltValue="eNzofgTqp2yQRiU0BxOnYQ==" spinCount="100000" sheet="1" objects="1" scenarios="1"/>
  <phoneticPr fontI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4"/>
  <sheetViews>
    <sheetView workbookViewId="0">
      <selection activeCell="H6" sqref="H6"/>
    </sheetView>
  </sheetViews>
  <sheetFormatPr defaultColWidth="8.58203125" defaultRowHeight="13" x14ac:dyDescent="0.55000000000000004"/>
  <cols>
    <col min="1" max="1" width="34.58203125" style="24" customWidth="1"/>
    <col min="2" max="2" width="9.58203125" style="24" customWidth="1"/>
    <col min="3" max="16384" width="8.58203125" style="24"/>
  </cols>
  <sheetData>
    <row r="1" spans="1:52" ht="29.15" customHeight="1" x14ac:dyDescent="0.55000000000000004">
      <c r="A1" s="29" t="s">
        <v>21</v>
      </c>
      <c r="B1" s="30"/>
      <c r="C1" s="30"/>
      <c r="D1" s="30"/>
      <c r="E1" s="30"/>
      <c r="F1" s="31"/>
      <c r="G1" s="31"/>
      <c r="H1" s="31"/>
      <c r="I1" s="31"/>
      <c r="J1" s="31"/>
    </row>
    <row r="2" spans="1:52" ht="29.15" customHeight="1" x14ac:dyDescent="0.55000000000000004">
      <c r="A2" s="34" t="s">
        <v>41</v>
      </c>
      <c r="B2" s="31"/>
      <c r="C2" s="31"/>
      <c r="D2" s="31"/>
      <c r="E2" s="31"/>
      <c r="F2" s="31"/>
      <c r="G2" s="31"/>
      <c r="H2" s="31"/>
      <c r="I2" s="31"/>
      <c r="J2" s="31"/>
    </row>
    <row r="3" spans="1:52" ht="39" customHeight="1" x14ac:dyDescent="0.55000000000000004">
      <c r="A3" s="21"/>
      <c r="B3" s="49" t="s">
        <v>8</v>
      </c>
      <c r="C3" s="32">
        <v>1</v>
      </c>
      <c r="D3" s="32">
        <v>2</v>
      </c>
      <c r="E3" s="32">
        <v>3</v>
      </c>
      <c r="F3" s="32">
        <v>4</v>
      </c>
      <c r="G3" s="32">
        <v>5</v>
      </c>
      <c r="H3" s="32">
        <v>6</v>
      </c>
      <c r="I3" s="32">
        <v>7</v>
      </c>
      <c r="J3" s="32">
        <v>8</v>
      </c>
      <c r="K3" s="25">
        <v>9</v>
      </c>
      <c r="L3" s="25">
        <v>10</v>
      </c>
      <c r="M3" s="25">
        <v>11</v>
      </c>
      <c r="N3" s="25">
        <v>12</v>
      </c>
      <c r="O3" s="25">
        <v>13</v>
      </c>
      <c r="P3" s="25">
        <v>14</v>
      </c>
      <c r="Q3" s="25">
        <v>15</v>
      </c>
      <c r="R3" s="25">
        <v>16</v>
      </c>
      <c r="S3" s="25">
        <v>17</v>
      </c>
      <c r="T3" s="25">
        <v>18</v>
      </c>
      <c r="U3" s="25">
        <v>19</v>
      </c>
      <c r="V3" s="25">
        <v>20</v>
      </c>
      <c r="W3" s="25">
        <v>21</v>
      </c>
      <c r="X3" s="25">
        <v>22</v>
      </c>
      <c r="Y3" s="25">
        <v>23</v>
      </c>
      <c r="Z3" s="25">
        <v>24</v>
      </c>
      <c r="AA3" s="25">
        <v>25</v>
      </c>
      <c r="AB3" s="25">
        <v>26</v>
      </c>
      <c r="AC3" s="25">
        <v>27</v>
      </c>
      <c r="AD3" s="25">
        <v>28</v>
      </c>
      <c r="AE3" s="25">
        <v>29</v>
      </c>
      <c r="AF3" s="25">
        <v>30</v>
      </c>
      <c r="AG3" s="25">
        <v>31</v>
      </c>
      <c r="AH3" s="25">
        <v>32</v>
      </c>
      <c r="AI3" s="25">
        <v>33</v>
      </c>
      <c r="AJ3" s="25">
        <v>34</v>
      </c>
      <c r="AK3" s="25">
        <v>35</v>
      </c>
      <c r="AL3" s="25">
        <v>36</v>
      </c>
      <c r="AM3" s="25">
        <v>37</v>
      </c>
      <c r="AN3" s="25">
        <v>38</v>
      </c>
      <c r="AO3" s="25">
        <v>39</v>
      </c>
      <c r="AP3" s="25">
        <v>40</v>
      </c>
      <c r="AQ3" s="25">
        <v>41</v>
      </c>
      <c r="AR3" s="25">
        <v>42</v>
      </c>
      <c r="AS3" s="25">
        <v>43</v>
      </c>
      <c r="AT3" s="25">
        <v>44</v>
      </c>
      <c r="AU3" s="25">
        <v>45</v>
      </c>
      <c r="AV3" s="25">
        <v>46</v>
      </c>
      <c r="AW3" s="25">
        <v>47</v>
      </c>
      <c r="AX3" s="25">
        <v>48</v>
      </c>
      <c r="AY3" s="25">
        <v>49</v>
      </c>
      <c r="AZ3" s="25">
        <v>50</v>
      </c>
    </row>
    <row r="4" spans="1:52" s="26" customFormat="1" ht="39" customHeight="1" x14ac:dyDescent="0.55000000000000004">
      <c r="A4" s="32" t="s">
        <v>3</v>
      </c>
      <c r="B4" s="49" t="s">
        <v>9</v>
      </c>
      <c r="C4" s="35"/>
      <c r="D4" s="35"/>
      <c r="E4" s="35"/>
      <c r="F4" s="35"/>
      <c r="G4" s="35"/>
      <c r="H4" s="35"/>
      <c r="I4" s="35"/>
      <c r="J4" s="35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</row>
    <row r="5" spans="1:52" s="43" customFormat="1" ht="39" customHeight="1" x14ac:dyDescent="0.55000000000000004">
      <c r="A5" s="40" t="s">
        <v>24</v>
      </c>
      <c r="B5" s="51">
        <v>8.5</v>
      </c>
      <c r="C5" s="41"/>
      <c r="D5" s="41"/>
      <c r="E5" s="41"/>
      <c r="F5" s="41"/>
      <c r="G5" s="41"/>
      <c r="H5" s="41"/>
      <c r="I5" s="41"/>
      <c r="J5" s="41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</row>
    <row r="6" spans="1:52" ht="39" customHeight="1" x14ac:dyDescent="0.55000000000000004">
      <c r="A6" s="32" t="s">
        <v>25</v>
      </c>
      <c r="B6" s="50">
        <v>12000</v>
      </c>
      <c r="C6" s="37"/>
      <c r="D6" s="37"/>
      <c r="E6" s="37"/>
      <c r="F6" s="37"/>
      <c r="G6" s="37"/>
      <c r="H6" s="37"/>
      <c r="I6" s="37"/>
      <c r="J6" s="37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</row>
    <row r="7" spans="1:52" ht="39" customHeight="1" x14ac:dyDescent="0.55000000000000004">
      <c r="A7" s="32" t="s">
        <v>36</v>
      </c>
      <c r="B7" s="50">
        <v>200</v>
      </c>
      <c r="C7" s="37"/>
      <c r="D7" s="37"/>
      <c r="E7" s="37"/>
      <c r="F7" s="37"/>
      <c r="G7" s="37"/>
      <c r="H7" s="37"/>
      <c r="I7" s="37"/>
      <c r="J7" s="37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</row>
    <row r="8" spans="1:52" ht="39" customHeight="1" x14ac:dyDescent="0.55000000000000004">
      <c r="A8" s="27" t="s">
        <v>26</v>
      </c>
      <c r="B8" s="28">
        <f>(B6+B7)/B5</f>
        <v>1435.2941176470588</v>
      </c>
      <c r="C8" s="28" t="str">
        <f>IFERROR(ROUND((C6+C7)/C5,0),"")</f>
        <v/>
      </c>
      <c r="D8" s="28" t="str">
        <f t="shared" ref="D8:AZ8" si="0">IFERROR(ROUND((D6+D7)/D5,0),"")</f>
        <v/>
      </c>
      <c r="E8" s="28" t="str">
        <f t="shared" si="0"/>
        <v/>
      </c>
      <c r="F8" s="28" t="str">
        <f t="shared" si="0"/>
        <v/>
      </c>
      <c r="G8" s="28" t="str">
        <f t="shared" si="0"/>
        <v/>
      </c>
      <c r="H8" s="28" t="str">
        <f t="shared" si="0"/>
        <v/>
      </c>
      <c r="I8" s="28" t="str">
        <f t="shared" si="0"/>
        <v/>
      </c>
      <c r="J8" s="28" t="str">
        <f t="shared" si="0"/>
        <v/>
      </c>
      <c r="K8" s="28" t="str">
        <f t="shared" si="0"/>
        <v/>
      </c>
      <c r="L8" s="28" t="str">
        <f t="shared" si="0"/>
        <v/>
      </c>
      <c r="M8" s="28" t="str">
        <f t="shared" si="0"/>
        <v/>
      </c>
      <c r="N8" s="28" t="str">
        <f t="shared" si="0"/>
        <v/>
      </c>
      <c r="O8" s="28" t="str">
        <f t="shared" si="0"/>
        <v/>
      </c>
      <c r="P8" s="28" t="str">
        <f t="shared" si="0"/>
        <v/>
      </c>
      <c r="Q8" s="28" t="str">
        <f t="shared" si="0"/>
        <v/>
      </c>
      <c r="R8" s="28" t="str">
        <f t="shared" si="0"/>
        <v/>
      </c>
      <c r="S8" s="28" t="str">
        <f t="shared" si="0"/>
        <v/>
      </c>
      <c r="T8" s="28" t="str">
        <f t="shared" si="0"/>
        <v/>
      </c>
      <c r="U8" s="28" t="str">
        <f t="shared" si="0"/>
        <v/>
      </c>
      <c r="V8" s="28" t="str">
        <f t="shared" si="0"/>
        <v/>
      </c>
      <c r="W8" s="28" t="str">
        <f t="shared" si="0"/>
        <v/>
      </c>
      <c r="X8" s="28" t="str">
        <f t="shared" si="0"/>
        <v/>
      </c>
      <c r="Y8" s="28" t="str">
        <f t="shared" si="0"/>
        <v/>
      </c>
      <c r="Z8" s="28" t="str">
        <f t="shared" si="0"/>
        <v/>
      </c>
      <c r="AA8" s="28" t="str">
        <f t="shared" si="0"/>
        <v/>
      </c>
      <c r="AB8" s="28" t="str">
        <f t="shared" si="0"/>
        <v/>
      </c>
      <c r="AC8" s="28" t="str">
        <f t="shared" si="0"/>
        <v/>
      </c>
      <c r="AD8" s="28" t="str">
        <f t="shared" si="0"/>
        <v/>
      </c>
      <c r="AE8" s="28" t="str">
        <f t="shared" si="0"/>
        <v/>
      </c>
      <c r="AF8" s="28" t="str">
        <f t="shared" si="0"/>
        <v/>
      </c>
      <c r="AG8" s="28" t="str">
        <f t="shared" si="0"/>
        <v/>
      </c>
      <c r="AH8" s="28" t="str">
        <f t="shared" si="0"/>
        <v/>
      </c>
      <c r="AI8" s="28" t="str">
        <f t="shared" si="0"/>
        <v/>
      </c>
      <c r="AJ8" s="28" t="str">
        <f t="shared" si="0"/>
        <v/>
      </c>
      <c r="AK8" s="28" t="str">
        <f t="shared" si="0"/>
        <v/>
      </c>
      <c r="AL8" s="28" t="str">
        <f t="shared" si="0"/>
        <v/>
      </c>
      <c r="AM8" s="28" t="str">
        <f t="shared" si="0"/>
        <v/>
      </c>
      <c r="AN8" s="28" t="str">
        <f t="shared" si="0"/>
        <v/>
      </c>
      <c r="AO8" s="28" t="str">
        <f t="shared" si="0"/>
        <v/>
      </c>
      <c r="AP8" s="28" t="str">
        <f t="shared" si="0"/>
        <v/>
      </c>
      <c r="AQ8" s="28" t="str">
        <f t="shared" si="0"/>
        <v/>
      </c>
      <c r="AR8" s="28" t="str">
        <f t="shared" si="0"/>
        <v/>
      </c>
      <c r="AS8" s="28" t="str">
        <f t="shared" si="0"/>
        <v/>
      </c>
      <c r="AT8" s="28" t="str">
        <f t="shared" si="0"/>
        <v/>
      </c>
      <c r="AU8" s="28" t="str">
        <f t="shared" si="0"/>
        <v/>
      </c>
      <c r="AV8" s="28" t="str">
        <f t="shared" si="0"/>
        <v/>
      </c>
      <c r="AW8" s="28" t="str">
        <f t="shared" si="0"/>
        <v/>
      </c>
      <c r="AX8" s="28" t="str">
        <f t="shared" si="0"/>
        <v/>
      </c>
      <c r="AY8" s="28" t="str">
        <f t="shared" si="0"/>
        <v/>
      </c>
      <c r="AZ8" s="28" t="str">
        <f t="shared" si="0"/>
        <v/>
      </c>
    </row>
    <row r="9" spans="1:52" ht="16" customHeight="1" x14ac:dyDescent="0.55000000000000004">
      <c r="A9" s="24" t="s">
        <v>35</v>
      </c>
    </row>
    <row r="10" spans="1:52" ht="16" customHeight="1" x14ac:dyDescent="0.55000000000000004">
      <c r="A10" s="24" t="s">
        <v>37</v>
      </c>
    </row>
    <row r="11" spans="1:52" ht="16" customHeight="1" x14ac:dyDescent="0.55000000000000004">
      <c r="A11" s="24" t="s">
        <v>34</v>
      </c>
    </row>
    <row r="12" spans="1:52" ht="16" customHeight="1" x14ac:dyDescent="0.55000000000000004">
      <c r="A12" s="24" t="s">
        <v>38</v>
      </c>
    </row>
    <row r="13" spans="1:52" ht="16" customHeight="1" x14ac:dyDescent="0.55000000000000004">
      <c r="A13" s="24" t="s">
        <v>32</v>
      </c>
    </row>
    <row r="14" spans="1:52" ht="16" customHeight="1" x14ac:dyDescent="0.55000000000000004">
      <c r="A14" s="24" t="s">
        <v>33</v>
      </c>
    </row>
  </sheetData>
  <sheetProtection algorithmName="SHA-512" hashValue="2eaSuDDpOeBy/F2rcgS1unyl6BH5VOuRiz3FmM1629bVDwF4xOVlkVOWjL9HIV7BKPQgb/b5PdU3bSESjS0fUQ==" saltValue="JGF+nHBHel3U9v9bl4Yggg==" spinCount="100000" sheet="1" objects="1" scenarios="1"/>
  <phoneticPr fontId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4"/>
  <sheetViews>
    <sheetView workbookViewId="0">
      <selection activeCell="A2" sqref="A2"/>
    </sheetView>
  </sheetViews>
  <sheetFormatPr defaultColWidth="8.58203125" defaultRowHeight="13" x14ac:dyDescent="0.55000000000000004"/>
  <cols>
    <col min="1" max="1" width="34.58203125" style="24" customWidth="1"/>
    <col min="2" max="2" width="9.58203125" style="24" customWidth="1"/>
    <col min="3" max="16384" width="8.58203125" style="24"/>
  </cols>
  <sheetData>
    <row r="1" spans="1:52" ht="29.15" customHeight="1" x14ac:dyDescent="0.55000000000000004">
      <c r="A1" s="29" t="s">
        <v>21</v>
      </c>
      <c r="B1" s="30"/>
      <c r="C1" s="30"/>
      <c r="D1" s="30"/>
      <c r="E1" s="30"/>
      <c r="F1" s="31"/>
      <c r="G1" s="31"/>
      <c r="H1" s="31"/>
      <c r="I1" s="31"/>
      <c r="J1" s="31"/>
    </row>
    <row r="2" spans="1:52" ht="29.15" customHeight="1" x14ac:dyDescent="0.55000000000000004">
      <c r="A2" s="34" t="s">
        <v>42</v>
      </c>
      <c r="B2" s="31"/>
      <c r="C2" s="31"/>
      <c r="D2" s="31"/>
      <c r="E2" s="31"/>
      <c r="F2" s="31"/>
      <c r="G2" s="31"/>
      <c r="H2" s="31"/>
      <c r="I2" s="31"/>
      <c r="J2" s="31"/>
    </row>
    <row r="3" spans="1:52" ht="39" customHeight="1" x14ac:dyDescent="0.55000000000000004">
      <c r="A3" s="21"/>
      <c r="B3" s="49" t="s">
        <v>8</v>
      </c>
      <c r="C3" s="32">
        <v>1</v>
      </c>
      <c r="D3" s="32">
        <v>2</v>
      </c>
      <c r="E3" s="32">
        <v>3</v>
      </c>
      <c r="F3" s="32">
        <v>4</v>
      </c>
      <c r="G3" s="32">
        <v>5</v>
      </c>
      <c r="H3" s="32">
        <v>6</v>
      </c>
      <c r="I3" s="32">
        <v>7</v>
      </c>
      <c r="J3" s="32">
        <v>8</v>
      </c>
      <c r="K3" s="25">
        <v>9</v>
      </c>
      <c r="L3" s="25">
        <v>10</v>
      </c>
      <c r="M3" s="25">
        <v>11</v>
      </c>
      <c r="N3" s="25">
        <v>12</v>
      </c>
      <c r="O3" s="25">
        <v>13</v>
      </c>
      <c r="P3" s="25">
        <v>14</v>
      </c>
      <c r="Q3" s="25">
        <v>15</v>
      </c>
      <c r="R3" s="25">
        <v>16</v>
      </c>
      <c r="S3" s="25">
        <v>17</v>
      </c>
      <c r="T3" s="25">
        <v>18</v>
      </c>
      <c r="U3" s="25">
        <v>19</v>
      </c>
      <c r="V3" s="25">
        <v>20</v>
      </c>
      <c r="W3" s="25">
        <v>21</v>
      </c>
      <c r="X3" s="25">
        <v>22</v>
      </c>
      <c r="Y3" s="25">
        <v>23</v>
      </c>
      <c r="Z3" s="25">
        <v>24</v>
      </c>
      <c r="AA3" s="25">
        <v>25</v>
      </c>
      <c r="AB3" s="25">
        <v>26</v>
      </c>
      <c r="AC3" s="25">
        <v>27</v>
      </c>
      <c r="AD3" s="25">
        <v>28</v>
      </c>
      <c r="AE3" s="25">
        <v>29</v>
      </c>
      <c r="AF3" s="25">
        <v>30</v>
      </c>
      <c r="AG3" s="25">
        <v>31</v>
      </c>
      <c r="AH3" s="25">
        <v>32</v>
      </c>
      <c r="AI3" s="25">
        <v>33</v>
      </c>
      <c r="AJ3" s="25">
        <v>34</v>
      </c>
      <c r="AK3" s="25">
        <v>35</v>
      </c>
      <c r="AL3" s="25">
        <v>36</v>
      </c>
      <c r="AM3" s="25">
        <v>37</v>
      </c>
      <c r="AN3" s="25">
        <v>38</v>
      </c>
      <c r="AO3" s="25">
        <v>39</v>
      </c>
      <c r="AP3" s="25">
        <v>40</v>
      </c>
      <c r="AQ3" s="25">
        <v>41</v>
      </c>
      <c r="AR3" s="25">
        <v>42</v>
      </c>
      <c r="AS3" s="25">
        <v>43</v>
      </c>
      <c r="AT3" s="25">
        <v>44</v>
      </c>
      <c r="AU3" s="25">
        <v>45</v>
      </c>
      <c r="AV3" s="25">
        <v>46</v>
      </c>
      <c r="AW3" s="25">
        <v>47</v>
      </c>
      <c r="AX3" s="25">
        <v>48</v>
      </c>
      <c r="AY3" s="25">
        <v>49</v>
      </c>
      <c r="AZ3" s="25">
        <v>50</v>
      </c>
    </row>
    <row r="4" spans="1:52" s="26" customFormat="1" ht="39" customHeight="1" x14ac:dyDescent="0.55000000000000004">
      <c r="A4" s="32" t="s">
        <v>3</v>
      </c>
      <c r="B4" s="49" t="s">
        <v>9</v>
      </c>
      <c r="C4" s="35"/>
      <c r="D4" s="35"/>
      <c r="E4" s="35"/>
      <c r="F4" s="35"/>
      <c r="G4" s="35"/>
      <c r="H4" s="35"/>
      <c r="I4" s="35"/>
      <c r="J4" s="35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</row>
    <row r="5" spans="1:52" s="43" customFormat="1" ht="39" customHeight="1" x14ac:dyDescent="0.55000000000000004">
      <c r="A5" s="40" t="s">
        <v>24</v>
      </c>
      <c r="B5" s="51">
        <v>8.5</v>
      </c>
      <c r="C5" s="41"/>
      <c r="D5" s="41"/>
      <c r="E5" s="41"/>
      <c r="F5" s="41"/>
      <c r="G5" s="41"/>
      <c r="H5" s="41"/>
      <c r="I5" s="41"/>
      <c r="J5" s="41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</row>
    <row r="6" spans="1:52" ht="39" customHeight="1" x14ac:dyDescent="0.55000000000000004">
      <c r="A6" s="32" t="s">
        <v>25</v>
      </c>
      <c r="B6" s="50">
        <v>12000</v>
      </c>
      <c r="C6" s="37"/>
      <c r="D6" s="37"/>
      <c r="E6" s="37"/>
      <c r="F6" s="37"/>
      <c r="G6" s="37"/>
      <c r="H6" s="37"/>
      <c r="I6" s="37"/>
      <c r="J6" s="37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</row>
    <row r="7" spans="1:52" ht="39" customHeight="1" x14ac:dyDescent="0.55000000000000004">
      <c r="A7" s="32" t="s">
        <v>36</v>
      </c>
      <c r="B7" s="50">
        <v>200</v>
      </c>
      <c r="C7" s="37"/>
      <c r="D7" s="37"/>
      <c r="E7" s="37"/>
      <c r="F7" s="37"/>
      <c r="G7" s="37"/>
      <c r="H7" s="37"/>
      <c r="I7" s="37"/>
      <c r="J7" s="37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</row>
    <row r="8" spans="1:52" ht="39" customHeight="1" x14ac:dyDescent="0.55000000000000004">
      <c r="A8" s="27" t="s">
        <v>26</v>
      </c>
      <c r="B8" s="28">
        <f>(B6+B7)/B5</f>
        <v>1435.2941176470588</v>
      </c>
      <c r="C8" s="28" t="str">
        <f>IFERROR(ROUND((C6+C7)/C5,0),"")</f>
        <v/>
      </c>
      <c r="D8" s="28" t="str">
        <f t="shared" ref="D8:AZ8" si="0">IFERROR(ROUND((D6+D7)/D5,0),"")</f>
        <v/>
      </c>
      <c r="E8" s="28" t="str">
        <f t="shared" si="0"/>
        <v/>
      </c>
      <c r="F8" s="28" t="str">
        <f t="shared" si="0"/>
        <v/>
      </c>
      <c r="G8" s="28" t="str">
        <f t="shared" si="0"/>
        <v/>
      </c>
      <c r="H8" s="28" t="str">
        <f t="shared" si="0"/>
        <v/>
      </c>
      <c r="I8" s="28" t="str">
        <f t="shared" si="0"/>
        <v/>
      </c>
      <c r="J8" s="28" t="str">
        <f t="shared" si="0"/>
        <v/>
      </c>
      <c r="K8" s="28" t="str">
        <f t="shared" si="0"/>
        <v/>
      </c>
      <c r="L8" s="28" t="str">
        <f t="shared" si="0"/>
        <v/>
      </c>
      <c r="M8" s="28" t="str">
        <f t="shared" si="0"/>
        <v/>
      </c>
      <c r="N8" s="28" t="str">
        <f t="shared" si="0"/>
        <v/>
      </c>
      <c r="O8" s="28" t="str">
        <f t="shared" si="0"/>
        <v/>
      </c>
      <c r="P8" s="28" t="str">
        <f t="shared" si="0"/>
        <v/>
      </c>
      <c r="Q8" s="28" t="str">
        <f t="shared" si="0"/>
        <v/>
      </c>
      <c r="R8" s="28" t="str">
        <f t="shared" si="0"/>
        <v/>
      </c>
      <c r="S8" s="28" t="str">
        <f t="shared" si="0"/>
        <v/>
      </c>
      <c r="T8" s="28" t="str">
        <f t="shared" si="0"/>
        <v/>
      </c>
      <c r="U8" s="28" t="str">
        <f t="shared" si="0"/>
        <v/>
      </c>
      <c r="V8" s="28" t="str">
        <f t="shared" si="0"/>
        <v/>
      </c>
      <c r="W8" s="28" t="str">
        <f t="shared" si="0"/>
        <v/>
      </c>
      <c r="X8" s="28" t="str">
        <f t="shared" si="0"/>
        <v/>
      </c>
      <c r="Y8" s="28" t="str">
        <f t="shared" si="0"/>
        <v/>
      </c>
      <c r="Z8" s="28" t="str">
        <f t="shared" si="0"/>
        <v/>
      </c>
      <c r="AA8" s="28" t="str">
        <f t="shared" si="0"/>
        <v/>
      </c>
      <c r="AB8" s="28" t="str">
        <f t="shared" si="0"/>
        <v/>
      </c>
      <c r="AC8" s="28" t="str">
        <f t="shared" si="0"/>
        <v/>
      </c>
      <c r="AD8" s="28" t="str">
        <f t="shared" si="0"/>
        <v/>
      </c>
      <c r="AE8" s="28" t="str">
        <f t="shared" si="0"/>
        <v/>
      </c>
      <c r="AF8" s="28" t="str">
        <f t="shared" si="0"/>
        <v/>
      </c>
      <c r="AG8" s="28" t="str">
        <f t="shared" si="0"/>
        <v/>
      </c>
      <c r="AH8" s="28" t="str">
        <f t="shared" si="0"/>
        <v/>
      </c>
      <c r="AI8" s="28" t="str">
        <f t="shared" si="0"/>
        <v/>
      </c>
      <c r="AJ8" s="28" t="str">
        <f t="shared" si="0"/>
        <v/>
      </c>
      <c r="AK8" s="28" t="str">
        <f t="shared" si="0"/>
        <v/>
      </c>
      <c r="AL8" s="28" t="str">
        <f t="shared" si="0"/>
        <v/>
      </c>
      <c r="AM8" s="28" t="str">
        <f t="shared" si="0"/>
        <v/>
      </c>
      <c r="AN8" s="28" t="str">
        <f t="shared" si="0"/>
        <v/>
      </c>
      <c r="AO8" s="28" t="str">
        <f t="shared" si="0"/>
        <v/>
      </c>
      <c r="AP8" s="28" t="str">
        <f t="shared" si="0"/>
        <v/>
      </c>
      <c r="AQ8" s="28" t="str">
        <f t="shared" si="0"/>
        <v/>
      </c>
      <c r="AR8" s="28" t="str">
        <f t="shared" si="0"/>
        <v/>
      </c>
      <c r="AS8" s="28" t="str">
        <f t="shared" si="0"/>
        <v/>
      </c>
      <c r="AT8" s="28" t="str">
        <f t="shared" si="0"/>
        <v/>
      </c>
      <c r="AU8" s="28" t="str">
        <f t="shared" si="0"/>
        <v/>
      </c>
      <c r="AV8" s="28" t="str">
        <f t="shared" si="0"/>
        <v/>
      </c>
      <c r="AW8" s="28" t="str">
        <f t="shared" si="0"/>
        <v/>
      </c>
      <c r="AX8" s="28" t="str">
        <f t="shared" si="0"/>
        <v/>
      </c>
      <c r="AY8" s="28" t="str">
        <f t="shared" si="0"/>
        <v/>
      </c>
      <c r="AZ8" s="28" t="str">
        <f t="shared" si="0"/>
        <v/>
      </c>
    </row>
    <row r="9" spans="1:52" ht="17.5" customHeight="1" x14ac:dyDescent="0.55000000000000004">
      <c r="A9" s="24" t="s">
        <v>35</v>
      </c>
    </row>
    <row r="10" spans="1:52" ht="17.5" customHeight="1" x14ac:dyDescent="0.55000000000000004">
      <c r="A10" s="24" t="s">
        <v>37</v>
      </c>
    </row>
    <row r="11" spans="1:52" ht="17.5" customHeight="1" x14ac:dyDescent="0.55000000000000004">
      <c r="A11" s="24" t="s">
        <v>34</v>
      </c>
    </row>
    <row r="12" spans="1:52" ht="17.5" customHeight="1" x14ac:dyDescent="0.55000000000000004">
      <c r="A12" s="24" t="s">
        <v>38</v>
      </c>
    </row>
    <row r="13" spans="1:52" ht="17.5" customHeight="1" x14ac:dyDescent="0.55000000000000004">
      <c r="A13" s="24" t="s">
        <v>32</v>
      </c>
    </row>
    <row r="14" spans="1:52" ht="17.5" customHeight="1" x14ac:dyDescent="0.55000000000000004">
      <c r="A14" s="24" t="s">
        <v>33</v>
      </c>
    </row>
  </sheetData>
  <sheetProtection algorithmName="SHA-512" hashValue="yD0FYqLwWRh9nKwd/svcgX9B9LDT7CNH+ommYSz8LA0AdzqBPYqQkUlBJMtfpCD83LztZG8bCub2+8AzIFv/ZA==" saltValue="ZisNlZHfbQIjR0iaIDrWNQ==" spinCount="100000" sheet="1" objects="1" scenarios="1"/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基本情報</vt:lpstr>
      <vt:lpstr>基本情報 (記載例)</vt:lpstr>
      <vt:lpstr>【月給】賃金引上げ前</vt:lpstr>
      <vt:lpstr>【月給】賃金引上げ後</vt:lpstr>
      <vt:lpstr>【日給】賃金引上げ前</vt:lpstr>
      <vt:lpstr>【日給】賃金引上げ後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0850193</dc:creator>
  <cp:lastModifiedBy>0850193</cp:lastModifiedBy>
  <cp:lastPrinted>2023-11-08T03:10:57Z</cp:lastPrinted>
  <dcterms:created xsi:type="dcterms:W3CDTF">2023-11-08T02:39:43Z</dcterms:created>
  <dcterms:modified xsi:type="dcterms:W3CDTF">2024-03-15T01:29:33Z</dcterms:modified>
</cp:coreProperties>
</file>