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O:\●下水道事業（作成中）：H30.4～\02　業務（経理）\15　経営比較分析表\R5\02　提出\下水道（農集・小規模・個別）\"/>
    </mc:Choice>
  </mc:AlternateContent>
  <workbookProtection workbookAlgorithmName="SHA-512" workbookHashValue="4Pv8L5gbGotfTVkBYhbIhvCk0k7o2/iwfpmjsReRJDIh8baLfZPDGbTcqK12Vh072tqBnXvI8bLE/LuNUdjD1g==" workbookSaltValue="20omImp5tzSKDmEbSoTeDQ==" workbookSpinCount="100000" lockStructure="1"/>
  <bookViews>
    <workbookView xWindow="0" yWindow="0" windowWidth="15360" windowHeight="764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R6" i="5"/>
  <c r="Q6" i="5"/>
  <c r="P6" i="5"/>
  <c r="P10" i="4" s="1"/>
  <c r="O6" i="5"/>
  <c r="I10" i="4" s="1"/>
  <c r="N6" i="5"/>
  <c r="M6" i="5"/>
  <c r="L6" i="5"/>
  <c r="W8" i="4" s="1"/>
  <c r="K6" i="5"/>
  <c r="P8" i="4" s="1"/>
  <c r="J6" i="5"/>
  <c r="I8" i="4" s="1"/>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K86" i="4"/>
  <c r="E86" i="4"/>
  <c r="AL10" i="4"/>
  <c r="AD10" i="4"/>
  <c r="W10" i="4"/>
  <c r="B10" i="4"/>
  <c r="AL8" i="4"/>
  <c r="AD8" i="4"/>
  <c r="B8" i="4"/>
</calcChain>
</file>

<file path=xl/sharedStrings.xml><?xml version="1.0" encoding="utf-8"?>
<sst xmlns="http://schemas.openxmlformats.org/spreadsheetml/2006/main" count="247" uniqueCount="119">
  <si>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</si>
  <si>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</si>
  <si>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</si>
  <si>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</si>
  <si>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</si>
  <si>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</si>
  <si>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</si>
  <si>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</si>
  <si>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</si>
  <si>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</si>
  <si>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</si>
  <si>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</si>
  <si>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</si>
  <si>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</si>
  <si>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</si>
  <si>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</si>
  <si>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</si>
  <si>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</si>
  <si>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</si>
  <si>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</si>
  <si>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</si>
  <si>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</si>
  <si>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</si>
  <si>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</si>
  <si>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</si>
  <si>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</si>
  <si>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</si>
  <si>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</si>
  <si>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</si>
  <si>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</si>
  <si>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</si>
  <si>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</si>
  <si>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</si>
  <si>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</si>
  <si>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</si>
  <si>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</si>
  <si>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</si>
  <si>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</si>
  <si>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</si>
  <si>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</si>
  <si>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</si>
  <si>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</si>
  <si>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</si>
  <si>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</si>
  <si>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</si>
  <si>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</si>
  <si>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</si>
  <si>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</si>
  <si>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</si>
  <si>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</si>
  <si>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</si>
  <si>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</si>
  <si>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</si>
  <si>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</si>
  <si>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</si>
  <si>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</si>
  <si>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</si>
  <si>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</si>
  <si>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</si>
  <si>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</si>
  <si>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</si>
  <si>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</si>
  <si>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</si>
  <si>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</si>
  <si>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</si>
  <si>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</si>
  <si>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</si>
  <si>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</si>
  <si>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</si>
  <si>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</si>
  <si>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</si>
  <si>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</si>
  <si>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</si>
  <si>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</si>
  <si>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</si>
  <si>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</si>
  <si>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</si>
  <si>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</si>
  <si>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</si>
  <si>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</si>
  <si>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</si>
  <si>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</si>
  <si>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</si>
  <si>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</si>
  <si>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</si>
  <si>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</si>
  <si>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</si>
  <si>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</si>
  <si>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</si>
  <si>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</si>
  <si>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</si>
  <si>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</si>
  <si>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</si>
  <si>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</si>
  <si>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</si>
  <si>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</si>
  <si>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</si>
  <si>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</si>
  <si>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山鹿市</t>
  </si>
  <si>
    <t>法非適用</t>
  </si>
  <si>
    <t>下水道事業</t>
  </si>
  <si>
    <t>個別排水処理</t>
  </si>
  <si>
    <t>L2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</si>
  <si>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</si>
  <si>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</si>
  <si>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</si>
  <si>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</si>
  <si>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</si>
  <si>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</si>
  <si>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</si>
  <si>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</si>
  <si>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</si>
  <si>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</si>
  <si>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</si>
  <si>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</si>
  <si>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</si>
  <si>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老朽化については、本事業は整備完了からあまり期間が経過していないため、現状において大規模な修繕等は見込まれないが、今後も保守点検を行い適正な維持管理に努める必要がある。</t>
    <rPh sb="0" eb="3">
      <t>ロウキュウカ</t>
    </rPh>
    <rPh sb="9" eb="10">
      <t>ホン</t>
    </rPh>
    <rPh sb="10" eb="12">
      <t>ジギョウ</t>
    </rPh>
    <rPh sb="13" eb="15">
      <t>セイビ</t>
    </rPh>
    <rPh sb="15" eb="17">
      <t>カンリョウ</t>
    </rPh>
    <rPh sb="22" eb="24">
      <t>キカン</t>
    </rPh>
    <rPh sb="25" eb="27">
      <t>ケイカ</t>
    </rPh>
    <rPh sb="35" eb="37">
      <t>ゲンジョウ</t>
    </rPh>
    <rPh sb="41" eb="44">
      <t>ダイキボ</t>
    </rPh>
    <rPh sb="45" eb="47">
      <t>シュウゼン</t>
    </rPh>
    <rPh sb="47" eb="48">
      <t>トウ</t>
    </rPh>
    <rPh sb="49" eb="51">
      <t>ミコ</t>
    </rPh>
    <rPh sb="57" eb="59">
      <t>コンゴ</t>
    </rPh>
    <rPh sb="60" eb="62">
      <t>ホシュ</t>
    </rPh>
    <rPh sb="62" eb="64">
      <t>テンケン</t>
    </rPh>
    <rPh sb="65" eb="66">
      <t>オコナ</t>
    </rPh>
    <rPh sb="67" eb="69">
      <t>テキセイ</t>
    </rPh>
    <rPh sb="70" eb="72">
      <t>イジ</t>
    </rPh>
    <rPh sb="72" eb="74">
      <t>カンリ</t>
    </rPh>
    <rPh sb="75" eb="76">
      <t>ツト</t>
    </rPh>
    <rPh sb="78" eb="80">
      <t>ヒツヨウ</t>
    </rPh>
    <phoneticPr fontId="4"/>
  </si>
  <si>
    <t>当面は更新の必要はないが、今後、施設の老朽化による維持管理費の増加や、人口減少がますます進むことから、施設のあり方について、多角的な視点での検討が必要となってくる。経営戦略は平成28年度に策定済で、令和3年度改定したが、地方公営企業法の適用に伴い、令和5年度に見直すこととしている。</t>
    <rPh sb="0" eb="2">
      <t>トウメン</t>
    </rPh>
    <rPh sb="3" eb="5">
      <t>コウシン</t>
    </rPh>
    <rPh sb="6" eb="8">
      <t>ヒツヨウ</t>
    </rPh>
    <rPh sb="13" eb="15">
      <t>コンゴ</t>
    </rPh>
    <rPh sb="16" eb="18">
      <t>シセツ</t>
    </rPh>
    <rPh sb="19" eb="22">
      <t>ロウキュウカ</t>
    </rPh>
    <rPh sb="25" eb="27">
      <t>イジ</t>
    </rPh>
    <rPh sb="27" eb="30">
      <t>カンリヒ</t>
    </rPh>
    <rPh sb="31" eb="33">
      <t>ゾウカ</t>
    </rPh>
    <rPh sb="35" eb="37">
      <t>ジンコウ</t>
    </rPh>
    <rPh sb="37" eb="39">
      <t>ゲンショウ</t>
    </rPh>
    <rPh sb="44" eb="45">
      <t>スス</t>
    </rPh>
    <rPh sb="51" eb="53">
      <t>シセツ</t>
    </rPh>
    <rPh sb="56" eb="57">
      <t>カタ</t>
    </rPh>
    <rPh sb="62" eb="65">
      <t>タカクテキ</t>
    </rPh>
    <rPh sb="66" eb="68">
      <t>シテン</t>
    </rPh>
    <rPh sb="70" eb="72">
      <t>ケントウ</t>
    </rPh>
    <rPh sb="73" eb="75">
      <t>ヒツヨウ</t>
    </rPh>
    <rPh sb="124" eb="126">
      <t>レイワ</t>
    </rPh>
    <rPh sb="127" eb="129">
      <t>ネンド</t>
    </rPh>
    <rPh sb="130" eb="132">
      <t>ミナオ</t>
    </rPh>
    <phoneticPr fontId="4"/>
  </si>
  <si>
    <t>①収益的収支比率（収益で費用と償還金を賄えている比率）は前年より大きく上昇している。これは、経費の削減と令和5年度からの公営企業会計移行に伴う打切決算の影響によるものである。財源は、使用料収入が徐々に減少し、一般会計からの繰入金に依存しているため、経費の削減とともに使用料の改定を検討していく必要がある。
⑤経費回収率（経費を使用料で賄えているかの指標)は、類似団体平均値より低い水準にある。使用料改定の検討が必要である。
⑥汚水処理原価（汚水処理に要した費用）については、類似団体平均値と比較して高い水準にある。人口減少に伴い使用料収入の減少が見込まれるため、今後抜本的な経営改善が必要である。
⑦施設使用率（1日に対応可能な処理能力に対する、1日平均処理水量の割合）は、浄化槽の処理能力が家の床面積で決まるため、居住者が少なければ低くなる。本年は、前年より上昇したが、長期的には、人口減少により数値は減少傾向にあると考えられ、今後の施設のあり方について検討する必要がある。
⑧水洗化率（汚水処理している人口の割合）については、類似団体平均値と比較すると高い水準にある。今後は人口減少に伴い、施設を設置した家屋が空き家となるケースも増えていくと予想され、個別施設の廃止も含め検討していく必要がある。</t>
    <rPh sb="133" eb="136">
      <t>シヨウリョウ</t>
    </rPh>
    <rPh sb="137" eb="139">
      <t>カイテイ</t>
    </rPh>
    <rPh sb="140" eb="142">
      <t>ケントウ</t>
    </rPh>
    <rPh sb="146" eb="148">
      <t>ヒツヨウ</t>
    </rPh>
    <rPh sb="154" eb="159">
      <t>ケイヒカイシュウリツ</t>
    </rPh>
    <rPh sb="160" eb="162">
      <t>ケイヒ</t>
    </rPh>
    <rPh sb="163" eb="166">
      <t>シヨウリョウ</t>
    </rPh>
    <rPh sb="167" eb="168">
      <t>マカナ</t>
    </rPh>
    <rPh sb="174" eb="176">
      <t>シヒョウ</t>
    </rPh>
    <rPh sb="179" eb="181">
      <t>ルイジ</t>
    </rPh>
    <rPh sb="181" eb="183">
      <t>ダンタイ</t>
    </rPh>
    <rPh sb="183" eb="185">
      <t>ヘイキン</t>
    </rPh>
    <rPh sb="185" eb="186">
      <t>アタイ</t>
    </rPh>
    <rPh sb="188" eb="189">
      <t>ヒク</t>
    </rPh>
    <rPh sb="190" eb="192">
      <t>スイジュン</t>
    </rPh>
    <rPh sb="196" eb="201">
      <t>シヨウリョウカイテイ</t>
    </rPh>
    <rPh sb="202" eb="204">
      <t>ケントウ</t>
    </rPh>
    <rPh sb="205" eb="207">
      <t>ヒツヨウ</t>
    </rPh>
    <rPh sb="213" eb="217">
      <t>オスイショリ</t>
    </rPh>
    <rPh sb="217" eb="219">
      <t>ゲンカ</t>
    </rPh>
    <rPh sb="220" eb="224">
      <t>オスイショリ</t>
    </rPh>
    <rPh sb="225" eb="226">
      <t>ヨウ</t>
    </rPh>
    <rPh sb="228" eb="230">
      <t>ヒヨウ</t>
    </rPh>
    <rPh sb="237" eb="243">
      <t>ルイジダンタイヘイキン</t>
    </rPh>
    <rPh sb="243" eb="244">
      <t>アタイ</t>
    </rPh>
    <rPh sb="245" eb="247">
      <t>ヒカク</t>
    </rPh>
    <rPh sb="249" eb="250">
      <t>タカ</t>
    </rPh>
    <rPh sb="251" eb="253">
      <t>スイジュン</t>
    </rPh>
    <rPh sb="257" eb="261">
      <t>ジンコウゲンショウ</t>
    </rPh>
    <rPh sb="262" eb="263">
      <t>トモナ</t>
    </rPh>
    <rPh sb="264" eb="269">
      <t>シヨウリョウシュウニュウ</t>
    </rPh>
    <rPh sb="270" eb="272">
      <t>ゲンショウ</t>
    </rPh>
    <rPh sb="273" eb="275">
      <t>ミコ</t>
    </rPh>
    <rPh sb="281" eb="283">
      <t>コンゴ</t>
    </rPh>
    <rPh sb="283" eb="286">
      <t>バッポンテキ</t>
    </rPh>
    <rPh sb="287" eb="289">
      <t>ケイエイ</t>
    </rPh>
    <rPh sb="289" eb="291">
      <t>カイゼン</t>
    </rPh>
    <rPh sb="292" eb="294">
      <t>ヒツヨウ</t>
    </rPh>
    <rPh sb="300" eb="302">
      <t>シセツ</t>
    </rPh>
    <rPh sb="302" eb="304">
      <t>シヨウ</t>
    </rPh>
    <rPh sb="304" eb="305">
      <t>リツ</t>
    </rPh>
    <rPh sb="307" eb="308">
      <t>ニチ</t>
    </rPh>
    <rPh sb="309" eb="313">
      <t>タイオウカノウ</t>
    </rPh>
    <rPh sb="314" eb="318">
      <t>ショリノウリョク</t>
    </rPh>
    <rPh sb="319" eb="320">
      <t>タイ</t>
    </rPh>
    <rPh sb="324" eb="325">
      <t>ニチ</t>
    </rPh>
    <rPh sb="325" eb="331">
      <t>ヘイキンショリスイリョウ</t>
    </rPh>
    <rPh sb="332" eb="334">
      <t>ワリアイ</t>
    </rPh>
    <rPh sb="337" eb="340">
      <t>ジョウカソウ</t>
    </rPh>
    <rPh sb="341" eb="343">
      <t>ショリ</t>
    </rPh>
    <rPh sb="343" eb="345">
      <t>ノウリョク</t>
    </rPh>
    <rPh sb="346" eb="347">
      <t>イエ</t>
    </rPh>
    <rPh sb="348" eb="351">
      <t>ユカメンセキ</t>
    </rPh>
    <rPh sb="352" eb="353">
      <t>キ</t>
    </rPh>
    <rPh sb="358" eb="361">
      <t>キョジュウシャ</t>
    </rPh>
    <rPh sb="362" eb="363">
      <t>スク</t>
    </rPh>
    <rPh sb="367" eb="368">
      <t>ヒク</t>
    </rPh>
    <rPh sb="372" eb="374">
      <t>ホンネン</t>
    </rPh>
    <rPh sb="376" eb="378">
      <t>ゼンネン</t>
    </rPh>
    <rPh sb="380" eb="382">
      <t>ジョウショウ</t>
    </rPh>
    <rPh sb="386" eb="389">
      <t>チョウキテキ</t>
    </rPh>
    <rPh sb="392" eb="396">
      <t>ジンコウゲンショウ</t>
    </rPh>
    <rPh sb="399" eb="401">
      <t>スウチ</t>
    </rPh>
    <rPh sb="402" eb="404">
      <t>ゲンショウ</t>
    </rPh>
    <rPh sb="404" eb="406">
      <t>ケイコウ</t>
    </rPh>
    <rPh sb="410" eb="411">
      <t>カンガ</t>
    </rPh>
    <rPh sb="415" eb="417">
      <t>コンゴ</t>
    </rPh>
    <rPh sb="418" eb="420">
      <t>シセツ</t>
    </rPh>
    <rPh sb="423" eb="424">
      <t>カタ</t>
    </rPh>
    <rPh sb="428" eb="430">
      <t>ケントウ</t>
    </rPh>
    <rPh sb="432" eb="434">
      <t>ヒツヨウ</t>
    </rPh>
    <rPh sb="440" eb="444">
      <t>スイセンカリツ</t>
    </rPh>
    <rPh sb="445" eb="449">
      <t>オスイショリ</t>
    </rPh>
    <rPh sb="453" eb="455">
      <t>ジンコウ</t>
    </rPh>
    <rPh sb="456" eb="458">
      <t>ワリアイ</t>
    </rPh>
    <rPh sb="465" eb="471">
      <t>ルイジダンタイヘイキン</t>
    </rPh>
    <rPh sb="471" eb="472">
      <t>アタイ</t>
    </rPh>
    <rPh sb="473" eb="475">
      <t>ヒカク</t>
    </rPh>
    <rPh sb="478" eb="479">
      <t>タカ</t>
    </rPh>
    <rPh sb="480" eb="482">
      <t>スイジュン</t>
    </rPh>
    <rPh sb="486" eb="488">
      <t>コンゴ</t>
    </rPh>
    <rPh sb="489" eb="491">
      <t>ジンコウ</t>
    </rPh>
    <rPh sb="491" eb="493">
      <t>ゲンショウ</t>
    </rPh>
    <rPh sb="494" eb="495">
      <t>トモナ</t>
    </rPh>
    <rPh sb="497" eb="499">
      <t>シセツ</t>
    </rPh>
    <rPh sb="500" eb="502">
      <t>セッチ</t>
    </rPh>
    <rPh sb="504" eb="506">
      <t>カオク</t>
    </rPh>
    <rPh sb="507" eb="508">
      <t>ア</t>
    </rPh>
    <rPh sb="509" eb="510">
      <t>ヤ</t>
    </rPh>
    <rPh sb="517" eb="518">
      <t>フ</t>
    </rPh>
    <rPh sb="523" eb="525">
      <t>ヨソウ</t>
    </rPh>
    <rPh sb="528" eb="530">
      <t>コベツ</t>
    </rPh>
    <rPh sb="530" eb="532">
      <t>シセツ</t>
    </rPh>
    <rPh sb="533" eb="535">
      <t>ハイシ</t>
    </rPh>
    <rPh sb="544" eb="546">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</si>
</sst>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9CC-4583-9975-10FD8789D25A}"/>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79CC-4583-9975-10FD8789D25A}"/>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44.19</c:v>
                </c:pt>
                <c:pt idx="1">
                  <c:v>46.51</c:v>
                </c:pt>
                <c:pt idx="2">
                  <c:v>44.19</c:v>
                </c:pt>
                <c:pt idx="3">
                  <c:v>41.86</c:v>
                </c:pt>
                <c:pt idx="4">
                  <c:v>44.19</c:v>
                </c:pt>
              </c:numCache>
            </c:numRef>
          </c:val>
          <c:extLst>
            <c:ext xmlns:c16="http://schemas.microsoft.com/office/drawing/2014/chart" uri="{C3380CC4-5D6E-409C-BE32-E72D297353CC}">
              <c16:uniqueId val="{00000000-C3A8-4C3E-9E54-1EC394167065}"/>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50.56</c:v>
                </c:pt>
                <c:pt idx="1">
                  <c:v>47.35</c:v>
                </c:pt>
                <c:pt idx="2">
                  <c:v>46.36</c:v>
                </c:pt>
                <c:pt idx="3">
                  <c:v>46.45</c:v>
                </c:pt>
                <c:pt idx="4">
                  <c:v>45.36</c:v>
                </c:pt>
              </c:numCache>
            </c:numRef>
          </c:val>
          <c:smooth val="0"/>
          <c:extLst>
            <c:ext xmlns:c16="http://schemas.microsoft.com/office/drawing/2014/chart" uri="{C3380CC4-5D6E-409C-BE32-E72D297353CC}">
              <c16:uniqueId val="{00000001-C3A8-4C3E-9E54-1EC394167065}"/>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94.05</c:v>
                </c:pt>
                <c:pt idx="1">
                  <c:v>94.25</c:v>
                </c:pt>
                <c:pt idx="2">
                  <c:v>94.19</c:v>
                </c:pt>
                <c:pt idx="3">
                  <c:v>93.98</c:v>
                </c:pt>
                <c:pt idx="4">
                  <c:v>93.9</c:v>
                </c:pt>
              </c:numCache>
            </c:numRef>
          </c:val>
          <c:extLst>
            <c:ext xmlns:c16="http://schemas.microsoft.com/office/drawing/2014/chart" uri="{C3380CC4-5D6E-409C-BE32-E72D297353CC}">
              <c16:uniqueId val="{00000000-B0BA-47AF-B442-8C38A6C9D5D1}"/>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83.85</c:v>
                </c:pt>
                <c:pt idx="1">
                  <c:v>81.209999999999994</c:v>
                </c:pt>
                <c:pt idx="2">
                  <c:v>83.08</c:v>
                </c:pt>
                <c:pt idx="3">
                  <c:v>82.61</c:v>
                </c:pt>
                <c:pt idx="4">
                  <c:v>82.21</c:v>
                </c:pt>
              </c:numCache>
            </c:numRef>
          </c:val>
          <c:smooth val="0"/>
          <c:extLst>
            <c:ext xmlns:c16="http://schemas.microsoft.com/office/drawing/2014/chart" uri="{C3380CC4-5D6E-409C-BE32-E72D297353CC}">
              <c16:uniqueId val="{00000001-B0BA-47AF-B442-8C38A6C9D5D1}"/>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91.85</c:v>
                </c:pt>
                <c:pt idx="1">
                  <c:v>91.53</c:v>
                </c:pt>
                <c:pt idx="2">
                  <c:v>92.41</c:v>
                </c:pt>
                <c:pt idx="3">
                  <c:v>92.89</c:v>
                </c:pt>
                <c:pt idx="4">
                  <c:v>117.62</c:v>
                </c:pt>
              </c:numCache>
            </c:numRef>
          </c:val>
          <c:extLst>
            <c:ext xmlns:c16="http://schemas.microsoft.com/office/drawing/2014/chart" uri="{C3380CC4-5D6E-409C-BE32-E72D297353CC}">
              <c16:uniqueId val="{00000000-DF1F-4E82-A3CF-A8CA79496E3F}"/>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F1F-4E82-A3CF-A8CA79496E3F}"/>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BA1-4A1B-81FB-78850ED8BB25}"/>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BA1-4A1B-81FB-78850ED8BB25}"/>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E7A-4654-8856-BF7684663E06}"/>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E7A-4654-8856-BF7684663E06}"/>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BE3-4F91-93CD-BA4BD9981C9B}"/>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BE3-4F91-93CD-BA4BD9981C9B}"/>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007-4C01-AE2C-BCCFE506D222}"/>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007-4C01-AE2C-BCCFE506D222}"/>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C00-431C-87D7-B6C553E05CB6}"/>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855.65</c:v>
                </c:pt>
                <c:pt idx="1">
                  <c:v>862.99</c:v>
                </c:pt>
                <c:pt idx="2">
                  <c:v>782.91</c:v>
                </c:pt>
                <c:pt idx="3">
                  <c:v>783.21</c:v>
                </c:pt>
                <c:pt idx="4">
                  <c:v>902.04</c:v>
                </c:pt>
              </c:numCache>
            </c:numRef>
          </c:val>
          <c:smooth val="0"/>
          <c:extLst>
            <c:ext xmlns:c16="http://schemas.microsoft.com/office/drawing/2014/chart" uri="{C3380CC4-5D6E-409C-BE32-E72D297353CC}">
              <c16:uniqueId val="{00000001-2C00-431C-87D7-B6C553E05CB6}"/>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34.6</c:v>
                </c:pt>
                <c:pt idx="1">
                  <c:v>35.49</c:v>
                </c:pt>
                <c:pt idx="2">
                  <c:v>30.74</c:v>
                </c:pt>
                <c:pt idx="3">
                  <c:v>30.88</c:v>
                </c:pt>
                <c:pt idx="4">
                  <c:v>28.41</c:v>
                </c:pt>
              </c:numCache>
            </c:numRef>
          </c:val>
          <c:extLst>
            <c:ext xmlns:c16="http://schemas.microsoft.com/office/drawing/2014/chart" uri="{C3380CC4-5D6E-409C-BE32-E72D297353CC}">
              <c16:uniqueId val="{00000000-90B1-4278-B0DC-327440222AC4}"/>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52.23</c:v>
                </c:pt>
                <c:pt idx="1">
                  <c:v>50.06</c:v>
                </c:pt>
                <c:pt idx="2">
                  <c:v>49.38</c:v>
                </c:pt>
                <c:pt idx="3">
                  <c:v>48.53</c:v>
                </c:pt>
                <c:pt idx="4">
                  <c:v>46.11</c:v>
                </c:pt>
              </c:numCache>
            </c:numRef>
          </c:val>
          <c:smooth val="0"/>
          <c:extLst>
            <c:ext xmlns:c16="http://schemas.microsoft.com/office/drawing/2014/chart" uri="{C3380CC4-5D6E-409C-BE32-E72D297353CC}">
              <c16:uniqueId val="{00000001-90B1-4278-B0DC-327440222AC4}"/>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335.68</c:v>
                </c:pt>
                <c:pt idx="1">
                  <c:v>313.85000000000002</c:v>
                </c:pt>
                <c:pt idx="2">
                  <c:v>385.97</c:v>
                </c:pt>
                <c:pt idx="3">
                  <c:v>386.65</c:v>
                </c:pt>
                <c:pt idx="4">
                  <c:v>395.93</c:v>
                </c:pt>
              </c:numCache>
            </c:numRef>
          </c:val>
          <c:extLst>
            <c:ext xmlns:c16="http://schemas.microsoft.com/office/drawing/2014/chart" uri="{C3380CC4-5D6E-409C-BE32-E72D297353CC}">
              <c16:uniqueId val="{00000000-9F0B-4BF9-B19C-93488C908DBD}"/>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294.05</c:v>
                </c:pt>
                <c:pt idx="1">
                  <c:v>309.22000000000003</c:v>
                </c:pt>
                <c:pt idx="2">
                  <c:v>316.97000000000003</c:v>
                </c:pt>
                <c:pt idx="3">
                  <c:v>326.17</c:v>
                </c:pt>
                <c:pt idx="4">
                  <c:v>336.93</c:v>
                </c:pt>
              </c:numCache>
            </c:numRef>
          </c:val>
          <c:smooth val="0"/>
          <c:extLst>
            <c:ext xmlns:c16="http://schemas.microsoft.com/office/drawing/2014/chart" uri="{C3380CC4-5D6E-409C-BE32-E72D297353CC}">
              <c16:uniqueId val="{00000001-9F0B-4BF9-B19C-93488C908DBD}"/>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【881.57】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【339.86】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【46.46】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13" zoomScaleNormal="100" workbookViewId="0">
      <selection activeCell="BL16" sqref="BL16:BZ44"/>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8" t="str">
        <f>データ!H6</f>
        <v>熊本県　山鹿市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2">
      <c r="A8" s="2"/>
      <c r="B8" s="65" t="str">
        <f>データ!I6</f>
        <v>法非適用</v>
      </c>
      <c r="C8" s="65"/>
      <c r="D8" s="65"/>
      <c r="E8" s="65"/>
      <c r="F8" s="65"/>
      <c r="G8" s="65"/>
      <c r="H8" s="65"/>
      <c r="I8" s="65" t="str">
        <f>データ!J6</f>
        <v>下水道事業</v>
      </c>
      <c r="J8" s="65"/>
      <c r="K8" s="65"/>
      <c r="L8" s="65"/>
      <c r="M8" s="65"/>
      <c r="N8" s="65"/>
      <c r="O8" s="65"/>
      <c r="P8" s="65" t="str">
        <f>データ!K6</f>
        <v>個別排水処理</v>
      </c>
      <c r="Q8" s="65"/>
      <c r="R8" s="65"/>
      <c r="S8" s="65"/>
      <c r="T8" s="65"/>
      <c r="U8" s="65"/>
      <c r="V8" s="65"/>
      <c r="W8" s="65" t="str">
        <f>データ!L6</f>
        <v>L2</v>
      </c>
      <c r="X8" s="65"/>
      <c r="Y8" s="65"/>
      <c r="Z8" s="65"/>
      <c r="AA8" s="65"/>
      <c r="AB8" s="65"/>
      <c r="AC8" s="65"/>
      <c r="AD8" s="66" t="str">
        <f>データ!$M$6</f>
        <v>非設置</v>
      </c>
      <c r="AE8" s="66"/>
      <c r="AF8" s="66"/>
      <c r="AG8" s="66"/>
      <c r="AH8" s="66"/>
      <c r="AI8" s="66"/>
      <c r="AJ8" s="66"/>
      <c r="AK8" s="3"/>
      <c r="AL8" s="45">
        <f>データ!S6</f>
        <v>49397</v>
      </c>
      <c r="AM8" s="45"/>
      <c r="AN8" s="45"/>
      <c r="AO8" s="45"/>
      <c r="AP8" s="45"/>
      <c r="AQ8" s="45"/>
      <c r="AR8" s="45"/>
      <c r="AS8" s="45"/>
      <c r="AT8" s="46">
        <f>データ!T6</f>
        <v>299.69</v>
      </c>
      <c r="AU8" s="46"/>
      <c r="AV8" s="46"/>
      <c r="AW8" s="46"/>
      <c r="AX8" s="46"/>
      <c r="AY8" s="46"/>
      <c r="AZ8" s="46"/>
      <c r="BA8" s="46"/>
      <c r="BB8" s="46">
        <f>データ!U6</f>
        <v>164.83</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2">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2">
      <c r="A10" s="2"/>
      <c r="B10" s="46" t="str">
        <f>データ!N6</f>
        <v>-</v>
      </c>
      <c r="C10" s="46"/>
      <c r="D10" s="46"/>
      <c r="E10" s="46"/>
      <c r="F10" s="46"/>
      <c r="G10" s="46"/>
      <c r="H10" s="46"/>
      <c r="I10" s="46" t="str">
        <f>データ!O6</f>
        <v>該当数値なし</v>
      </c>
      <c r="J10" s="46"/>
      <c r="K10" s="46"/>
      <c r="L10" s="46"/>
      <c r="M10" s="46"/>
      <c r="N10" s="46"/>
      <c r="O10" s="46"/>
      <c r="P10" s="46">
        <f>データ!P6</f>
        <v>0.17</v>
      </c>
      <c r="Q10" s="46"/>
      <c r="R10" s="46"/>
      <c r="S10" s="46"/>
      <c r="T10" s="46"/>
      <c r="U10" s="46"/>
      <c r="V10" s="46"/>
      <c r="W10" s="46">
        <f>データ!Q6</f>
        <v>100</v>
      </c>
      <c r="X10" s="46"/>
      <c r="Y10" s="46"/>
      <c r="Z10" s="46"/>
      <c r="AA10" s="46"/>
      <c r="AB10" s="46"/>
      <c r="AC10" s="46"/>
      <c r="AD10" s="45">
        <f>データ!R6</f>
        <v>2560</v>
      </c>
      <c r="AE10" s="45"/>
      <c r="AF10" s="45"/>
      <c r="AG10" s="45"/>
      <c r="AH10" s="45"/>
      <c r="AI10" s="45"/>
      <c r="AJ10" s="45"/>
      <c r="AK10" s="2"/>
      <c r="AL10" s="45">
        <f>データ!V6</f>
        <v>82</v>
      </c>
      <c r="AM10" s="45"/>
      <c r="AN10" s="45"/>
      <c r="AO10" s="45"/>
      <c r="AP10" s="45"/>
      <c r="AQ10" s="45"/>
      <c r="AR10" s="45"/>
      <c r="AS10" s="45"/>
      <c r="AT10" s="46">
        <f>データ!W6</f>
        <v>0.49</v>
      </c>
      <c r="AU10" s="46"/>
      <c r="AV10" s="46"/>
      <c r="AW10" s="46"/>
      <c r="AX10" s="46"/>
      <c r="AY10" s="46"/>
      <c r="AZ10" s="46"/>
      <c r="BA10" s="46"/>
      <c r="BB10" s="46">
        <f>データ!X6</f>
        <v>167.35</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118</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117</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【881.57】</v>
      </c>
      <c r="I86" s="12" t="str">
        <f>データ!CA6</f>
        <v>【46.46】</v>
      </c>
      <c r="J86" s="12" t="str">
        <f>データ!CL6</f>
        <v>【339.86】</v>
      </c>
      <c r="K86" s="12" t="str">
        <f>データ!CW6</f>
        <v>【45.78】</v>
      </c>
      <c r="L86" s="12" t="str">
        <f>データ!DH6</f>
        <v>【81.82】</v>
      </c>
      <c r="M86" s="12" t="s">
        <v>43</v>
      </c>
      <c r="N86" s="12" t="s">
        <v>44</v>
      </c>
      <c r="O86" s="12" t="str">
        <f>データ!EO6</f>
        <v>【-】</v>
      </c>
    </row>
  </sheetData>
  <sheetProtection algorithmName="SHA-512" hashValue="ZoQXUh7a+TTKHFesg6dtlUpQXAOfvLPeovnYUcf0mkdJAFZcSqMEXcCKHDRZvoeCmB8tgzKc5HK9WkNKn+zyKg==" saltValue="PDFuym0sBOJ3ZQ2x3ZlmL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 x14ac:dyDescent="0.2"/>
  <cols>
    <col min="2" max="144" width="11.9062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2">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2">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
      <c r="A6" s="14" t="s">
        <v>97</v>
      </c>
      <c r="B6" s="19">
        <f>B7</f>
        <v>2022</v>
      </c>
      <c r="C6" s="19">
        <f t="shared" ref="C6:X6" si="3">C7</f>
        <v>432083</v>
      </c>
      <c r="D6" s="19">
        <f t="shared" si="3"/>
        <v>47</v>
      </c>
      <c r="E6" s="19">
        <f t="shared" si="3"/>
        <v>18</v>
      </c>
      <c r="F6" s="19">
        <f t="shared" si="3"/>
        <v>1</v>
      </c>
      <c r="G6" s="19">
        <f t="shared" si="3"/>
        <v>0</v>
      </c>
      <c r="H6" s="19" t="str">
        <f t="shared" si="3"/>
        <v>熊本県　山鹿市</v>
      </c>
      <c r="I6" s="19" t="str">
        <f t="shared" si="3"/>
        <v>法非適用</v>
      </c>
      <c r="J6" s="19" t="str">
        <f t="shared" si="3"/>
        <v>下水道事業</v>
      </c>
      <c r="K6" s="19" t="str">
        <f t="shared" si="3"/>
        <v>個別排水処理</v>
      </c>
      <c r="L6" s="19" t="str">
        <f t="shared" si="3"/>
        <v>L2</v>
      </c>
      <c r="M6" s="19" t="str">
        <f t="shared" si="3"/>
        <v>非設置</v>
      </c>
      <c r="N6" s="20" t="str">
        <f t="shared" si="3"/>
        <v>-</v>
      </c>
      <c r="O6" s="20" t="str">
        <f t="shared" si="3"/>
        <v>該当数値なし</v>
      </c>
      <c r="P6" s="20">
        <f t="shared" si="3"/>
        <v>0.17</v>
      </c>
      <c r="Q6" s="20">
        <f t="shared" si="3"/>
        <v>100</v>
      </c>
      <c r="R6" s="20">
        <f t="shared" si="3"/>
        <v>2560</v>
      </c>
      <c r="S6" s="20">
        <f t="shared" si="3"/>
        <v>49397</v>
      </c>
      <c r="T6" s="20">
        <f t="shared" si="3"/>
        <v>299.69</v>
      </c>
      <c r="U6" s="20">
        <f t="shared" si="3"/>
        <v>164.83</v>
      </c>
      <c r="V6" s="20">
        <f t="shared" si="3"/>
        <v>82</v>
      </c>
      <c r="W6" s="20">
        <f t="shared" si="3"/>
        <v>0.49</v>
      </c>
      <c r="X6" s="20">
        <f t="shared" si="3"/>
        <v>167.35</v>
      </c>
      <c r="Y6" s="21">
        <f>IF(Y7="",NA(),Y7)</f>
        <v>91.85</v>
      </c>
      <c r="Z6" s="21">
        <f t="shared" ref="Z6:AH6" si="4">IF(Z7="",NA(),Z7)</f>
        <v>91.53</v>
      </c>
      <c r="AA6" s="21">
        <f t="shared" si="4"/>
        <v>92.41</v>
      </c>
      <c r="AB6" s="21">
        <f t="shared" si="4"/>
        <v>92.89</v>
      </c>
      <c r="AC6" s="21">
        <f t="shared" si="4"/>
        <v>117.62</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855.65</v>
      </c>
      <c r="BL6" s="21">
        <f t="shared" si="7"/>
        <v>862.99</v>
      </c>
      <c r="BM6" s="21">
        <f t="shared" si="7"/>
        <v>782.91</v>
      </c>
      <c r="BN6" s="21">
        <f t="shared" si="7"/>
        <v>783.21</v>
      </c>
      <c r="BO6" s="21">
        <f t="shared" si="7"/>
        <v>902.04</v>
      </c>
      <c r="BP6" s="20" t="str">
        <f>IF(BP7="","",IF(BP7="-","【-】","【"&amp;SUBSTITUTE(TEXT(BP7,"#,##0.00"),"-","△")&amp;"】"))</f>
        <v>【881.57】</v>
      </c>
      <c r="BQ6" s="21">
        <f>IF(BQ7="",NA(),BQ7)</f>
        <v>34.6</v>
      </c>
      <c r="BR6" s="21">
        <f t="shared" ref="BR6:BZ6" si="8">IF(BR7="",NA(),BR7)</f>
        <v>35.49</v>
      </c>
      <c r="BS6" s="21">
        <f t="shared" si="8"/>
        <v>30.74</v>
      </c>
      <c r="BT6" s="21">
        <f t="shared" si="8"/>
        <v>30.88</v>
      </c>
      <c r="BU6" s="21">
        <f t="shared" si="8"/>
        <v>28.41</v>
      </c>
      <c r="BV6" s="21">
        <f t="shared" si="8"/>
        <v>52.23</v>
      </c>
      <c r="BW6" s="21">
        <f t="shared" si="8"/>
        <v>50.06</v>
      </c>
      <c r="BX6" s="21">
        <f t="shared" si="8"/>
        <v>49.38</v>
      </c>
      <c r="BY6" s="21">
        <f t="shared" si="8"/>
        <v>48.53</v>
      </c>
      <c r="BZ6" s="21">
        <f t="shared" si="8"/>
        <v>46.11</v>
      </c>
      <c r="CA6" s="20" t="str">
        <f>IF(CA7="","",IF(CA7="-","【-】","【"&amp;SUBSTITUTE(TEXT(CA7,"#,##0.00"),"-","△")&amp;"】"))</f>
        <v>【46.46】</v>
      </c>
      <c r="CB6" s="21">
        <f>IF(CB7="",NA(),CB7)</f>
        <v>335.68</v>
      </c>
      <c r="CC6" s="21">
        <f t="shared" ref="CC6:CK6" si="9">IF(CC7="",NA(),CC7)</f>
        <v>313.85000000000002</v>
      </c>
      <c r="CD6" s="21">
        <f t="shared" si="9"/>
        <v>385.97</v>
      </c>
      <c r="CE6" s="21">
        <f t="shared" si="9"/>
        <v>386.65</v>
      </c>
      <c r="CF6" s="21">
        <f t="shared" si="9"/>
        <v>395.93</v>
      </c>
      <c r="CG6" s="21">
        <f t="shared" si="9"/>
        <v>294.05</v>
      </c>
      <c r="CH6" s="21">
        <f t="shared" si="9"/>
        <v>309.22000000000003</v>
      </c>
      <c r="CI6" s="21">
        <f t="shared" si="9"/>
        <v>316.97000000000003</v>
      </c>
      <c r="CJ6" s="21">
        <f t="shared" si="9"/>
        <v>326.17</v>
      </c>
      <c r="CK6" s="21">
        <f t="shared" si="9"/>
        <v>336.93</v>
      </c>
      <c r="CL6" s="20" t="str">
        <f>IF(CL7="","",IF(CL7="-","【-】","【"&amp;SUBSTITUTE(TEXT(CL7,"#,##0.00"),"-","△")&amp;"】"))</f>
        <v>【339.86】</v>
      </c>
      <c r="CM6" s="21">
        <f>IF(CM7="",NA(),CM7)</f>
        <v>44.19</v>
      </c>
      <c r="CN6" s="21">
        <f t="shared" ref="CN6:CV6" si="10">IF(CN7="",NA(),CN7)</f>
        <v>46.51</v>
      </c>
      <c r="CO6" s="21">
        <f t="shared" si="10"/>
        <v>44.19</v>
      </c>
      <c r="CP6" s="21">
        <f t="shared" si="10"/>
        <v>41.86</v>
      </c>
      <c r="CQ6" s="21">
        <f t="shared" si="10"/>
        <v>44.19</v>
      </c>
      <c r="CR6" s="21">
        <f t="shared" si="10"/>
        <v>50.56</v>
      </c>
      <c r="CS6" s="21">
        <f t="shared" si="10"/>
        <v>47.35</v>
      </c>
      <c r="CT6" s="21">
        <f t="shared" si="10"/>
        <v>46.36</v>
      </c>
      <c r="CU6" s="21">
        <f t="shared" si="10"/>
        <v>46.45</v>
      </c>
      <c r="CV6" s="21">
        <f t="shared" si="10"/>
        <v>45.36</v>
      </c>
      <c r="CW6" s="20" t="str">
        <f>IF(CW7="","",IF(CW7="-","【-】","【"&amp;SUBSTITUTE(TEXT(CW7,"#,##0.00"),"-","△")&amp;"】"))</f>
        <v>【45.78】</v>
      </c>
      <c r="CX6" s="21">
        <f>IF(CX7="",NA(),CX7)</f>
        <v>94.05</v>
      </c>
      <c r="CY6" s="21">
        <f t="shared" ref="CY6:DG6" si="11">IF(CY7="",NA(),CY7)</f>
        <v>94.25</v>
      </c>
      <c r="CZ6" s="21">
        <f t="shared" si="11"/>
        <v>94.19</v>
      </c>
      <c r="DA6" s="21">
        <f t="shared" si="11"/>
        <v>93.98</v>
      </c>
      <c r="DB6" s="21">
        <f t="shared" si="11"/>
        <v>93.9</v>
      </c>
      <c r="DC6" s="21">
        <f t="shared" si="11"/>
        <v>83.85</v>
      </c>
      <c r="DD6" s="21">
        <f t="shared" si="11"/>
        <v>81.209999999999994</v>
      </c>
      <c r="DE6" s="21">
        <f t="shared" si="11"/>
        <v>83.08</v>
      </c>
      <c r="DF6" s="21">
        <f t="shared" si="11"/>
        <v>82.61</v>
      </c>
      <c r="DG6" s="21">
        <f t="shared" si="11"/>
        <v>82.21</v>
      </c>
      <c r="DH6" s="20" t="str">
        <f>IF(DH7="","",IF(DH7="-","【-】","【"&amp;SUBSTITUTE(TEXT(DH7,"#,##0.00"),"-","△")&amp;"】"))</f>
        <v>【81.82】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2">
      <c r="A7" s="14"/>
      <c r="B7" s="23">
        <v>2022</v>
      </c>
      <c r="C7" s="23">
        <v>432083</v>
      </c>
      <c r="D7" s="23">
        <v>47</v>
      </c>
      <c r="E7" s="23">
        <v>18</v>
      </c>
      <c r="F7" s="23">
        <v>1</v>
      </c>
      <c r="G7" s="23">
        <v>0</v>
      </c>
      <c r="H7" s="23" t="s">
        <v>98</v>
      </c>
      <c r="I7" s="23" t="s">
        <v>99</v>
      </c>
      <c r="J7" s="23" t="s">
        <v>100</v>
      </c>
      <c r="K7" s="23" t="s">
        <v>101</v>
      </c>
      <c r="L7" s="23" t="s">
        <v>102</v>
      </c>
      <c r="M7" s="23" t="s">
        <v>103</v>
      </c>
      <c r="N7" s="24" t="s">
        <v>104</v>
      </c>
      <c r="O7" s="24" t="s">
        <v>105</v>
      </c>
      <c r="P7" s="24">
        <v>0.17</v>
      </c>
      <c r="Q7" s="24">
        <v>100</v>
      </c>
      <c r="R7" s="24">
        <v>2560</v>
      </c>
      <c r="S7" s="24">
        <v>49397</v>
      </c>
      <c r="T7" s="24">
        <v>299.69</v>
      </c>
      <c r="U7" s="24">
        <v>164.83</v>
      </c>
      <c r="V7" s="24">
        <v>82</v>
      </c>
      <c r="W7" s="24">
        <v>0.49</v>
      </c>
      <c r="X7" s="24">
        <v>167.35</v>
      </c>
      <c r="Y7" s="24">
        <v>91.85</v>
      </c>
      <c r="Z7" s="24">
        <v>91.53</v>
      </c>
      <c r="AA7" s="24">
        <v>92.41</v>
      </c>
      <c r="AB7" s="24">
        <v>92.89</v>
      </c>
      <c r="AC7" s="24">
        <v>117.62</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855.65</v>
      </c>
      <c r="BL7" s="24">
        <v>862.99</v>
      </c>
      <c r="BM7" s="24">
        <v>782.91</v>
      </c>
      <c r="BN7" s="24">
        <v>783.21</v>
      </c>
      <c r="BO7" s="24">
        <v>902.04</v>
      </c>
      <c r="BP7" s="24">
        <v>881.57</v>
      </c>
      <c r="BQ7" s="24">
        <v>34.6</v>
      </c>
      <c r="BR7" s="24">
        <v>35.49</v>
      </c>
      <c r="BS7" s="24">
        <v>30.74</v>
      </c>
      <c r="BT7" s="24">
        <v>30.88</v>
      </c>
      <c r="BU7" s="24">
        <v>28.41</v>
      </c>
      <c r="BV7" s="24">
        <v>52.23</v>
      </c>
      <c r="BW7" s="24">
        <v>50.06</v>
      </c>
      <c r="BX7" s="24">
        <v>49.38</v>
      </c>
      <c r="BY7" s="24">
        <v>48.53</v>
      </c>
      <c r="BZ7" s="24">
        <v>46.11</v>
      </c>
      <c r="CA7" s="24">
        <v>46.46</v>
      </c>
      <c r="CB7" s="24">
        <v>335.68</v>
      </c>
      <c r="CC7" s="24">
        <v>313.85000000000002</v>
      </c>
      <c r="CD7" s="24">
        <v>385.97</v>
      </c>
      <c r="CE7" s="24">
        <v>386.65</v>
      </c>
      <c r="CF7" s="24">
        <v>395.93</v>
      </c>
      <c r="CG7" s="24">
        <v>294.05</v>
      </c>
      <c r="CH7" s="24">
        <v>309.22000000000003</v>
      </c>
      <c r="CI7" s="24">
        <v>316.97000000000003</v>
      </c>
      <c r="CJ7" s="24">
        <v>326.17</v>
      </c>
      <c r="CK7" s="24">
        <v>336.93</v>
      </c>
      <c r="CL7" s="24">
        <v>339.86</v>
      </c>
      <c r="CM7" s="24">
        <v>44.19</v>
      </c>
      <c r="CN7" s="24">
        <v>46.51</v>
      </c>
      <c r="CO7" s="24">
        <v>44.19</v>
      </c>
      <c r="CP7" s="24">
        <v>41.86</v>
      </c>
      <c r="CQ7" s="24">
        <v>44.19</v>
      </c>
      <c r="CR7" s="24">
        <v>50.56</v>
      </c>
      <c r="CS7" s="24">
        <v>47.35</v>
      </c>
      <c r="CT7" s="24">
        <v>46.36</v>
      </c>
      <c r="CU7" s="24">
        <v>46.45</v>
      </c>
      <c r="CV7" s="24">
        <v>45.36</v>
      </c>
      <c r="CW7" s="24">
        <v>45.78</v>
      </c>
      <c r="CX7" s="24">
        <v>94.05</v>
      </c>
      <c r="CY7" s="24">
        <v>94.25</v>
      </c>
      <c r="CZ7" s="24">
        <v>94.19</v>
      </c>
      <c r="DA7" s="24">
        <v>93.98</v>
      </c>
      <c r="DB7" s="24">
        <v>93.9</v>
      </c>
      <c r="DC7" s="24">
        <v>83.85</v>
      </c>
      <c r="DD7" s="24">
        <v>81.209999999999994</v>
      </c>
      <c r="DE7" s="24">
        <v>83.08</v>
      </c>
      <c r="DF7" s="24">
        <v>82.61</v>
      </c>
      <c r="DG7" s="24">
        <v>82.21</v>
      </c>
      <c r="DH7" s="24">
        <v>81.819999999999993</v>
      </c>
      <c r="DI7" s="24"/>
      <c r="DJ7" s="24"/>
      <c r="DK7" s="24"/>
      <c r="DL7" s="24"/>
      <c r="DM7" s="24"/>
      <c r="DN7" s="24"/>
      <c r="DO7" s="24"/>
      <c r="DP7" s="24"/>
      <c r="DQ7" s="24"/>
      <c r="DR7" s="24"/>
      <c r="DS7" s="24"/>
      <c r="DT7" s="24"/>
      <c r="DU7" s="24"/>
      <c r="DV7" s="24"/>
      <c r="DW7" s="24"/>
      <c r="DX7" s="24"/>
      <c r="DY7" s="24"/>
      <c r="DZ7" s="24"/>
      <c r="EA7" s="24"/>
      <c r="EB7" s="24"/>
      <c r="EC7" s="24"/>
      <c r="ED7" s="24"/>
      <c r="EE7" s="24" t="s">
        <v>104</v>
      </c>
      <c r="EF7" s="24" t="s">
        <v>104</v>
      </c>
      <c r="EG7" s="24" t="s">
        <v>104</v>
      </c>
      <c r="EH7" s="24" t="s">
        <v>104</v>
      </c>
      <c r="EI7" s="24" t="s">
        <v>104</v>
      </c>
      <c r="EJ7" s="24" t="s">
        <v>104</v>
      </c>
      <c r="EK7" s="24" t="s">
        <v>104</v>
      </c>
      <c r="EL7" s="24" t="s">
        <v>104</v>
      </c>
      <c r="EM7" s="24" t="s">
        <v>104</v>
      </c>
      <c r="EN7" s="24" t="s">
        <v>104</v>
      </c>
      <c r="EO7" s="24" t="s">
        <v>104</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2">
      <c r="B11">
        <v>4</v>
      </c>
      <c r="C11">
        <v>3</v>
      </c>
      <c r="D11">
        <v>2</v>
      </c>
      <c r="E11">
        <v>1</v>
      </c>
      <c r="F11">
        <v>0</v>
      </c>
      <c r="G11" t="s">
        <v>111</v>
      </c>
    </row>
    <row r="12" spans="1:145" x14ac:dyDescent="0.2">
      <c r="B12">
        <v>1</v>
      </c>
      <c r="C12">
        <v>1</v>
      </c>
      <c r="D12">
        <v>2</v>
      </c>
      <c r="E12">
        <v>3</v>
      </c>
      <c r="F12">
        <v>4</v>
      </c>
      <c r="G12" t="s">
        <v>112</v>
      </c>
    </row>
    <row r="13" spans="1:145" x14ac:dyDescent="0.2">
      <c r="B13" t="s">
        <v>113</v>
      </c>
      <c r="C13" t="s">
        <v>114</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白田 雅哉</cp:lastModifiedBy>
  <cp:lastPrinted>2024-01-30T00:21:42Z</cp:lastPrinted>
  <dcterms:created xsi:type="dcterms:W3CDTF">2023-12-12T03:02:23Z</dcterms:created>
  <dcterms:modified xsi:type="dcterms:W3CDTF">2024-01-30T00:51:16Z</dcterms:modified>
  <cp:category/>
</cp:coreProperties>
</file>