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02　企画政策課\10 調査回答（財政）\R5\6_公営企業に係る経営比較分析表（令和４年度決算）の分析等について\4_特排\"/>
    </mc:Choice>
  </mc:AlternateContent>
  <xr:revisionPtr revIDLastSave="0" documentId="13_ncr:1_{821D4FBB-7F5E-407F-BF4E-E9B50C29E88E}" xr6:coauthVersionLast="47" xr6:coauthVersionMax="47" xr10:uidLastSave="{00000000-0000-0000-0000-000000000000}"/>
  <workbookProtection workbookAlgorithmName="SHA-512" workbookHashValue="btpZpDLF9x95OskWltYJtQc34jf9qlQIVKP3pDmfffHn9pH33EMmEezjpeiaHTll94RL/LJDgdjVZgE3dc2tWg==" workbookSaltValue="XMzCGY8wnI+YjcW0WJ5rFg=="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T10" i="4"/>
  <c r="AL10" i="4"/>
  <c r="W10" i="4"/>
  <c r="I10" i="4"/>
  <c r="B10" i="4"/>
  <c r="BB8" i="4"/>
  <c r="AL8" i="4"/>
  <c r="AD8" i="4"/>
  <c r="P8" i="4"/>
  <c r="B8" i="4"/>
</calcChain>
</file>

<file path=xl/sharedStrings.xml><?xml version="1.0" encoding="utf-8"?>
<sst xmlns="http://schemas.openxmlformats.org/spreadsheetml/2006/main" count="252" uniqueCount="119">
  <si>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</si>
  <si>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</si>
  <si>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</si>
  <si>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</si>
  <si>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</si>
  <si>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</si>
  <si>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</si>
  <si>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</si>
  <si>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</si>
  <si>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</si>
  <si>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</si>
  <si>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</si>
  <si>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</si>
  <si>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</si>
  <si>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</si>
  <si>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</si>
  <si>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</si>
  <si>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</si>
  <si>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</si>
  <si>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</si>
  <si>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</si>
  <si>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</si>
  <si>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</si>
  <si>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</si>
  <si>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</si>
  <si>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</si>
  <si>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</si>
  <si>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</si>
  <si>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</si>
  <si>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</si>
  <si>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</si>
  <si>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</si>
  <si>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</si>
  <si>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</si>
  <si>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</si>
  <si>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</si>
  <si>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</si>
  <si>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</si>
  <si>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</si>
  <si>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</si>
  <si>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</si>
  <si>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</si>
  <si>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</si>
  <si>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</si>
  <si>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</si>
  <si>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</si>
  <si>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</si>
  <si>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</si>
  <si>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</si>
  <si>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</si>
  <si>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</si>
  <si>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</si>
  <si>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</si>
  <si>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</si>
  <si>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</si>
  <si>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</si>
  <si>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</si>
  <si>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</si>
  <si>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</si>
  <si>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</si>
  <si>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</si>
  <si>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</si>
  <si>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</si>
  <si>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</si>
  <si>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</si>
  <si>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</si>
  <si>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</si>
  <si>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</si>
  <si>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</si>
  <si>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</si>
  <si>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</si>
  <si>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</si>
  <si>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</si>
  <si>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</si>
  <si>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</si>
  <si>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</si>
  <si>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</si>
  <si>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</si>
  <si>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</si>
  <si>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</si>
  <si>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</si>
  <si>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</si>
  <si>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</si>
  <si>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</si>
  <si>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</si>
  <si>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</si>
  <si>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</si>
  <si>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</si>
  <si>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</si>
  <si>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</si>
  <si>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</si>
  <si>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</si>
  <si>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</si>
  <si>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</si>
  <si>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</si>
  <si>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</si>
  <si>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</si>
  <si>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</si>
  <si>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</si>
  <si>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</si>
  <si>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</si>
  <si>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</si>
  <si>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</si>
  <si>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</si>
  <si>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</si>
  <si>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</si>
  <si>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</si>
  <si>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</si>
  <si>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</si>
  <si>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</si>
  <si>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</si>
  <si>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</si>
  <si>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</si>
  <si>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</si>
  <si>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</si>
  <si>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</si>
  <si>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苓北町では、特定地域生活排水処理事業を平成10年度から開始しており、それ以前に個人に設置し、移管された合併処理浄化槽についても清掃及び保守点検並びに法定検査を受検し、適正な維持管理を行っている。耐用年数について、浄化槽躯体が30年、ブロワ等の付属機器が7～15年と言われている。付属機器については経年劣化により故障等が発生した際に交換等をしているが、浄化槽躯体については、使用方法次第では著しく老朽化や劣化が生じているものがある可能性もある。大規模な修繕や浄化槽の取替等で多額の経費が必要となる前に、清掃や保守点検時に異常を早期発見し、修繕を行い長寿命化を図っていく。特に、事業開始以前に設置された浄化槽については、注意して維持管理していく。</t>
    <rPh sb="0" eb="3">
      <t>レイホクマチ</t>
    </rPh>
    <rPh sb="6" eb="14">
      <t>トクテイチイキセイカツハイスイ</t>
    </rPh>
    <rPh sb="14" eb="18">
      <t>ショリジギョウ</t>
    </rPh>
    <rPh sb="19" eb="21">
      <t>ヘイセイ</t>
    </rPh>
    <rPh sb="23" eb="25">
      <t>ネンド</t>
    </rPh>
    <rPh sb="27" eb="29">
      <t>カイシ</t>
    </rPh>
    <rPh sb="36" eb="38">
      <t>イゼン</t>
    </rPh>
    <rPh sb="39" eb="41">
      <t>コジン</t>
    </rPh>
    <rPh sb="42" eb="44">
      <t>セッチ</t>
    </rPh>
    <rPh sb="46" eb="48">
      <t>イカン</t>
    </rPh>
    <rPh sb="51" eb="58">
      <t>ガッペイショリジョウカソウ</t>
    </rPh>
    <rPh sb="63" eb="66">
      <t>セイソウオヨ</t>
    </rPh>
    <rPh sb="67" eb="71">
      <t>ホシュテンケン</t>
    </rPh>
    <rPh sb="71" eb="72">
      <t>ナラ</t>
    </rPh>
    <rPh sb="74" eb="76">
      <t>ホウテイ</t>
    </rPh>
    <rPh sb="76" eb="78">
      <t>ケンサ</t>
    </rPh>
    <rPh sb="79" eb="81">
      <t>ジュケン</t>
    </rPh>
    <rPh sb="83" eb="85">
      <t>テキセイ</t>
    </rPh>
    <rPh sb="86" eb="90">
      <t>イジカンリ</t>
    </rPh>
    <rPh sb="91" eb="92">
      <t>オコナ</t>
    </rPh>
    <rPh sb="97" eb="101">
      <t>タイヨウネンスウ</t>
    </rPh>
    <rPh sb="106" eb="111">
      <t>ジョウカソウクタイ</t>
    </rPh>
    <rPh sb="114" eb="115">
      <t>ネン</t>
    </rPh>
    <rPh sb="119" eb="120">
      <t>トウ</t>
    </rPh>
    <rPh sb="121" eb="125">
      <t>フゾクキキ</t>
    </rPh>
    <rPh sb="130" eb="131">
      <t>ネン</t>
    </rPh>
    <rPh sb="132" eb="133">
      <t>イ</t>
    </rPh>
    <rPh sb="139" eb="143">
      <t>フゾクキキ</t>
    </rPh>
    <rPh sb="148" eb="152">
      <t>ケイネンレッカ</t>
    </rPh>
    <rPh sb="155" eb="158">
      <t>コショウトウ</t>
    </rPh>
    <rPh sb="159" eb="161">
      <t>ハッセイ</t>
    </rPh>
    <rPh sb="163" eb="164">
      <t>サイ</t>
    </rPh>
    <rPh sb="165" eb="168">
      <t>コウカントウ</t>
    </rPh>
    <rPh sb="175" eb="180">
      <t>ジョウカソウクタイ</t>
    </rPh>
    <rPh sb="186" eb="192">
      <t>シヨウホウホウシダイ</t>
    </rPh>
    <rPh sb="194" eb="195">
      <t>イチジル</t>
    </rPh>
    <rPh sb="201" eb="203">
      <t>レッカ</t>
    </rPh>
    <rPh sb="204" eb="205">
      <t>ショウ</t>
    </rPh>
    <rPh sb="214" eb="217">
      <t>カノウセイ</t>
    </rPh>
    <rPh sb="221" eb="224">
      <t>ダイキボ</t>
    </rPh>
    <rPh sb="225" eb="227">
      <t>シュウゼン</t>
    </rPh>
    <rPh sb="228" eb="231">
      <t>ジョウカソウ</t>
    </rPh>
    <rPh sb="232" eb="234">
      <t>トリカエ</t>
    </rPh>
    <rPh sb="234" eb="235">
      <t>トウ</t>
    </rPh>
    <rPh sb="236" eb="238">
      <t>タガク</t>
    </rPh>
    <rPh sb="239" eb="241">
      <t>ケイヒ</t>
    </rPh>
    <rPh sb="242" eb="244">
      <t>ヒツヨウ</t>
    </rPh>
    <rPh sb="247" eb="248">
      <t>マエ</t>
    </rPh>
    <rPh sb="250" eb="252">
      <t>セイソウ</t>
    </rPh>
    <rPh sb="253" eb="258">
      <t>ホシュテンケンジ</t>
    </rPh>
    <rPh sb="259" eb="261">
      <t>イジョウ</t>
    </rPh>
    <rPh sb="262" eb="266">
      <t>ソウキハッケン</t>
    </rPh>
    <rPh sb="268" eb="270">
      <t>シュウゼン</t>
    </rPh>
    <rPh sb="271" eb="272">
      <t>オコナ</t>
    </rPh>
    <rPh sb="273" eb="277">
      <t>チョウジュミョウカ</t>
    </rPh>
    <rPh sb="278" eb="279">
      <t>ハカ</t>
    </rPh>
    <rPh sb="284" eb="285">
      <t>トク</t>
    </rPh>
    <rPh sb="287" eb="291">
      <t>ジギョウカイシ</t>
    </rPh>
    <rPh sb="291" eb="293">
      <t>イゼン</t>
    </rPh>
    <rPh sb="294" eb="296">
      <t>セッチ</t>
    </rPh>
    <rPh sb="299" eb="302">
      <t>ジョウカソウ</t>
    </rPh>
    <rPh sb="308" eb="310">
      <t>チュウイ</t>
    </rPh>
    <rPh sb="312" eb="316">
      <t>イジカンリ</t>
    </rPh>
    <phoneticPr fontId="4"/>
  </si>
  <si>
    <t>　収入については、独立採算が原則であるが、使用料収入のみで賄えておらず、不足分を一般会計からの繰入金に頼っている。さらに、高齢者世帯への減免措置や、人口の流出に伴う休止等により使用料が減少傾向にある。下水道や農業集落排水事業区域外において、汲み取りや単独処理浄化槽の世帯が存在するため、合併処理浄化槽への積極的な転換を促進し、使用料収入及び水洗化率の向上、水環境の保全につなげていかなければならない。
　支出については大規模な修繕が発生しないように、適正な維持管理に努め、不要な支出が発生しないようにする必要がある。</t>
    <rPh sb="1" eb="3">
      <t>シュウニュウ</t>
    </rPh>
    <rPh sb="9" eb="13">
      <t>ドクリツサイサン</t>
    </rPh>
    <rPh sb="14" eb="16">
      <t>ゲンソク</t>
    </rPh>
    <rPh sb="21" eb="26">
      <t>シヨウリョウシュウニュウ</t>
    </rPh>
    <rPh sb="29" eb="30">
      <t>マカナ</t>
    </rPh>
    <rPh sb="36" eb="39">
      <t>フソクブン</t>
    </rPh>
    <rPh sb="40" eb="44">
      <t>イッパンカイケイ</t>
    </rPh>
    <rPh sb="47" eb="50">
      <t>クリイレキン</t>
    </rPh>
    <rPh sb="51" eb="52">
      <t>タヨ</t>
    </rPh>
    <rPh sb="61" eb="66">
      <t>コウレイシャセタイ</t>
    </rPh>
    <rPh sb="68" eb="70">
      <t>ゲンメン</t>
    </rPh>
    <rPh sb="70" eb="72">
      <t>ソチ</t>
    </rPh>
    <rPh sb="74" eb="76">
      <t>ジンコウ</t>
    </rPh>
    <rPh sb="77" eb="79">
      <t>リュウシュツ</t>
    </rPh>
    <rPh sb="80" eb="81">
      <t>トモナ</t>
    </rPh>
    <rPh sb="82" eb="84">
      <t>キュウシ</t>
    </rPh>
    <rPh sb="84" eb="85">
      <t>トウ</t>
    </rPh>
    <rPh sb="88" eb="91">
      <t>シヨウリョウ</t>
    </rPh>
    <rPh sb="92" eb="96">
      <t>ゲンショウケイコウ</t>
    </rPh>
    <rPh sb="100" eb="103">
      <t>ゲスイドウ</t>
    </rPh>
    <rPh sb="104" eb="110">
      <t>ノウギョウシュウラクハイスイ</t>
    </rPh>
    <rPh sb="110" eb="115">
      <t>ジギョウクイキガイ</t>
    </rPh>
    <rPh sb="120" eb="121">
      <t>ク</t>
    </rPh>
    <rPh sb="122" eb="123">
      <t>ト</t>
    </rPh>
    <rPh sb="125" eb="127">
      <t>タンドク</t>
    </rPh>
    <rPh sb="127" eb="132">
      <t>ショリジョウカソウ</t>
    </rPh>
    <rPh sb="133" eb="135">
      <t>セタイ</t>
    </rPh>
    <rPh sb="136" eb="138">
      <t>ソンザイ</t>
    </rPh>
    <rPh sb="143" eb="150">
      <t>ガッペイショリジョウカソウ</t>
    </rPh>
    <rPh sb="152" eb="155">
      <t>セッキョクテキ</t>
    </rPh>
    <rPh sb="156" eb="158">
      <t>テンカン</t>
    </rPh>
    <rPh sb="159" eb="161">
      <t>ソクシン</t>
    </rPh>
    <rPh sb="163" eb="168">
      <t>シヨウリョウシュウニュウ</t>
    </rPh>
    <rPh sb="168" eb="169">
      <t>オヨ</t>
    </rPh>
    <rPh sb="170" eb="174">
      <t>スイセンカリツ</t>
    </rPh>
    <rPh sb="175" eb="177">
      <t>コウジョウ</t>
    </rPh>
    <rPh sb="178" eb="181">
      <t>ミズカンキョウ</t>
    </rPh>
    <rPh sb="182" eb="184">
      <t>ホゼン</t>
    </rPh>
    <rPh sb="202" eb="204">
      <t>シシュツ</t>
    </rPh>
    <rPh sb="209" eb="212">
      <t>ダイキボ</t>
    </rPh>
    <rPh sb="213" eb="215">
      <t>シュウゼン</t>
    </rPh>
    <rPh sb="216" eb="218">
      <t>ハッセイ</t>
    </rPh>
    <rPh sb="225" eb="227">
      <t>テキセイ</t>
    </rPh>
    <rPh sb="228" eb="232">
      <t>イジカンリ</t>
    </rPh>
    <rPh sb="233" eb="234">
      <t>ツト</t>
    </rPh>
    <rPh sb="236" eb="238">
      <t>フヨウ</t>
    </rPh>
    <rPh sb="239" eb="241">
      <t>シシュツ</t>
    </rPh>
    <rPh sb="242" eb="244">
      <t>ハッセイ</t>
    </rPh>
    <rPh sb="252" eb="254">
      <t>ヒツヨウ</t>
    </rPh>
    <phoneticPr fontId="4"/>
  </si>
  <si>
    <t>①・⑤について
　①収益的収支比率が前年と比較し-9.42ほど落ちており、赤字経営となっており、高齢者減免による使用料の減少や修繕費の増額が影響している。⑤に関してはコロナ対策として行った使用料の減免措置の影響で前年度比較で大幅な減少となった。
④について
　④企業債残高は、毎年計画的に償還しており、類似団体と比較してもかなり低い水準を維持している。しかし、償還に係る費用については一般会計からの繰入金に依存している。
⑥について
　汚水処理原価については、過去５年で比較すると増加傾向にあり、設置した浄化槽やブロワが耐用年数を迎えつつあるのが影響していると考えられる。軽微な修繕により交換時期を遅らせることで費用の効率性アップにつなげなければならない。
⑧について
　水洗化率が類似団体平均値より下回っているため、単独処理浄化槽世帯の合併処理浄化槽への転換を促進し、環境保全と使用料収入の増加につなげなければならない。</t>
    <rPh sb="10" eb="15">
      <t>シュウエキテキシュウシ</t>
    </rPh>
    <rPh sb="15" eb="17">
      <t>ヒリツ</t>
    </rPh>
    <rPh sb="18" eb="20">
      <t>ゼンネン</t>
    </rPh>
    <rPh sb="21" eb="23">
      <t>ヒカク</t>
    </rPh>
    <rPh sb="31" eb="32">
      <t>オ</t>
    </rPh>
    <rPh sb="37" eb="39">
      <t>アカジ</t>
    </rPh>
    <rPh sb="39" eb="41">
      <t>ケイエイ</t>
    </rPh>
    <rPh sb="48" eb="53">
      <t>コウレイシャゲンメン</t>
    </rPh>
    <rPh sb="56" eb="59">
      <t>シヨウリョウ</t>
    </rPh>
    <rPh sb="60" eb="62">
      <t>ゲンショウ</t>
    </rPh>
    <rPh sb="63" eb="65">
      <t>シュウゼン</t>
    </rPh>
    <rPh sb="65" eb="66">
      <t>ヒ</t>
    </rPh>
    <rPh sb="67" eb="69">
      <t>ゾウガク</t>
    </rPh>
    <rPh sb="70" eb="72">
      <t>エイキョウ</t>
    </rPh>
    <rPh sb="79" eb="80">
      <t>カン</t>
    </rPh>
    <rPh sb="86" eb="88">
      <t>タイサク</t>
    </rPh>
    <rPh sb="91" eb="92">
      <t>オコナ</t>
    </rPh>
    <rPh sb="94" eb="97">
      <t>シヨウリョウ</t>
    </rPh>
    <rPh sb="98" eb="102">
      <t>ゲンメンソチ</t>
    </rPh>
    <rPh sb="103" eb="105">
      <t>エイキョウ</t>
    </rPh>
    <rPh sb="106" eb="109">
      <t>ゼンネンド</t>
    </rPh>
    <rPh sb="109" eb="111">
      <t>ヒカク</t>
    </rPh>
    <rPh sb="112" eb="114">
      <t>オオハバ</t>
    </rPh>
    <rPh sb="115" eb="117">
      <t>ゲンショウ</t>
    </rPh>
    <rPh sb="131" eb="136">
      <t>キギョウサイザンダカ</t>
    </rPh>
    <rPh sb="138" eb="140">
      <t>マイトシ</t>
    </rPh>
    <rPh sb="140" eb="143">
      <t>ケイカクテキ</t>
    </rPh>
    <rPh sb="144" eb="146">
      <t>ショウカン</t>
    </rPh>
    <rPh sb="151" eb="155">
      <t>ルイジダンタイ</t>
    </rPh>
    <rPh sb="156" eb="158">
      <t>ヒカク</t>
    </rPh>
    <rPh sb="164" eb="165">
      <t>ヒク</t>
    </rPh>
    <rPh sb="166" eb="168">
      <t>スイジュン</t>
    </rPh>
    <rPh sb="169" eb="171">
      <t>イジ</t>
    </rPh>
    <rPh sb="180" eb="182">
      <t>ショウカン</t>
    </rPh>
    <rPh sb="183" eb="184">
      <t>カカ</t>
    </rPh>
    <rPh sb="185" eb="187">
      <t>ヒヨウ</t>
    </rPh>
    <rPh sb="192" eb="196">
      <t>イッパンカイケイ</t>
    </rPh>
    <rPh sb="199" eb="202">
      <t>クリイレキン</t>
    </rPh>
    <rPh sb="203" eb="205">
      <t>イゾン</t>
    </rPh>
    <rPh sb="218" eb="222">
      <t>オスイショリ</t>
    </rPh>
    <rPh sb="222" eb="224">
      <t>ゲンカ</t>
    </rPh>
    <rPh sb="230" eb="232">
      <t>カコ</t>
    </rPh>
    <rPh sb="233" eb="234">
      <t>ネン</t>
    </rPh>
    <rPh sb="235" eb="237">
      <t>ヒカク</t>
    </rPh>
    <rPh sb="240" eb="244">
      <t>ゾウカケイコウ</t>
    </rPh>
    <rPh sb="248" eb="250">
      <t>セッチ</t>
    </rPh>
    <rPh sb="252" eb="255">
      <t>ジョウカソウ</t>
    </rPh>
    <rPh sb="260" eb="264">
      <t>タイヨウネンスウ</t>
    </rPh>
    <rPh sb="265" eb="266">
      <t>ムカ</t>
    </rPh>
    <rPh sb="273" eb="275">
      <t>エイキョウ</t>
    </rPh>
    <rPh sb="280" eb="281">
      <t>カンガ</t>
    </rPh>
    <rPh sb="286" eb="288">
      <t>ケイビ</t>
    </rPh>
    <rPh sb="289" eb="291">
      <t>シュウゼン</t>
    </rPh>
    <rPh sb="294" eb="298">
      <t>コウカンジキ</t>
    </rPh>
    <rPh sb="299" eb="300">
      <t>オク</t>
    </rPh>
    <rPh sb="306" eb="308">
      <t>ヒヨウ</t>
    </rPh>
    <rPh sb="309" eb="312">
      <t>コウリツセイ</t>
    </rPh>
    <rPh sb="336" eb="340">
      <t>スイセンカリツ</t>
    </rPh>
    <rPh sb="341" eb="345">
      <t>ルイジダンタイ</t>
    </rPh>
    <rPh sb="345" eb="348">
      <t>ヘイキンチ</t>
    </rPh>
    <rPh sb="350" eb="352">
      <t>シタマワ</t>
    </rPh>
    <rPh sb="359" eb="366">
      <t>タンドクショリジョウカソウ</t>
    </rPh>
    <rPh sb="366" eb="368">
      <t>セタイ</t>
    </rPh>
    <rPh sb="369" eb="371">
      <t>ガッペイ</t>
    </rPh>
    <rPh sb="371" eb="376">
      <t>ショリジョウカソウ</t>
    </rPh>
    <rPh sb="378" eb="380">
      <t>テンカン</t>
    </rPh>
    <rPh sb="381" eb="383">
      <t>ソクシン</t>
    </rPh>
    <rPh sb="385" eb="389">
      <t>カンキョウホゼン</t>
    </rPh>
    <rPh sb="390" eb="395">
      <t>シヨウリョウシュウニュウ</t>
    </rPh>
    <rPh sb="396" eb="39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</si>
</sst>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F1-4CB3-BF35-2274038857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F1-4CB3-BF35-2274038857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0-4AC6-A9CE-F9B4EBD13C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4A60-4AC6-A9CE-F9B4EBD13C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78.64</c:v>
                </c:pt>
                <c:pt idx="1">
                  <c:v>80.06</c:v>
                </c:pt>
                <c:pt idx="2">
                  <c:v>81.09</c:v>
                </c:pt>
                <c:pt idx="3">
                  <c:v>81.63</c:v>
                </c:pt>
                <c:pt idx="4">
                  <c:v>81.900000000000006</c:v>
                </c:pt>
              </c:numCache>
            </c:numRef>
          </c:val>
          <c:extLst>
            <c:ext xmlns:c16="http://schemas.microsoft.com/office/drawing/2014/chart" uri="{C3380CC4-5D6E-409C-BE32-E72D297353CC}">
              <c16:uniqueId val="{00000000-FEB8-4D0B-BE07-F00DB30910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EB8-4D0B-BE07-F00DB30910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97.99</c:v>
                </c:pt>
                <c:pt idx="1">
                  <c:v>101.98</c:v>
                </c:pt>
                <c:pt idx="2">
                  <c:v>96.2</c:v>
                </c:pt>
                <c:pt idx="3">
                  <c:v>99.99</c:v>
                </c:pt>
                <c:pt idx="4">
                  <c:v>90.57</c:v>
                </c:pt>
              </c:numCache>
            </c:numRef>
          </c:val>
          <c:extLst>
            <c:ext xmlns:c16="http://schemas.microsoft.com/office/drawing/2014/chart" uri="{C3380CC4-5D6E-409C-BE32-E72D297353CC}">
              <c16:uniqueId val="{00000000-5EEC-4FB1-B00F-C5759B4058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EC-4FB1-B00F-C5759B4058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02-4CB5-8CAC-F4D3423A19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2-4CB5-8CAC-F4D3423A19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8-4CF8-8F31-9372536A52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8-4CF8-8F31-9372536A52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5A-4393-B474-CECCB97945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5A-4393-B474-CECCB97945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2-4EC4-A217-13A5C0E3A7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2-4EC4-A217-13A5C0E3A7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7.29</c:v>
                </c:pt>
                <c:pt idx="1">
                  <c:v>6.06</c:v>
                </c:pt>
                <c:pt idx="2">
                  <c:v>4.8899999999999997</c:v>
                </c:pt>
                <c:pt idx="3">
                  <c:v>5.4</c:v>
                </c:pt>
                <c:pt idx="4" formatCode="#,##0.00;&quot;△&quot;#,##0.00">
                  <c:v>0</c:v>
                </c:pt>
              </c:numCache>
            </c:numRef>
          </c:val>
          <c:extLst>
            <c:ext xmlns:c16="http://schemas.microsoft.com/office/drawing/2014/chart" uri="{C3380CC4-5D6E-409C-BE32-E72D297353CC}">
              <c16:uniqueId val="{00000000-4196-4424-A1FF-45FBD6219D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4196-4424-A1FF-45FBD6219D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73.849999999999994</c:v>
                </c:pt>
                <c:pt idx="1">
                  <c:v>74.09</c:v>
                </c:pt>
                <c:pt idx="2">
                  <c:v>74.010000000000005</c:v>
                </c:pt>
                <c:pt idx="3">
                  <c:v>73.8</c:v>
                </c:pt>
                <c:pt idx="4">
                  <c:v>32.799999999999997</c:v>
                </c:pt>
              </c:numCache>
            </c:numRef>
          </c:val>
          <c:extLst>
            <c:ext xmlns:c16="http://schemas.microsoft.com/office/drawing/2014/chart" uri="{C3380CC4-5D6E-409C-BE32-E72D297353CC}">
              <c16:uniqueId val="{00000000-ED9B-46D3-8003-0E57497600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ED9B-46D3-8003-0E57497600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200.77</c:v>
                </c:pt>
                <c:pt idx="1">
                  <c:v>283.33999999999997</c:v>
                </c:pt>
                <c:pt idx="2">
                  <c:v>277.94</c:v>
                </c:pt>
                <c:pt idx="3">
                  <c:v>287.69</c:v>
                </c:pt>
                <c:pt idx="4">
                  <c:v>325.38</c:v>
                </c:pt>
              </c:numCache>
            </c:numRef>
          </c:val>
          <c:extLst>
            <c:ext xmlns:c16="http://schemas.microsoft.com/office/drawing/2014/chart" uri="{C3380CC4-5D6E-409C-BE32-E72D297353CC}">
              <c16:uniqueId val="{00000000-1A30-48C5-A8E7-CFE47D5705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1A30-48C5-A8E7-CFE47D5705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12" zoomScale="85" zoomScaleNormal="85" workbookViewId="0">
      <selection activeCell="BG37" sqref="BG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熊本県　苓北町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6571</v>
      </c>
      <c r="AM8" s="55"/>
      <c r="AN8" s="55"/>
      <c r="AO8" s="55"/>
      <c r="AP8" s="55"/>
      <c r="AQ8" s="55"/>
      <c r="AR8" s="55"/>
      <c r="AS8" s="55"/>
      <c r="AT8" s="54">
        <f>データ!T6</f>
        <v>67.58</v>
      </c>
      <c r="AU8" s="54"/>
      <c r="AV8" s="54"/>
      <c r="AW8" s="54"/>
      <c r="AX8" s="54"/>
      <c r="AY8" s="54"/>
      <c r="AZ8" s="54"/>
      <c r="BA8" s="54"/>
      <c r="BB8" s="54">
        <f>データ!U6</f>
        <v>97.23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18.510000000000002</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1199</v>
      </c>
      <c r="AM10" s="55"/>
      <c r="AN10" s="55"/>
      <c r="AO10" s="55"/>
      <c r="AP10" s="55"/>
      <c r="AQ10" s="55"/>
      <c r="AR10" s="55"/>
      <c r="AS10" s="55"/>
      <c r="AT10" s="54">
        <f>データ!W6</f>
        <v>0.1</v>
      </c>
      <c r="AU10" s="54"/>
      <c r="AV10" s="54"/>
      <c r="AW10" s="54"/>
      <c r="AX10" s="54"/>
      <c r="AY10" s="54"/>
      <c r="AZ10" s="54"/>
      <c r="BA10" s="54"/>
      <c r="BB10" s="54">
        <f>データ!X6</f>
        <v>11990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0FxmrLZaiiG4kAEkNearywuaKt5ekfiT0Th0eImVPkuS7TywJOjgxpGUhA39YgKKlJSoJYxcAyPboxB93M371Q==" saltValue="vlNp5a24alVT5IQyV7R8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435317</v>
      </c>
      <c r="D6" s="19">
        <f t="shared" si="3"/>
        <v>47</v>
      </c>
      <c r="E6" s="19">
        <f t="shared" si="3"/>
        <v>18</v>
      </c>
      <c r="F6" s="19">
        <f t="shared" si="3"/>
        <v>0</v>
      </c>
      <c r="G6" s="19">
        <f t="shared" si="3"/>
        <v>0</v>
      </c>
      <c r="H6" s="19" t="str">
        <f t="shared" si="3"/>
        <v>熊本県　苓北町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18.510000000000002</v>
      </c>
      <c r="Q6" s="20">
        <f t="shared" si="3"/>
        <v>100</v>
      </c>
      <c r="R6" s="20">
        <f t="shared" si="3"/>
        <v>3300</v>
      </c>
      <c r="S6" s="20">
        <f t="shared" si="3"/>
        <v>6571</v>
      </c>
      <c r="T6" s="20">
        <f t="shared" si="3"/>
        <v>67.58</v>
      </c>
      <c r="U6" s="20">
        <f t="shared" si="3"/>
        <v>97.23</v>
      </c>
      <c r="V6" s="20">
        <f t="shared" si="3"/>
        <v>1199</v>
      </c>
      <c r="W6" s="20">
        <f t="shared" si="3"/>
        <v>0.1</v>
      </c>
      <c r="X6" s="20">
        <f t="shared" si="3"/>
        <v>11990</v>
      </c>
      <c r="Y6" s="21">
        <f>IF(Y7="",NA(),Y7)</f>
        <v>97.99</v>
      </c>
      <c r="Z6" s="21">
        <f t="shared" ref="Z6:AH6" si="4">IF(Z7="",NA(),Z7)</f>
        <v>101.98</v>
      </c>
      <c r="AA6" s="21">
        <f t="shared" si="4"/>
        <v>96.2</v>
      </c>
      <c r="AB6" s="21">
        <f t="shared" si="4"/>
        <v>99.99</v>
      </c>
      <c r="AC6" s="21">
        <f t="shared" si="4"/>
        <v>90.57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7.29</v>
      </c>
      <c r="BG6" s="21">
        <f t="shared" ref="BG6:BO6" si="7">IF(BG7="",NA(),BG7)</f>
        <v>6.06</v>
      </c>
      <c r="BH6" s="21">
        <f t="shared" si="7"/>
        <v>4.8899999999999997</v>
      </c>
      <c r="BI6" s="21">
        <f t="shared" si="7"/>
        <v>5.4</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73.849999999999994</v>
      </c>
      <c r="BR6" s="21">
        <f t="shared" ref="BR6:BZ6" si="8">IF(BR7="",NA(),BR7)</f>
        <v>74.09</v>
      </c>
      <c r="BS6" s="21">
        <f t="shared" si="8"/>
        <v>74.010000000000005</v>
      </c>
      <c r="BT6" s="21">
        <f t="shared" si="8"/>
        <v>73.8</v>
      </c>
      <c r="BU6" s="21">
        <f t="shared" si="8"/>
        <v>32.799999999999997</v>
      </c>
      <c r="BV6" s="21">
        <f t="shared" si="8"/>
        <v>63.06</v>
      </c>
      <c r="BW6" s="21">
        <f t="shared" si="8"/>
        <v>62.5</v>
      </c>
      <c r="BX6" s="21">
        <f t="shared" si="8"/>
        <v>60.59</v>
      </c>
      <c r="BY6" s="21">
        <f t="shared" si="8"/>
        <v>60</v>
      </c>
      <c r="BZ6" s="21">
        <f t="shared" si="8"/>
        <v>59.01</v>
      </c>
      <c r="CA6" s="20" t="str">
        <f>IF(CA7="","",IF(CA7="-","【-】","【"&amp;SUBSTITUTE(TEXT(CA7,"#,##0.00"),"-","△")&amp;"】"))</f>
        <v>【57.03】</v>
      </c>
      <c r="CB6" s="21">
        <f>IF(CB7="",NA(),CB7)</f>
        <v>200.77</v>
      </c>
      <c r="CC6" s="21">
        <f t="shared" ref="CC6:CK6" si="9">IF(CC7="",NA(),CC7)</f>
        <v>283.33999999999997</v>
      </c>
      <c r="CD6" s="21">
        <f t="shared" si="9"/>
        <v>277.94</v>
      </c>
      <c r="CE6" s="21">
        <f t="shared" si="9"/>
        <v>287.69</v>
      </c>
      <c r="CF6" s="21">
        <f t="shared" si="9"/>
        <v>325.38</v>
      </c>
      <c r="CG6" s="21">
        <f t="shared" si="9"/>
        <v>264.77</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59.94</v>
      </c>
      <c r="CS6" s="21">
        <f t="shared" si="10"/>
        <v>59.64</v>
      </c>
      <c r="CT6" s="21">
        <f t="shared" si="10"/>
        <v>58.19</v>
      </c>
      <c r="CU6" s="21">
        <f t="shared" si="10"/>
        <v>56.52</v>
      </c>
      <c r="CV6" s="21">
        <f t="shared" si="10"/>
        <v>88.45</v>
      </c>
      <c r="CW6" s="20" t="str">
        <f>IF(CW7="","",IF(CW7="-","【-】","【"&amp;SUBSTITUTE(TEXT(CW7,"#,##0.00"),"-","△")&amp;"】"))</f>
        <v>【84.27】</v>
      </c>
      <c r="CX6" s="21">
        <f>IF(CX7="",NA(),CX7)</f>
        <v>78.64</v>
      </c>
      <c r="CY6" s="21">
        <f t="shared" ref="CY6:DG6" si="11">IF(CY7="",NA(),CY7)</f>
        <v>80.06</v>
      </c>
      <c r="CZ6" s="21">
        <f t="shared" si="11"/>
        <v>81.09</v>
      </c>
      <c r="DA6" s="21">
        <f t="shared" si="11"/>
        <v>81.63</v>
      </c>
      <c r="DB6" s="21">
        <f t="shared" si="11"/>
        <v>81.900000000000006</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435317</v>
      </c>
      <c r="D7" s="23">
        <v>47</v>
      </c>
      <c r="E7" s="23">
        <v>18</v>
      </c>
      <c r="F7" s="23">
        <v>0</v>
      </c>
      <c r="G7" s="23">
        <v>0</v>
      </c>
      <c r="H7" s="23" t="s">
        <v>97</v>
      </c>
      <c r="I7" s="23" t="s">
        <v>98</v>
      </c>
      <c r="J7" s="23" t="s">
        <v>99</v>
      </c>
      <c r="K7" s="23" t="s">
        <v>100</v>
      </c>
      <c r="L7" s="23" t="s">
        <v>101</v>
      </c>
      <c r="M7" s="23" t="s">
        <v>102</v>
      </c>
      <c r="N7" s="24" t="s">
        <v>103</v>
      </c>
      <c r="O7" s="24" t="s">
        <v>104</v>
      </c>
      <c r="P7" s="24">
        <v>18.510000000000002</v>
      </c>
      <c r="Q7" s="24">
        <v>100</v>
      </c>
      <c r="R7" s="24">
        <v>3300</v>
      </c>
      <c r="S7" s="24">
        <v>6571</v>
      </c>
      <c r="T7" s="24">
        <v>67.58</v>
      </c>
      <c r="U7" s="24">
        <v>97.23</v>
      </c>
      <c r="V7" s="24">
        <v>1199</v>
      </c>
      <c r="W7" s="24">
        <v>0.1</v>
      </c>
      <c r="X7" s="24">
        <v>11990</v>
      </c>
      <c r="Y7" s="24">
        <v>97.99</v>
      </c>
      <c r="Z7" s="24">
        <v>101.98</v>
      </c>
      <c r="AA7" s="24">
        <v>96.2</v>
      </c>
      <c r="AB7" s="24">
        <v>99.99</v>
      </c>
      <c r="AC7" s="24">
        <v>90.57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7.29</v>
      </c>
      <c r="BG7" s="24">
        <v>6.06</v>
      </c>
      <c r="BH7" s="24">
        <v>4.8899999999999997</v>
      </c>
      <c r="BI7" s="24">
        <v>5.4</v>
      </c>
      <c r="BJ7" s="24">
        <v>0</v>
      </c>
      <c r="BK7" s="24">
        <v>296.89</v>
      </c>
      <c r="BL7" s="24">
        <v>270.57</v>
      </c>
      <c r="BM7" s="24">
        <v>294.27</v>
      </c>
      <c r="BN7" s="24">
        <v>294.08999999999997</v>
      </c>
      <c r="BO7" s="24">
        <v>294.08999999999997</v>
      </c>
      <c r="BP7" s="24">
        <v>307.39</v>
      </c>
      <c r="BQ7" s="24">
        <v>73.849999999999994</v>
      </c>
      <c r="BR7" s="24">
        <v>74.09</v>
      </c>
      <c r="BS7" s="24">
        <v>74.010000000000005</v>
      </c>
      <c r="BT7" s="24">
        <v>73.8</v>
      </c>
      <c r="BU7" s="24">
        <v>32.799999999999997</v>
      </c>
      <c r="BV7" s="24">
        <v>63.06</v>
      </c>
      <c r="BW7" s="24">
        <v>62.5</v>
      </c>
      <c r="BX7" s="24">
        <v>60.59</v>
      </c>
      <c r="BY7" s="24">
        <v>60</v>
      </c>
      <c r="BZ7" s="24">
        <v>59.01</v>
      </c>
      <c r="CA7" s="24">
        <v>57.03</v>
      </c>
      <c r="CB7" s="24">
        <v>200.77</v>
      </c>
      <c r="CC7" s="24">
        <v>283.33999999999997</v>
      </c>
      <c r="CD7" s="24">
        <v>277.94</v>
      </c>
      <c r="CE7" s="24">
        <v>287.69</v>
      </c>
      <c r="CF7" s="24">
        <v>325.38</v>
      </c>
      <c r="CG7" s="24">
        <v>264.77</v>
      </c>
      <c r="CH7" s="24">
        <v>269.33</v>
      </c>
      <c r="CI7" s="24">
        <v>280.23</v>
      </c>
      <c r="CJ7" s="24">
        <v>282.70999999999998</v>
      </c>
      <c r="CK7" s="24">
        <v>291.82</v>
      </c>
      <c r="CL7" s="24">
        <v>294.83</v>
      </c>
      <c r="CM7" s="24" t="s">
        <v>103</v>
      </c>
      <c r="CN7" s="24" t="s">
        <v>103</v>
      </c>
      <c r="CO7" s="24" t="s">
        <v>103</v>
      </c>
      <c r="CP7" s="24" t="s">
        <v>103</v>
      </c>
      <c r="CQ7" s="24" t="s">
        <v>103</v>
      </c>
      <c r="CR7" s="24">
        <v>59.94</v>
      </c>
      <c r="CS7" s="24">
        <v>59.64</v>
      </c>
      <c r="CT7" s="24">
        <v>58.19</v>
      </c>
      <c r="CU7" s="24">
        <v>56.52</v>
      </c>
      <c r="CV7" s="24">
        <v>88.45</v>
      </c>
      <c r="CW7" s="24">
        <v>84.27</v>
      </c>
      <c r="CX7" s="24">
        <v>78.64</v>
      </c>
      <c r="CY7" s="24">
        <v>80.06</v>
      </c>
      <c r="CZ7" s="24">
        <v>81.09</v>
      </c>
      <c r="DA7" s="24">
        <v>81.63</v>
      </c>
      <c r="DB7" s="24">
        <v>81.900000000000006</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intra755</cp:lastModifiedBy>
  <cp:lastPrinted>2024-01-29T06:37:02Z</cp:lastPrinted>
  <dcterms:created xsi:type="dcterms:W3CDTF">2023-12-12T03:01:10Z</dcterms:created>
  <dcterms:modified xsi:type="dcterms:W3CDTF">2024-01-29T07:02:49Z</dcterms:modified>
  <cp:category/>
</cp:coreProperties>
</file>