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0.225\共有\課フォルダ\12水・環境課\02_水質保全係\02_農集\☆R5年度\02_決算統計\〇6131〆経営分析\下水道\"/>
    </mc:Choice>
  </mc:AlternateContent>
  <xr:revisionPtr revIDLastSave="0" documentId="13_ncr:1_{7B4A1AFD-502F-4074-90F1-281F7C2AE51F}" xr6:coauthVersionLast="47" xr6:coauthVersionMax="47" xr10:uidLastSave="{00000000-0000-0000-0000-000000000000}"/>
  <workbookProtection workbookAlgorithmName="SHA-512" workbookHashValue="KbGoJK4KnLTU6NzrwprlGiVNRLERdDbp02J23fNTaHVi4GCjxbDaLffLFMoWX4vzNXw2Zn3AxiOad5KgTUuZaA==" workbookSaltValue="6KMjEjCcdwruE0/yz9LsxQ==" workbookSpinCount="100000" lockStructure="1"/>
  <bookViews>
    <workbookView xWindow="0" yWindow="1095" windowWidth="28800" windowHeight="151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P6" i="5"/>
  <c r="P10" i="4" s="1"/>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W10" i="4"/>
  <c r="I10" i="4"/>
  <c r="B10" i="4"/>
  <c r="P8" i="4"/>
  <c r="I8" i="4"/>
  <c r="B8" i="4"/>
</calcChain>
</file>

<file path=xl/sharedStrings.xml><?xml version="1.0" encoding="utf-8"?>
<sst xmlns="http://schemas.openxmlformats.org/spreadsheetml/2006/main" count="252" uniqueCount="121">
  <si>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</si>
  <si>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</si>
  <si>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</si>
  <si>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</si>
  <si>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</si>
  <si>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</si>
  <si>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</si>
  <si>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</si>
  <si>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</si>
  <si>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</si>
  <si>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</si>
  <si>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</si>
  <si>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</si>
  <si>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</si>
  <si>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</si>
  <si>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</si>
  <si>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</si>
  <si>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</si>
  <si>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</si>
  <si>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</si>
  <si>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</si>
  <si>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</si>
  <si>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</si>
  <si>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</si>
  <si>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</si>
  <si>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</si>
  <si>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</si>
  <si>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</si>
  <si>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</si>
  <si>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</si>
  <si>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</si>
  <si>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</si>
  <si>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</si>
  <si>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</si>
  <si>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</si>
  <si>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</si>
  <si>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</si>
  <si>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</si>
  <si>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</si>
  <si>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</si>
  <si>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</si>
  <si>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</si>
  <si>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</si>
  <si>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</si>
  <si>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</si>
  <si>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</si>
  <si>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</si>
  <si>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</si>
  <si>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</si>
  <si>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</si>
  <si>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</si>
  <si>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</si>
  <si>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</si>
  <si>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</si>
  <si>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</si>
  <si>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</si>
  <si>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</si>
  <si>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</si>
  <si>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</si>
  <si>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</si>
  <si>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</si>
  <si>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</si>
  <si>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</si>
  <si>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</si>
  <si>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</si>
  <si>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</si>
  <si>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</si>
  <si>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</si>
  <si>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</si>
  <si>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</si>
  <si>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</si>
  <si>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</si>
  <si>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</si>
  <si>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</si>
  <si>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</si>
  <si>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</si>
  <si>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</si>
  <si>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</si>
  <si>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</si>
  <si>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</si>
  <si>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</si>
  <si>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</si>
  <si>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</si>
  <si>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</si>
  <si>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</si>
  <si>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</si>
  <si>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</si>
  <si>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</si>
  <si>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</si>
  <si>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</si>
  <si>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</si>
  <si>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</si>
  <si>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</si>
  <si>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</si>
  <si>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</si>
  <si>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</si>
  <si>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</si>
  <si>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</si>
  <si>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</si>
  <si>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</si>
  <si>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</si>
  <si>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</si>
  <si>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</si>
  <si>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</si>
  <si>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</si>
  <si>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</si>
  <si>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</si>
  <si>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</si>
  <si>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</si>
  <si>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</si>
  <si>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</si>
  <si>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</si>
  <si>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</si>
  <si>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</si>
  <si>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</si>
  <si>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</si>
  <si>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</si>
  <si>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</si>
  <si>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古いものは事業開始（平成16年度）から18年が経過していることに加え、熊本地震の影響から槽本体の修理費用が増加している。また、近年の猛暑、集中豪雨等異常気象により以前にも増してブロワの故障も増えてきている。</t>
    <rPh sb="0" eb="1">
      <t>フル</t>
    </rPh>
    <rPh sb="5" eb="9">
      <t>ジギョウカイシ</t>
    </rPh>
    <rPh sb="10" eb="12">
      <t>ヘイセイ</t>
    </rPh>
    <rPh sb="14" eb="15">
      <t>ネン</t>
    </rPh>
    <rPh sb="15" eb="16">
      <t>ド</t>
    </rPh>
    <rPh sb="21" eb="22">
      <t>ネン</t>
    </rPh>
    <rPh sb="23" eb="25">
      <t>ケイカ</t>
    </rPh>
    <rPh sb="32" eb="33">
      <t>クワ</t>
    </rPh>
    <rPh sb="44" eb="45">
      <t>ソウ</t>
    </rPh>
    <rPh sb="45" eb="47">
      <t>ホンタイ</t>
    </rPh>
    <rPh sb="48" eb="50">
      <t>シュウリ</t>
    </rPh>
    <rPh sb="50" eb="52">
      <t>ヒヨウ</t>
    </rPh>
    <rPh sb="53" eb="55">
      <t>ゾウカ</t>
    </rPh>
    <rPh sb="63" eb="65">
      <t>キンネン</t>
    </rPh>
    <rPh sb="81" eb="83">
      <t>イゼン</t>
    </rPh>
    <rPh sb="85" eb="86">
      <t>マ</t>
    </rPh>
    <rPh sb="92" eb="94">
      <t>コショウ</t>
    </rPh>
    <rPh sb="95" eb="96">
      <t>フ</t>
    </rPh>
    <phoneticPr fontId="4"/>
  </si>
  <si>
    <t>経年劣化や地震の影響により、修繕費が増加傾向にある。定期点検による故障個所を早期に発見することで修理費の抑制に努めたい。維持管理費が使用料だけでは賄えず、一般会計繰入金に依存した経営体系となっており今後、安定的な運営、経営改善に向けて使用料金改定も含めた見直しが必要である。</t>
    <rPh sb="0" eb="4">
      <t>ケイネンレッカ</t>
    </rPh>
    <rPh sb="5" eb="7">
      <t>ジシン</t>
    </rPh>
    <rPh sb="8" eb="10">
      <t>エイキョウ</t>
    </rPh>
    <rPh sb="14" eb="17">
      <t>シュウゼンヒ</t>
    </rPh>
    <rPh sb="18" eb="22">
      <t>ゾウカケイコウ</t>
    </rPh>
    <rPh sb="26" eb="30">
      <t>テイキテンケン</t>
    </rPh>
    <rPh sb="33" eb="35">
      <t>コショウ</t>
    </rPh>
    <rPh sb="35" eb="37">
      <t>カショ</t>
    </rPh>
    <rPh sb="38" eb="40">
      <t>ソウキ</t>
    </rPh>
    <rPh sb="41" eb="43">
      <t>ハッケン</t>
    </rPh>
    <rPh sb="48" eb="51">
      <t>シュウリヒ</t>
    </rPh>
    <rPh sb="52" eb="54">
      <t>ヨクセイ</t>
    </rPh>
    <rPh sb="55" eb="56">
      <t>ツト</t>
    </rPh>
    <rPh sb="60" eb="65">
      <t>イジカンリヒ</t>
    </rPh>
    <rPh sb="66" eb="69">
      <t>シヨウリョウ</t>
    </rPh>
    <rPh sb="73" eb="74">
      <t>マカナ</t>
    </rPh>
    <rPh sb="77" eb="81">
      <t>イッパンカイケイ</t>
    </rPh>
    <rPh sb="81" eb="83">
      <t>クリイレ</t>
    </rPh>
    <rPh sb="83" eb="84">
      <t>キン</t>
    </rPh>
    <rPh sb="85" eb="87">
      <t>イゾン</t>
    </rPh>
    <rPh sb="89" eb="93">
      <t>ケイエイタイケイ</t>
    </rPh>
    <rPh sb="99" eb="101">
      <t>コンゴ</t>
    </rPh>
    <rPh sb="102" eb="105">
      <t>アンテイテキ</t>
    </rPh>
    <rPh sb="106" eb="108">
      <t>ウンエイ</t>
    </rPh>
    <rPh sb="109" eb="111">
      <t>ケイエイ</t>
    </rPh>
    <rPh sb="111" eb="113">
      <t>カイゼン</t>
    </rPh>
    <rPh sb="114" eb="115">
      <t>ム</t>
    </rPh>
    <rPh sb="117" eb="120">
      <t>シヨウリョウ</t>
    </rPh>
    <rPh sb="120" eb="121">
      <t>キン</t>
    </rPh>
    <rPh sb="121" eb="123">
      <t>カイテイ</t>
    </rPh>
    <rPh sb="124" eb="125">
      <t>フク</t>
    </rPh>
    <rPh sb="127" eb="129">
      <t>ミナオ</t>
    </rPh>
    <rPh sb="131" eb="133">
      <t>ヒツヨウ</t>
    </rPh>
    <phoneticPr fontId="4"/>
  </si>
  <si>
    <t>①収益的収支比率が前年度より下がった要因として、総収益がさほど変わらなかったものの、委託料増額（公会計移行に伴うシステム導入外部委託）のためである。
④企業債残高対事業規模比率は、全国平均に比べ以前高い数値ではあるが、新規設置を令和元年度に終了しており、ゆるやかではあるが今後減少していくと思われる。
⑤経費回収率が減少した要因は、経年劣化により汚水処理費（人件費、修繕費、保守費用）が増加したためである。
⑥汚水処理原価が増加した要因は修繕費が増加したためである。今後も経年劣化により維持管理費がこれまで以上に増加することが予測されるが経営改善のため使用料改正に取り組む必要がある。</t>
    <rPh sb="1" eb="4">
      <t>シュウエキテキ</t>
    </rPh>
    <rPh sb="4" eb="6">
      <t>シュウシ</t>
    </rPh>
    <rPh sb="6" eb="8">
      <t>ヒリツ</t>
    </rPh>
    <rPh sb="9" eb="12">
      <t>ゼンネンド</t>
    </rPh>
    <rPh sb="14" eb="15">
      <t>サ</t>
    </rPh>
    <rPh sb="18" eb="20">
      <t>ヨウイン</t>
    </rPh>
    <rPh sb="24" eb="27">
      <t>ソウシュウエキ</t>
    </rPh>
    <rPh sb="31" eb="32">
      <t>カ</t>
    </rPh>
    <rPh sb="42" eb="45">
      <t>イタクリョウ</t>
    </rPh>
    <rPh sb="45" eb="47">
      <t>ゾウガク</t>
    </rPh>
    <rPh sb="48" eb="51">
      <t>コウカイケイ</t>
    </rPh>
    <rPh sb="51" eb="53">
      <t>イコウ</t>
    </rPh>
    <rPh sb="54" eb="55">
      <t>トモナ</t>
    </rPh>
    <rPh sb="60" eb="62">
      <t>ドウニュウ</t>
    </rPh>
    <rPh sb="62" eb="64">
      <t>ガイブ</t>
    </rPh>
    <rPh sb="78" eb="81">
      <t>キギョウサイ</t>
    </rPh>
    <rPh sb="81" eb="83">
      <t>ザンダカ</t>
    </rPh>
    <rPh sb="83" eb="84">
      <t>タイ</t>
    </rPh>
    <rPh sb="84" eb="90">
      <t>ジギョウキボヒリツ</t>
    </rPh>
    <rPh sb="92" eb="94">
      <t>ゼンコク</t>
    </rPh>
    <rPh sb="94" eb="96">
      <t>ヘイキン</t>
    </rPh>
    <rPh sb="97" eb="98">
      <t>クラ</t>
    </rPh>
    <rPh sb="99" eb="101">
      <t>イゼン</t>
    </rPh>
    <rPh sb="101" eb="102">
      <t>タカ</t>
    </rPh>
    <rPh sb="103" eb="105">
      <t>スウチ</t>
    </rPh>
    <rPh sb="116" eb="118">
      <t>レイワ</t>
    </rPh>
    <rPh sb="118" eb="121">
      <t>ガンネンド</t>
    </rPh>
    <rPh sb="122" eb="124">
      <t>シュウリョウ</t>
    </rPh>
    <rPh sb="138" eb="140">
      <t>コンゴ</t>
    </rPh>
    <rPh sb="140" eb="142">
      <t>ゲンショウ</t>
    </rPh>
    <rPh sb="147" eb="148">
      <t>オモ</t>
    </rPh>
    <rPh sb="155" eb="160">
      <t>ケイヒカイシュウリツ</t>
    </rPh>
    <rPh sb="161" eb="163">
      <t>ゲンショウ</t>
    </rPh>
    <rPh sb="165" eb="167">
      <t>ヨウイン</t>
    </rPh>
    <rPh sb="169" eb="173">
      <t>ケイネンレッカ</t>
    </rPh>
    <rPh sb="176" eb="181">
      <t>オスイショリヒ</t>
    </rPh>
    <rPh sb="182" eb="185">
      <t>ジンケンヒ</t>
    </rPh>
    <rPh sb="186" eb="189">
      <t>シュウゼンヒ</t>
    </rPh>
    <rPh sb="190" eb="194">
      <t>ホシュヒヨウ</t>
    </rPh>
    <rPh sb="196" eb="198">
      <t>ゾウカ</t>
    </rPh>
    <rPh sb="209" eb="215">
      <t>オスイショリゲンカ</t>
    </rPh>
    <rPh sb="216" eb="218">
      <t>ゾウカ</t>
    </rPh>
    <rPh sb="220" eb="222">
      <t>ヨウイン</t>
    </rPh>
    <rPh sb="225" eb="226">
      <t>ヒ</t>
    </rPh>
    <rPh sb="227" eb="229">
      <t>ゾウカ</t>
    </rPh>
    <rPh sb="237" eb="239">
      <t>コンゴ</t>
    </rPh>
    <rPh sb="240" eb="244">
      <t>ケイネンレッカ</t>
    </rPh>
    <rPh sb="247" eb="251">
      <t>イジカンリ</t>
    </rPh>
    <rPh sb="251" eb="252">
      <t>ヒ</t>
    </rPh>
    <rPh sb="257" eb="259">
      <t>イジョウ</t>
    </rPh>
    <rPh sb="260" eb="262">
      <t>ゾウカ</t>
    </rPh>
    <rPh sb="267" eb="269">
      <t>ヨソク</t>
    </rPh>
    <rPh sb="273" eb="277">
      <t>ケイエイカイゼン</t>
    </rPh>
    <rPh sb="280" eb="283">
      <t>シヨウリョウ</t>
    </rPh>
    <rPh sb="283" eb="285">
      <t>カイセイ</t>
    </rPh>
    <rPh sb="286" eb="287">
      <t>ト</t>
    </rPh>
    <rPh sb="288" eb="289">
      <t>ク</t>
    </rPh>
    <rPh sb="290" eb="2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</si>
</sst>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F8-4BF1-9AE9-D62D254640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F8-4BF1-9AE9-D62D254640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58-4EF7-A218-0937577677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8E58-4EF7-A218-0937577677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CA-4E4E-8C07-0C4263F0AA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F1CA-4E4E-8C07-0C4263F0AA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97.04</c:v>
                </c:pt>
                <c:pt idx="1">
                  <c:v>98.76</c:v>
                </c:pt>
                <c:pt idx="2">
                  <c:v>96.4</c:v>
                </c:pt>
                <c:pt idx="3">
                  <c:v>97.54</c:v>
                </c:pt>
                <c:pt idx="4">
                  <c:v>92.15</c:v>
                </c:pt>
              </c:numCache>
            </c:numRef>
          </c:val>
          <c:extLst>
            <c:ext xmlns:c16="http://schemas.microsoft.com/office/drawing/2014/chart" uri="{C3380CC4-5D6E-409C-BE32-E72D297353CC}">
              <c16:uniqueId val="{00000000-740B-425A-9D6F-C22339DCFA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0B-425A-9D6F-C22339DCFA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C-4FA5-9598-C5F909B8F9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C-4FA5-9598-C5F909B8F9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E9-4AE3-8BFE-78AEACB9CC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9-4AE3-8BFE-78AEACB9CC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FE-414C-94C6-3CAB41D65D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FE-414C-94C6-3CAB41D65D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F-4F47-A50C-045102314A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F-4F47-A50C-045102314A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828.29</c:v>
                </c:pt>
                <c:pt idx="1">
                  <c:v>778.29</c:v>
                </c:pt>
                <c:pt idx="2">
                  <c:v>671.96</c:v>
                </c:pt>
                <c:pt idx="3">
                  <c:v>612.02</c:v>
                </c:pt>
                <c:pt idx="4">
                  <c:v>555.85</c:v>
                </c:pt>
              </c:numCache>
            </c:numRef>
          </c:val>
          <c:extLst>
            <c:ext xmlns:c16="http://schemas.microsoft.com/office/drawing/2014/chart" uri="{C3380CC4-5D6E-409C-BE32-E72D297353CC}">
              <c16:uniqueId val="{00000000-A6DD-4778-8B5E-5B70A217C7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A6DD-4778-8B5E-5B70A217C7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52.87</c:v>
                </c:pt>
                <c:pt idx="1">
                  <c:v>51.87</c:v>
                </c:pt>
                <c:pt idx="2">
                  <c:v>51.95</c:v>
                </c:pt>
                <c:pt idx="3">
                  <c:v>48.31</c:v>
                </c:pt>
                <c:pt idx="4">
                  <c:v>44.41</c:v>
                </c:pt>
              </c:numCache>
            </c:numRef>
          </c:val>
          <c:extLst>
            <c:ext xmlns:c16="http://schemas.microsoft.com/office/drawing/2014/chart" uri="{C3380CC4-5D6E-409C-BE32-E72D297353CC}">
              <c16:uniqueId val="{00000000-2B11-40A0-A167-D6840FE31D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2B11-40A0-A167-D6840FE31D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613.37</c:v>
                </c:pt>
                <c:pt idx="1">
                  <c:v>638.46</c:v>
                </c:pt>
                <c:pt idx="2">
                  <c:v>666.59</c:v>
                </c:pt>
                <c:pt idx="3">
                  <c:v>745.78</c:v>
                </c:pt>
                <c:pt idx="4">
                  <c:v>837.23</c:v>
                </c:pt>
              </c:numCache>
            </c:numRef>
          </c:val>
          <c:extLst>
            <c:ext xmlns:c16="http://schemas.microsoft.com/office/drawing/2014/chart" uri="{C3380CC4-5D6E-409C-BE32-E72D297353CC}">
              <c16:uniqueId val="{00000000-B852-4FC9-86F7-94394E3BFF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B852-4FC9-86F7-94394E3BFF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O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南阿蘇村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10155</v>
      </c>
      <c r="AM8" s="46"/>
      <c r="AN8" s="46"/>
      <c r="AO8" s="46"/>
      <c r="AP8" s="46"/>
      <c r="AQ8" s="46"/>
      <c r="AR8" s="46"/>
      <c r="AS8" s="46"/>
      <c r="AT8" s="45">
        <f>データ!T6</f>
        <v>137.32</v>
      </c>
      <c r="AU8" s="45"/>
      <c r="AV8" s="45"/>
      <c r="AW8" s="45"/>
      <c r="AX8" s="45"/>
      <c r="AY8" s="45"/>
      <c r="AZ8" s="45"/>
      <c r="BA8" s="45"/>
      <c r="BB8" s="45">
        <f>データ!U6</f>
        <v>73.95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9.15</v>
      </c>
      <c r="Q10" s="45"/>
      <c r="R10" s="45"/>
      <c r="S10" s="45"/>
      <c r="T10" s="45"/>
      <c r="U10" s="45"/>
      <c r="V10" s="45"/>
      <c r="W10" s="45">
        <f>データ!Q6</f>
        <v>100</v>
      </c>
      <c r="X10" s="45"/>
      <c r="Y10" s="45"/>
      <c r="Z10" s="45"/>
      <c r="AA10" s="45"/>
      <c r="AB10" s="45"/>
      <c r="AC10" s="45"/>
      <c r="AD10" s="46">
        <f>データ!R6</f>
        <v>4400</v>
      </c>
      <c r="AE10" s="46"/>
      <c r="AF10" s="46"/>
      <c r="AG10" s="46"/>
      <c r="AH10" s="46"/>
      <c r="AI10" s="46"/>
      <c r="AJ10" s="46"/>
      <c r="AK10" s="2"/>
      <c r="AL10" s="46">
        <f>データ!V6</f>
        <v>928</v>
      </c>
      <c r="AM10" s="46"/>
      <c r="AN10" s="46"/>
      <c r="AO10" s="46"/>
      <c r="AP10" s="46"/>
      <c r="AQ10" s="46"/>
      <c r="AR10" s="46"/>
      <c r="AS10" s="46"/>
      <c r="AT10" s="45">
        <f>データ!W6</f>
        <v>127.5</v>
      </c>
      <c r="AU10" s="45"/>
      <c r="AV10" s="45"/>
      <c r="AW10" s="45"/>
      <c r="AX10" s="45"/>
      <c r="AY10" s="45"/>
      <c r="AZ10" s="45"/>
      <c r="BA10" s="45"/>
      <c r="BB10" s="45">
        <f>データ!X6</f>
        <v>7.28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FV2kVQ6RwE/goyzP8gkiyVa/b40TC7z6QcQtP/mr2MtAk8Z1OH0B302SykGbBxHvFQZBLF1JQ7ljZGh5FO9dag==" saltValue="/+cYKCbSu/5MRxA3JGOT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434337</v>
      </c>
      <c r="D6" s="19">
        <f t="shared" si="3"/>
        <v>47</v>
      </c>
      <c r="E6" s="19">
        <f t="shared" si="3"/>
        <v>18</v>
      </c>
      <c r="F6" s="19">
        <f t="shared" si="3"/>
        <v>0</v>
      </c>
      <c r="G6" s="19">
        <f t="shared" si="3"/>
        <v>0</v>
      </c>
      <c r="H6" s="19" t="str">
        <f t="shared" si="3"/>
        <v>熊本県　南阿蘇村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9.15</v>
      </c>
      <c r="Q6" s="20">
        <f t="shared" si="3"/>
        <v>100</v>
      </c>
      <c r="R6" s="20">
        <f t="shared" si="3"/>
        <v>4400</v>
      </c>
      <c r="S6" s="20">
        <f t="shared" si="3"/>
        <v>10155</v>
      </c>
      <c r="T6" s="20">
        <f t="shared" si="3"/>
        <v>137.32</v>
      </c>
      <c r="U6" s="20">
        <f t="shared" si="3"/>
        <v>73.95</v>
      </c>
      <c r="V6" s="20">
        <f t="shared" si="3"/>
        <v>928</v>
      </c>
      <c r="W6" s="20">
        <f t="shared" si="3"/>
        <v>127.5</v>
      </c>
      <c r="X6" s="20">
        <f t="shared" si="3"/>
        <v>7.28</v>
      </c>
      <c r="Y6" s="21">
        <f>IF(Y7="",NA(),Y7)</f>
        <v>97.04</v>
      </c>
      <c r="Z6" s="21">
        <f t="shared" ref="Z6:AH6" si="4">IF(Z7="",NA(),Z7)</f>
        <v>98.76</v>
      </c>
      <c r="AA6" s="21">
        <f t="shared" si="4"/>
        <v>96.4</v>
      </c>
      <c r="AB6" s="21">
        <f t="shared" si="4"/>
        <v>97.54</v>
      </c>
      <c r="AC6" s="21">
        <f t="shared" si="4"/>
        <v>92.15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828.29</v>
      </c>
      <c r="BG6" s="21">
        <f t="shared" ref="BG6:BO6" si="7">IF(BG7="",NA(),BG7)</f>
        <v>778.29</v>
      </c>
      <c r="BH6" s="21">
        <f t="shared" si="7"/>
        <v>671.96</v>
      </c>
      <c r="BI6" s="21">
        <f t="shared" si="7"/>
        <v>612.02</v>
      </c>
      <c r="BJ6" s="21">
        <f t="shared" si="7"/>
        <v>555.85</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52.87</v>
      </c>
      <c r="BR6" s="21">
        <f t="shared" ref="BR6:BZ6" si="8">IF(BR7="",NA(),BR7)</f>
        <v>51.87</v>
      </c>
      <c r="BS6" s="21">
        <f t="shared" si="8"/>
        <v>51.95</v>
      </c>
      <c r="BT6" s="21">
        <f t="shared" si="8"/>
        <v>48.31</v>
      </c>
      <c r="BU6" s="21">
        <f t="shared" si="8"/>
        <v>44.41</v>
      </c>
      <c r="BV6" s="21">
        <f t="shared" si="8"/>
        <v>55.85</v>
      </c>
      <c r="BW6" s="21">
        <f t="shared" si="8"/>
        <v>62.5</v>
      </c>
      <c r="BX6" s="21">
        <f t="shared" si="8"/>
        <v>60.59</v>
      </c>
      <c r="BY6" s="21">
        <f t="shared" si="8"/>
        <v>60</v>
      </c>
      <c r="BZ6" s="21">
        <f t="shared" si="8"/>
        <v>59.01</v>
      </c>
      <c r="CA6" s="20" t="str">
        <f>IF(CA7="","",IF(CA7="-","【-】","【"&amp;SUBSTITUTE(TEXT(CA7,"#,##0.00"),"-","△")&amp;"】"))</f>
        <v>【57.03】</v>
      </c>
      <c r="CB6" s="21">
        <f>IF(CB7="",NA(),CB7)</f>
        <v>613.37</v>
      </c>
      <c r="CC6" s="21">
        <f t="shared" ref="CC6:CK6" si="9">IF(CC7="",NA(),CC7)</f>
        <v>638.46</v>
      </c>
      <c r="CD6" s="21">
        <f t="shared" si="9"/>
        <v>666.59</v>
      </c>
      <c r="CE6" s="21">
        <f t="shared" si="9"/>
        <v>745.78</v>
      </c>
      <c r="CF6" s="21">
        <f t="shared" si="9"/>
        <v>837.23</v>
      </c>
      <c r="CG6" s="21">
        <f t="shared" si="9"/>
        <v>287.91000000000003</v>
      </c>
      <c r="CH6" s="21">
        <f t="shared" si="9"/>
        <v>269.33</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54.93</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434337</v>
      </c>
      <c r="D7" s="23">
        <v>47</v>
      </c>
      <c r="E7" s="23">
        <v>18</v>
      </c>
      <c r="F7" s="23">
        <v>0</v>
      </c>
      <c r="G7" s="23">
        <v>0</v>
      </c>
      <c r="H7" s="23" t="s">
        <v>98</v>
      </c>
      <c r="I7" s="23" t="s">
        <v>99</v>
      </c>
      <c r="J7" s="23" t="s">
        <v>100</v>
      </c>
      <c r="K7" s="23" t="s">
        <v>101</v>
      </c>
      <c r="L7" s="23" t="s">
        <v>102</v>
      </c>
      <c r="M7" s="23" t="s">
        <v>103</v>
      </c>
      <c r="N7" s="24" t="s">
        <v>104</v>
      </c>
      <c r="O7" s="24" t="s">
        <v>105</v>
      </c>
      <c r="P7" s="24">
        <v>9.15</v>
      </c>
      <c r="Q7" s="24">
        <v>100</v>
      </c>
      <c r="R7" s="24">
        <v>4400</v>
      </c>
      <c r="S7" s="24">
        <v>10155</v>
      </c>
      <c r="T7" s="24">
        <v>137.32</v>
      </c>
      <c r="U7" s="24">
        <v>73.95</v>
      </c>
      <c r="V7" s="24">
        <v>928</v>
      </c>
      <c r="W7" s="24">
        <v>127.5</v>
      </c>
      <c r="X7" s="24">
        <v>7.28</v>
      </c>
      <c r="Y7" s="24">
        <v>97.04</v>
      </c>
      <c r="Z7" s="24">
        <v>98.76</v>
      </c>
      <c r="AA7" s="24">
        <v>96.4</v>
      </c>
      <c r="AB7" s="24">
        <v>97.54</v>
      </c>
      <c r="AC7" s="24">
        <v>92.15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828.29</v>
      </c>
      <c r="BG7" s="24">
        <v>778.29</v>
      </c>
      <c r="BH7" s="24">
        <v>671.96</v>
      </c>
      <c r="BI7" s="24">
        <v>612.02</v>
      </c>
      <c r="BJ7" s="24">
        <v>555.85</v>
      </c>
      <c r="BK7" s="24">
        <v>386.46</v>
      </c>
      <c r="BL7" s="24">
        <v>270.57</v>
      </c>
      <c r="BM7" s="24">
        <v>294.27</v>
      </c>
      <c r="BN7" s="24">
        <v>294.08999999999997</v>
      </c>
      <c r="BO7" s="24">
        <v>294.08999999999997</v>
      </c>
      <c r="BP7" s="24">
        <v>307.39</v>
      </c>
      <c r="BQ7" s="24">
        <v>52.87</v>
      </c>
      <c r="BR7" s="24">
        <v>51.87</v>
      </c>
      <c r="BS7" s="24">
        <v>51.95</v>
      </c>
      <c r="BT7" s="24">
        <v>48.31</v>
      </c>
      <c r="BU7" s="24">
        <v>44.41</v>
      </c>
      <c r="BV7" s="24">
        <v>55.85</v>
      </c>
      <c r="BW7" s="24">
        <v>62.5</v>
      </c>
      <c r="BX7" s="24">
        <v>60.59</v>
      </c>
      <c r="BY7" s="24">
        <v>60</v>
      </c>
      <c r="BZ7" s="24">
        <v>59.01</v>
      </c>
      <c r="CA7" s="24">
        <v>57.03</v>
      </c>
      <c r="CB7" s="24">
        <v>613.37</v>
      </c>
      <c r="CC7" s="24">
        <v>638.46</v>
      </c>
      <c r="CD7" s="24">
        <v>666.59</v>
      </c>
      <c r="CE7" s="24">
        <v>745.78</v>
      </c>
      <c r="CF7" s="24">
        <v>837.23</v>
      </c>
      <c r="CG7" s="24">
        <v>287.91000000000003</v>
      </c>
      <c r="CH7" s="24">
        <v>269.33</v>
      </c>
      <c r="CI7" s="24">
        <v>280.23</v>
      </c>
      <c r="CJ7" s="24">
        <v>282.70999999999998</v>
      </c>
      <c r="CK7" s="24">
        <v>291.82</v>
      </c>
      <c r="CL7" s="24">
        <v>294.83</v>
      </c>
      <c r="CM7" s="24" t="s">
        <v>104</v>
      </c>
      <c r="CN7" s="24" t="s">
        <v>104</v>
      </c>
      <c r="CO7" s="24" t="s">
        <v>104</v>
      </c>
      <c r="CP7" s="24" t="s">
        <v>104</v>
      </c>
      <c r="CQ7" s="24" t="s">
        <v>104</v>
      </c>
      <c r="CR7" s="24">
        <v>54.93</v>
      </c>
      <c r="CS7" s="24">
        <v>59.64</v>
      </c>
      <c r="CT7" s="24">
        <v>58.19</v>
      </c>
      <c r="CU7" s="24">
        <v>56.52</v>
      </c>
      <c r="CV7" s="24">
        <v>88.45</v>
      </c>
      <c r="CW7" s="24">
        <v>84.27</v>
      </c>
      <c r="CX7" s="24">
        <v>100</v>
      </c>
      <c r="CY7" s="24">
        <v>100</v>
      </c>
      <c r="CZ7" s="24">
        <v>100</v>
      </c>
      <c r="DA7" s="24">
        <v>100</v>
      </c>
      <c r="DB7" s="24">
        <v>100</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長野　慶太</cp:lastModifiedBy>
  <dcterms:created xsi:type="dcterms:W3CDTF">2023-12-12T03:01:09Z</dcterms:created>
  <dcterms:modified xsi:type="dcterms:W3CDTF">2024-02-02T00:21:57Z</dcterms:modified>
  <cp:category/>
</cp:coreProperties>
</file>