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16\redirect\k-masumoto\Desktop\上下水道課\共通\R5\調査関係\S公営企業に係る経営比較分析表(令和4年度決算)\15 美里町\下水道\"/>
    </mc:Choice>
  </mc:AlternateContent>
  <xr:revisionPtr revIDLastSave="0" documentId="13_ncr:1_{A805FFCF-B909-4797-B982-F36D71C91676}" xr6:coauthVersionLast="47" xr6:coauthVersionMax="47" xr10:uidLastSave="{00000000-0000-0000-0000-000000000000}"/>
  <workbookProtection workbookAlgorithmName="SHA-512" workbookHashValue="8BUVgmspIu+miQDt/gL4Q+OpJsrwgJnSDJovMo5SkPnietQ4S/AV7VlKFeZXO/+bJYfkw+i2V+GmTN8CpGxxcA==" workbookSaltValue="eUeMtlWMWuMi0h+4b6nTOQ==" workbookSpinCount="100000" lockStructure="1"/>
  <bookViews>
    <workbookView xWindow="-120" yWindow="-120" windowWidth="2805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D10" i="4"/>
  <c r="W10" i="4"/>
  <c r="AL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<sst xmlns="http://schemas.openxmlformats.org/spreadsheetml/2006/main" count="247" uniqueCount="120">
  <si>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</si>
  <si>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</si>
  <si>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</si>
  <si>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</si>
  <si>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</si>
  <si>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</si>
  <si>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</si>
  <si>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</si>
  <si>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</si>
  <si>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</si>
  <si>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</si>
  <si>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</si>
  <si>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</si>
  <si>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</si>
  <si>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</si>
  <si>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</si>
  <si>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</si>
  <si>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</si>
  <si>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</si>
  <si>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</si>
  <si>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</si>
  <si>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</si>
  <si>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</si>
  <si>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</si>
  <si>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</si>
  <si>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</si>
  <si>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</si>
  <si>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</si>
  <si>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</si>
  <si>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</si>
  <si>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</si>
  <si>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</si>
  <si>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</si>
  <si>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</si>
  <si>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</si>
  <si>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</si>
  <si>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</si>
  <si>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</si>
  <si>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</si>
  <si>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</si>
  <si>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</si>
  <si>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</si>
  <si>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</si>
  <si>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</si>
  <si>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</si>
  <si>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</si>
  <si>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</si>
  <si>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</si>
  <si>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</si>
  <si>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</si>
  <si>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</si>
  <si>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</si>
  <si>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</si>
  <si>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</si>
  <si>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</si>
  <si>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</si>
  <si>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</si>
  <si>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</si>
  <si>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</si>
  <si>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</si>
  <si>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</si>
  <si>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</si>
  <si>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</si>
  <si>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</si>
  <si>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</si>
  <si>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</si>
  <si>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</si>
  <si>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</si>
  <si>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</si>
  <si>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</si>
  <si>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</si>
  <si>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</si>
  <si>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</si>
  <si>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</si>
  <si>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</si>
  <si>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</si>
  <si>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</si>
  <si>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</si>
  <si>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</si>
  <si>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</si>
  <si>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</si>
  <si>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</si>
  <si>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</si>
  <si>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</si>
  <si>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</si>
  <si>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</si>
  <si>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</si>
  <si>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</si>
  <si>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</si>
  <si>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</si>
  <si>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</si>
  <si>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</si>
  <si>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</si>
  <si>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</si>
  <si>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</si>
  <si>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</si>
  <si>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</si>
  <si>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美里町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</si>
  <si>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</si>
  <si>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</si>
  <si>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</si>
  <si>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</si>
  <si>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</si>
  <si>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</si>
  <si>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</si>
  <si>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</si>
  <si>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</si>
  <si>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</si>
  <si>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</si>
  <si>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</si>
  <si>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</si>
  <si>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</si>
  <si>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</si>
  <si>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</si>
  <si>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</si>
  <si>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</si>
  <si>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</si>
  <si>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法非適用事業である。町が合併浄化槽を設置し、維持管理を行うものであり管渠自体が存在しない為、該当数値なし。
</t>
    <phoneticPr fontId="4"/>
  </si>
  <si>
    <t>本町の汚水処理人口普及率は熊本県平均と比べても低く、未だに汲み取りや単独処理浄化槽の世帯が存在する。急峻な中山間地の本町において有効な合併処理浄化槽への積極的な転換を促進し、使用料収入及び水洗化率の向上に繋げていく必要がある。経営的には料金収入のみでは賄えず、一般会計からの繰入金に依存した状態であり、将来的な人口減少による収入減も予想されることから、さらなる経費削減及び効率化に努め、安定的な経営を継続できるよう取り組む必要がある。
経営戦略：令和2年1月策定済。</t>
    <rPh sb="0" eb="2">
      <t>ホンチョウ</t>
    </rPh>
    <rPh sb="3" eb="5">
      <t>オスイ</t>
    </rPh>
    <rPh sb="5" eb="7">
      <t>ショリ</t>
    </rPh>
    <rPh sb="7" eb="9">
      <t>ジンコウ</t>
    </rPh>
    <rPh sb="9" eb="11">
      <t>フキュウ</t>
    </rPh>
    <rPh sb="11" eb="12">
      <t>リツ</t>
    </rPh>
    <rPh sb="13" eb="16">
      <t>クマモトケン</t>
    </rPh>
    <rPh sb="16" eb="18">
      <t>ヘイキン</t>
    </rPh>
    <rPh sb="19" eb="20">
      <t>クラ</t>
    </rPh>
    <rPh sb="23" eb="24">
      <t>ヒク</t>
    </rPh>
    <rPh sb="26" eb="27">
      <t>イマ</t>
    </rPh>
    <rPh sb="29" eb="30">
      <t>ク</t>
    </rPh>
    <rPh sb="31" eb="32">
      <t>ト</t>
    </rPh>
    <rPh sb="34" eb="36">
      <t>タンドク</t>
    </rPh>
    <rPh sb="36" eb="38">
      <t>ショリ</t>
    </rPh>
    <rPh sb="38" eb="41">
      <t>ジョウカソウ</t>
    </rPh>
    <rPh sb="42" eb="44">
      <t>セタイ</t>
    </rPh>
    <rPh sb="45" eb="47">
      <t>ソンザイ</t>
    </rPh>
    <rPh sb="50" eb="51">
      <t>キュウ</t>
    </rPh>
    <rPh sb="51" eb="52">
      <t>シュン</t>
    </rPh>
    <rPh sb="53" eb="54">
      <t>チュウ</t>
    </rPh>
    <rPh sb="54" eb="56">
      <t>サンカン</t>
    </rPh>
    <rPh sb="56" eb="57">
      <t>チ</t>
    </rPh>
    <rPh sb="58" eb="60">
      <t>ホンチョウ</t>
    </rPh>
    <rPh sb="64" eb="66">
      <t>ユウコウ</t>
    </rPh>
    <rPh sb="67" eb="69">
      <t>ガッペイ</t>
    </rPh>
    <rPh sb="69" eb="71">
      <t>ショリ</t>
    </rPh>
    <rPh sb="71" eb="74">
      <t>ジョウカソウ</t>
    </rPh>
    <rPh sb="76" eb="79">
      <t>セッキョクテキ</t>
    </rPh>
    <rPh sb="80" eb="82">
      <t>テンカン</t>
    </rPh>
    <rPh sb="83" eb="85">
      <t>ソクシン</t>
    </rPh>
    <rPh sb="87" eb="90">
      <t>シヨウリョウ</t>
    </rPh>
    <rPh sb="90" eb="92">
      <t>シュウニュウ</t>
    </rPh>
    <rPh sb="92" eb="93">
      <t>オヨ</t>
    </rPh>
    <rPh sb="94" eb="97">
      <t>スイセンカ</t>
    </rPh>
    <rPh sb="97" eb="98">
      <t>リツ</t>
    </rPh>
    <rPh sb="99" eb="101">
      <t>コウジョウ</t>
    </rPh>
    <rPh sb="102" eb="103">
      <t>ツナ</t>
    </rPh>
    <rPh sb="107" eb="109">
      <t>ヒツヨウ</t>
    </rPh>
    <rPh sb="113" eb="116">
      <t>ケイエイテキ</t>
    </rPh>
    <rPh sb="118" eb="120">
      <t>リョウキン</t>
    </rPh>
    <rPh sb="120" eb="122">
      <t>シュウニュウ</t>
    </rPh>
    <rPh sb="126" eb="127">
      <t>マカナ</t>
    </rPh>
    <rPh sb="130" eb="132">
      <t>イッパン</t>
    </rPh>
    <rPh sb="132" eb="134">
      <t>カイケイ</t>
    </rPh>
    <rPh sb="137" eb="139">
      <t>クリイレ</t>
    </rPh>
    <rPh sb="139" eb="140">
      <t>キン</t>
    </rPh>
    <rPh sb="141" eb="143">
      <t>イゾン</t>
    </rPh>
    <rPh sb="145" eb="147">
      <t>ジョウタイ</t>
    </rPh>
    <rPh sb="151" eb="154">
      <t>ショウライテキ</t>
    </rPh>
    <rPh sb="155" eb="157">
      <t>ジンコウ</t>
    </rPh>
    <rPh sb="157" eb="159">
      <t>ゲンショウ</t>
    </rPh>
    <rPh sb="162" eb="165">
      <t>シュウニュウゲン</t>
    </rPh>
    <rPh sb="166" eb="168">
      <t>ヨソウ</t>
    </rPh>
    <rPh sb="180" eb="182">
      <t>ケイヒ</t>
    </rPh>
    <rPh sb="182" eb="184">
      <t>サクゲン</t>
    </rPh>
    <rPh sb="184" eb="185">
      <t>オヨ</t>
    </rPh>
    <rPh sb="186" eb="189">
      <t>コウリツカ</t>
    </rPh>
    <rPh sb="190" eb="191">
      <t>ツト</t>
    </rPh>
    <rPh sb="193" eb="196">
      <t>アンテイテキ</t>
    </rPh>
    <rPh sb="197" eb="199">
      <t>ケイエイ</t>
    </rPh>
    <rPh sb="200" eb="202">
      <t>ケイゾク</t>
    </rPh>
    <rPh sb="207" eb="208">
      <t>ト</t>
    </rPh>
    <rPh sb="209" eb="210">
      <t>ク</t>
    </rPh>
    <rPh sb="211" eb="213">
      <t>ヒツヨウ</t>
    </rPh>
    <rPh sb="218" eb="220">
      <t>ケイエイ</t>
    </rPh>
    <rPh sb="220" eb="222">
      <t>センリャク</t>
    </rPh>
    <rPh sb="223" eb="225">
      <t>レイワ</t>
    </rPh>
    <rPh sb="226" eb="227">
      <t>ネン</t>
    </rPh>
    <rPh sb="228" eb="229">
      <t>ガツ</t>
    </rPh>
    <rPh sb="229" eb="231">
      <t>サクテイ</t>
    </rPh>
    <rPh sb="231" eb="232">
      <t>ズ</t>
    </rPh>
    <phoneticPr fontId="4"/>
  </si>
  <si>
    <t>①収益的収支比率について、(R04決算)97.18%となっているが、R02決算の数値より低下しており、内容も料金収入のみで賄えておらず、一般会計からの繰入金に依存している状況にある。そのため自己財源での経営が行えるよう経営改善に向けた取り組みが必要であると考える。
②該当数値なし。
③該当数値なし。
④企業債残高対事業規模比率については類似団体・全国平均よりも高いが、起債残高は減少しており、徐々に低下していく見込みである。
⑤経費回収率について類似団体・全国平均よりも低い要因として、浄化槽管理基数の増加による保守点検・清掃管理委託料に費用がかかり、料金収入で賄えていない状況である。
⑥汚水処理原価については、汚水処理費に関する費用を削減できていないことが要因と考えられる。保守点検・清掃管理委託料等の増加しており、費用の効率性の向上に努める必要がある。
⑦施設利用率について、全体的な台帳整理が行われたため、浄化槽設置状況、休止、廃止状況が適用された数値となっている。今後は、このままの数値で推移する見込みである。
⑧水洗化率については、このままの数値で推移する見込みである。</t>
    <rPh sb="17" eb="19">
      <t>ケッサン</t>
    </rPh>
    <rPh sb="37" eb="39">
      <t>ケッサン</t>
    </rPh>
    <rPh sb="40" eb="42">
      <t>スウチ</t>
    </rPh>
    <rPh sb="44" eb="46">
      <t>テイカ</t>
    </rPh>
    <rPh sb="51" eb="53">
      <t>ナイヨウ</t>
    </rPh>
    <rPh sb="79" eb="81">
      <t>イゾン</t>
    </rPh>
    <rPh sb="95" eb="97">
      <t>ジコ</t>
    </rPh>
    <rPh sb="97" eb="99">
      <t>ザイゲン</t>
    </rPh>
    <rPh sb="101" eb="103">
      <t>ケイエイ</t>
    </rPh>
    <rPh sb="104" eb="105">
      <t>オコナ</t>
    </rPh>
    <rPh sb="109" eb="111">
      <t>ケイエイ</t>
    </rPh>
    <rPh sb="111" eb="113">
      <t>カイゼン</t>
    </rPh>
    <rPh sb="114" eb="115">
      <t>ム</t>
    </rPh>
    <rPh sb="117" eb="118">
      <t>ト</t>
    </rPh>
    <rPh sb="119" eb="120">
      <t>ク</t>
    </rPh>
    <rPh sb="122" eb="124">
      <t>ヒツヨウ</t>
    </rPh>
    <rPh sb="128" eb="129">
      <t>カンガ</t>
    </rPh>
    <rPh sb="185" eb="187">
      <t>キサイ</t>
    </rPh>
    <rPh sb="187" eb="189">
      <t>ザンダカ</t>
    </rPh>
    <rPh sb="190" eb="192">
      <t>ゲンショウ</t>
    </rPh>
    <rPh sb="197" eb="199">
      <t>ジョジョ</t>
    </rPh>
    <rPh sb="200" eb="202">
      <t>テイカ</t>
    </rPh>
    <rPh sb="206" eb="208">
      <t>ミコ</t>
    </rPh>
    <rPh sb="354" eb="356">
      <t>ゾウカ</t>
    </rPh>
    <rPh sb="382" eb="384">
      <t>シセツ</t>
    </rPh>
    <rPh sb="384" eb="386">
      <t>リヨウ</t>
    </rPh>
    <rPh sb="386" eb="387">
      <t>リツ</t>
    </rPh>
    <rPh sb="392" eb="395">
      <t>ゼンタイテキ</t>
    </rPh>
    <rPh sb="396" eb="398">
      <t>ダイチョウ</t>
    </rPh>
    <rPh sb="398" eb="400">
      <t>セイリ</t>
    </rPh>
    <rPh sb="401" eb="402">
      <t>オコナ</t>
    </rPh>
    <rPh sb="408" eb="411">
      <t>ジョウカソウ</t>
    </rPh>
    <rPh sb="411" eb="413">
      <t>セッチ</t>
    </rPh>
    <rPh sb="413" eb="415">
      <t>ジョウキョウ</t>
    </rPh>
    <rPh sb="416" eb="418">
      <t>キュウシ</t>
    </rPh>
    <rPh sb="419" eb="421">
      <t>ハイシ</t>
    </rPh>
    <rPh sb="421" eb="423">
      <t>ジョウキョウ</t>
    </rPh>
    <rPh sb="424" eb="426">
      <t>テキヨウ</t>
    </rPh>
    <rPh sb="429" eb="431">
      <t>スウチ</t>
    </rPh>
    <rPh sb="438" eb="440">
      <t>コンゴ</t>
    </rPh>
    <rPh sb="447" eb="449">
      <t>スウチ</t>
    </rPh>
    <rPh sb="450" eb="452">
      <t>スイイ</t>
    </rPh>
    <rPh sb="454" eb="456">
      <t>ミコ</t>
    </rPh>
    <rPh sb="463" eb="466">
      <t>スイセンカ</t>
    </rPh>
    <rPh sb="466" eb="467">
      <t>リツ</t>
    </rPh>
    <rPh sb="478" eb="480">
      <t>スウチ</t>
    </rPh>
    <rPh sb="481" eb="483">
      <t>スイイ</t>
    </rPh>
    <rPh sb="485" eb="487">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</si>
</sst>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E-4F80-9139-93F89CABAE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0E-4F80-9139-93F89CABAE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46.51</c:v>
                </c:pt>
                <c:pt idx="1">
                  <c:v>45.96</c:v>
                </c:pt>
                <c:pt idx="2">
                  <c:v>45.56</c:v>
                </c:pt>
                <c:pt idx="3">
                  <c:v>42.16</c:v>
                </c:pt>
                <c:pt idx="4">
                  <c:v>40.54</c:v>
                </c:pt>
              </c:numCache>
            </c:numRef>
          </c:val>
          <c:extLst>
            <c:ext xmlns:c16="http://schemas.microsoft.com/office/drawing/2014/chart" uri="{C3380CC4-5D6E-409C-BE32-E72D297353CC}">
              <c16:uniqueId val="{00000000-D774-4E41-9CED-4FE743DDAB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D774-4E41-9CED-4FE743DDAB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37-4149-89AF-FFFA770559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9737-4149-89AF-FFFA770559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85.99</c:v>
                </c:pt>
                <c:pt idx="1">
                  <c:v>96.72</c:v>
                </c:pt>
                <c:pt idx="2">
                  <c:v>116.44</c:v>
                </c:pt>
                <c:pt idx="3">
                  <c:v>101.42</c:v>
                </c:pt>
                <c:pt idx="4">
                  <c:v>97.18</c:v>
                </c:pt>
              </c:numCache>
            </c:numRef>
          </c:val>
          <c:extLst>
            <c:ext xmlns:c16="http://schemas.microsoft.com/office/drawing/2014/chart" uri="{C3380CC4-5D6E-409C-BE32-E72D297353CC}">
              <c16:uniqueId val="{00000000-1340-490D-82CE-03B8E0F3E6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0-490D-82CE-03B8E0F3E6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B-4388-BE02-53DE02CE90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B-4388-BE02-53DE02CE90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8-4043-8B2C-FEE09D93B0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8-4043-8B2C-FEE09D93B0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E9-42B0-9DBB-204F561864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9-42B0-9DBB-204F561864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64-4FB8-A71C-0D76C9D6F8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64-4FB8-A71C-0D76C9D6F8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384.01</c:v>
                </c:pt>
                <c:pt idx="1">
                  <c:v>360.77</c:v>
                </c:pt>
                <c:pt idx="2">
                  <c:v>341</c:v>
                </c:pt>
                <c:pt idx="3">
                  <c:v>335.34</c:v>
                </c:pt>
                <c:pt idx="4">
                  <c:v>330.87</c:v>
                </c:pt>
              </c:numCache>
            </c:numRef>
          </c:val>
          <c:extLst>
            <c:ext xmlns:c16="http://schemas.microsoft.com/office/drawing/2014/chart" uri="{C3380CC4-5D6E-409C-BE32-E72D297353CC}">
              <c16:uniqueId val="{00000000-BEB6-4B6D-804A-9C2142385B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BEB6-4B6D-804A-9C2142385B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55.15</c:v>
                </c:pt>
                <c:pt idx="1">
                  <c:v>56.68</c:v>
                </c:pt>
                <c:pt idx="2">
                  <c:v>56.94</c:v>
                </c:pt>
                <c:pt idx="3">
                  <c:v>58.08</c:v>
                </c:pt>
                <c:pt idx="4">
                  <c:v>54.97</c:v>
                </c:pt>
              </c:numCache>
            </c:numRef>
          </c:val>
          <c:extLst>
            <c:ext xmlns:c16="http://schemas.microsoft.com/office/drawing/2014/chart" uri="{C3380CC4-5D6E-409C-BE32-E72D297353CC}">
              <c16:uniqueId val="{00000000-8B15-43B4-A751-B9A72B1D78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8B15-43B4-A751-B9A72B1D78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360.9</c:v>
                </c:pt>
                <c:pt idx="1">
                  <c:v>358.89</c:v>
                </c:pt>
                <c:pt idx="2">
                  <c:v>361.05</c:v>
                </c:pt>
                <c:pt idx="3">
                  <c:v>364.68</c:v>
                </c:pt>
                <c:pt idx="4">
                  <c:v>394.12</c:v>
                </c:pt>
              </c:numCache>
            </c:numRef>
          </c:val>
          <c:extLst>
            <c:ext xmlns:c16="http://schemas.microsoft.com/office/drawing/2014/chart" uri="{C3380CC4-5D6E-409C-BE32-E72D297353CC}">
              <c16:uniqueId val="{00000000-5FFC-4416-9CEB-A777347399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5FFC-4416-9CEB-A777347399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9062</v>
      </c>
      <c r="AM8" s="46"/>
      <c r="AN8" s="46"/>
      <c r="AO8" s="46"/>
      <c r="AP8" s="46"/>
      <c r="AQ8" s="46"/>
      <c r="AR8" s="46"/>
      <c r="AS8" s="46"/>
      <c r="AT8" s="45">
        <f>データ!T6</f>
        <v>144</v>
      </c>
      <c r="AU8" s="45"/>
      <c r="AV8" s="45"/>
      <c r="AW8" s="45"/>
      <c r="AX8" s="45"/>
      <c r="AY8" s="45"/>
      <c r="AZ8" s="45"/>
      <c r="BA8" s="45"/>
      <c r="BB8" s="45">
        <f>データ!U6</f>
        <v>62.93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51.53</v>
      </c>
      <c r="Q10" s="45"/>
      <c r="R10" s="45"/>
      <c r="S10" s="45"/>
      <c r="T10" s="45"/>
      <c r="U10" s="45"/>
      <c r="V10" s="45"/>
      <c r="W10" s="45">
        <f>データ!Q6</f>
        <v>100</v>
      </c>
      <c r="X10" s="45"/>
      <c r="Y10" s="45"/>
      <c r="Z10" s="45"/>
      <c r="AA10" s="45"/>
      <c r="AB10" s="45"/>
      <c r="AC10" s="45"/>
      <c r="AD10" s="46">
        <f>データ!R6</f>
        <v>3675</v>
      </c>
      <c r="AE10" s="46"/>
      <c r="AF10" s="46"/>
      <c r="AG10" s="46"/>
      <c r="AH10" s="46"/>
      <c r="AI10" s="46"/>
      <c r="AJ10" s="46"/>
      <c r="AK10" s="2"/>
      <c r="AL10" s="46">
        <f>データ!V6</f>
        <v>4642</v>
      </c>
      <c r="AM10" s="46"/>
      <c r="AN10" s="46"/>
      <c r="AO10" s="46"/>
      <c r="AP10" s="46"/>
      <c r="AQ10" s="46"/>
      <c r="AR10" s="46"/>
      <c r="AS10" s="46"/>
      <c r="AT10" s="45">
        <f>データ!W6</f>
        <v>98.9</v>
      </c>
      <c r="AU10" s="45"/>
      <c r="AV10" s="45"/>
      <c r="AW10" s="45"/>
      <c r="AX10" s="45"/>
      <c r="AY10" s="45"/>
      <c r="AZ10" s="45"/>
      <c r="BA10" s="45"/>
      <c r="BB10" s="45">
        <f>データ!X6</f>
        <v>46.94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P3asoU6sn0+D2OrkhbTxmA5XPCtXYgUfe6ins3xaIPrhoTQQmmWN9DhUOH6gIi+lbPl1Wvpoa35vyuh6TV77DA==" saltValue="p00c69APBanlLGNcr7uQ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433489</v>
      </c>
      <c r="D6" s="19">
        <f t="shared" si="3"/>
        <v>47</v>
      </c>
      <c r="E6" s="19">
        <f t="shared" si="3"/>
        <v>18</v>
      </c>
      <c r="F6" s="19">
        <f t="shared" si="3"/>
        <v>0</v>
      </c>
      <c r="G6" s="19">
        <f t="shared" si="3"/>
        <v>0</v>
      </c>
      <c r="H6" s="19" t="str">
        <f t="shared" si="3"/>
        <v>熊本県　美里町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51.53</v>
      </c>
      <c r="Q6" s="20">
        <f t="shared" si="3"/>
        <v>100</v>
      </c>
      <c r="R6" s="20">
        <f t="shared" si="3"/>
        <v>3675</v>
      </c>
      <c r="S6" s="20">
        <f t="shared" si="3"/>
        <v>9062</v>
      </c>
      <c r="T6" s="20">
        <f t="shared" si="3"/>
        <v>144</v>
      </c>
      <c r="U6" s="20">
        <f t="shared" si="3"/>
        <v>62.93</v>
      </c>
      <c r="V6" s="20">
        <f t="shared" si="3"/>
        <v>4642</v>
      </c>
      <c r="W6" s="20">
        <f t="shared" si="3"/>
        <v>98.9</v>
      </c>
      <c r="X6" s="20">
        <f t="shared" si="3"/>
        <v>46.94</v>
      </c>
      <c r="Y6" s="21">
        <f>IF(Y7="",NA(),Y7)</f>
        <v>85.99</v>
      </c>
      <c r="Z6" s="21">
        <f t="shared" ref="Z6:AH6" si="4">IF(Z7="",NA(),Z7)</f>
        <v>96.72</v>
      </c>
      <c r="AA6" s="21">
        <f t="shared" si="4"/>
        <v>116.44</v>
      </c>
      <c r="AB6" s="21">
        <f t="shared" si="4"/>
        <v>101.42</v>
      </c>
      <c r="AC6" s="21">
        <f t="shared" si="4"/>
        <v>97.18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384.01</v>
      </c>
      <c r="BG6" s="21">
        <f t="shared" ref="BG6:BO6" si="7">IF(BG7="",NA(),BG7)</f>
        <v>360.77</v>
      </c>
      <c r="BH6" s="21">
        <f t="shared" si="7"/>
        <v>341</v>
      </c>
      <c r="BI6" s="21">
        <f t="shared" si="7"/>
        <v>335.34</v>
      </c>
      <c r="BJ6" s="21">
        <f t="shared" si="7"/>
        <v>330.87</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55.15</v>
      </c>
      <c r="BR6" s="21">
        <f t="shared" ref="BR6:BZ6" si="8">IF(BR7="",NA(),BR7)</f>
        <v>56.68</v>
      </c>
      <c r="BS6" s="21">
        <f t="shared" si="8"/>
        <v>56.94</v>
      </c>
      <c r="BT6" s="21">
        <f t="shared" si="8"/>
        <v>58.08</v>
      </c>
      <c r="BU6" s="21">
        <f t="shared" si="8"/>
        <v>54.97</v>
      </c>
      <c r="BV6" s="21">
        <f t="shared" si="8"/>
        <v>63.06</v>
      </c>
      <c r="BW6" s="21">
        <f t="shared" si="8"/>
        <v>62.5</v>
      </c>
      <c r="BX6" s="21">
        <f t="shared" si="8"/>
        <v>60.59</v>
      </c>
      <c r="BY6" s="21">
        <f t="shared" si="8"/>
        <v>60</v>
      </c>
      <c r="BZ6" s="21">
        <f t="shared" si="8"/>
        <v>59.01</v>
      </c>
      <c r="CA6" s="20" t="str">
        <f>IF(CA7="","",IF(CA7="-","【-】","【"&amp;SUBSTITUTE(TEXT(CA7,"#,##0.00"),"-","△")&amp;"】"))</f>
        <v>【57.03】</v>
      </c>
      <c r="CB6" s="21">
        <f>IF(CB7="",NA(),CB7)</f>
        <v>360.9</v>
      </c>
      <c r="CC6" s="21">
        <f t="shared" ref="CC6:CK6" si="9">IF(CC7="",NA(),CC7)</f>
        <v>358.89</v>
      </c>
      <c r="CD6" s="21">
        <f t="shared" si="9"/>
        <v>361.05</v>
      </c>
      <c r="CE6" s="21">
        <f t="shared" si="9"/>
        <v>364.68</v>
      </c>
      <c r="CF6" s="21">
        <f t="shared" si="9"/>
        <v>394.12</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46.51</v>
      </c>
      <c r="CN6" s="21">
        <f t="shared" ref="CN6:CV6" si="10">IF(CN7="",NA(),CN7)</f>
        <v>45.96</v>
      </c>
      <c r="CO6" s="21">
        <f t="shared" si="10"/>
        <v>45.56</v>
      </c>
      <c r="CP6" s="21">
        <f t="shared" si="10"/>
        <v>42.16</v>
      </c>
      <c r="CQ6" s="21">
        <f t="shared" si="10"/>
        <v>40.54</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433489</v>
      </c>
      <c r="D7" s="23">
        <v>47</v>
      </c>
      <c r="E7" s="23">
        <v>18</v>
      </c>
      <c r="F7" s="23">
        <v>0</v>
      </c>
      <c r="G7" s="23">
        <v>0</v>
      </c>
      <c r="H7" s="23" t="s">
        <v>97</v>
      </c>
      <c r="I7" s="23" t="s">
        <v>98</v>
      </c>
      <c r="J7" s="23" t="s">
        <v>99</v>
      </c>
      <c r="K7" s="23" t="s">
        <v>100</v>
      </c>
      <c r="L7" s="23" t="s">
        <v>101</v>
      </c>
      <c r="M7" s="23" t="s">
        <v>102</v>
      </c>
      <c r="N7" s="24" t="s">
        <v>103</v>
      </c>
      <c r="O7" s="24" t="s">
        <v>104</v>
      </c>
      <c r="P7" s="24">
        <v>51.53</v>
      </c>
      <c r="Q7" s="24">
        <v>100</v>
      </c>
      <c r="R7" s="24">
        <v>3675</v>
      </c>
      <c r="S7" s="24">
        <v>9062</v>
      </c>
      <c r="T7" s="24">
        <v>144</v>
      </c>
      <c r="U7" s="24">
        <v>62.93</v>
      </c>
      <c r="V7" s="24">
        <v>4642</v>
      </c>
      <c r="W7" s="24">
        <v>98.9</v>
      </c>
      <c r="X7" s="24">
        <v>46.94</v>
      </c>
      <c r="Y7" s="24">
        <v>85.99</v>
      </c>
      <c r="Z7" s="24">
        <v>96.72</v>
      </c>
      <c r="AA7" s="24">
        <v>116.44</v>
      </c>
      <c r="AB7" s="24">
        <v>101.42</v>
      </c>
      <c r="AC7" s="24">
        <v>97.18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384.01</v>
      </c>
      <c r="BG7" s="24">
        <v>360.77</v>
      </c>
      <c r="BH7" s="24">
        <v>341</v>
      </c>
      <c r="BI7" s="24">
        <v>335.34</v>
      </c>
      <c r="BJ7" s="24">
        <v>330.87</v>
      </c>
      <c r="BK7" s="24">
        <v>296.89</v>
      </c>
      <c r="BL7" s="24">
        <v>270.57</v>
      </c>
      <c r="BM7" s="24">
        <v>294.27</v>
      </c>
      <c r="BN7" s="24">
        <v>294.08999999999997</v>
      </c>
      <c r="BO7" s="24">
        <v>294.08999999999997</v>
      </c>
      <c r="BP7" s="24">
        <v>307.39</v>
      </c>
      <c r="BQ7" s="24">
        <v>55.15</v>
      </c>
      <c r="BR7" s="24">
        <v>56.68</v>
      </c>
      <c r="BS7" s="24">
        <v>56.94</v>
      </c>
      <c r="BT7" s="24">
        <v>58.08</v>
      </c>
      <c r="BU7" s="24">
        <v>54.97</v>
      </c>
      <c r="BV7" s="24">
        <v>63.06</v>
      </c>
      <c r="BW7" s="24">
        <v>62.5</v>
      </c>
      <c r="BX7" s="24">
        <v>60.59</v>
      </c>
      <c r="BY7" s="24">
        <v>60</v>
      </c>
      <c r="BZ7" s="24">
        <v>59.01</v>
      </c>
      <c r="CA7" s="24">
        <v>57.03</v>
      </c>
      <c r="CB7" s="24">
        <v>360.9</v>
      </c>
      <c r="CC7" s="24">
        <v>358.89</v>
      </c>
      <c r="CD7" s="24">
        <v>361.05</v>
      </c>
      <c r="CE7" s="24">
        <v>364.68</v>
      </c>
      <c r="CF7" s="24">
        <v>394.12</v>
      </c>
      <c r="CG7" s="24">
        <v>264.77</v>
      </c>
      <c r="CH7" s="24">
        <v>269.33</v>
      </c>
      <c r="CI7" s="24">
        <v>280.23</v>
      </c>
      <c r="CJ7" s="24">
        <v>282.70999999999998</v>
      </c>
      <c r="CK7" s="24">
        <v>291.82</v>
      </c>
      <c r="CL7" s="24">
        <v>294.83</v>
      </c>
      <c r="CM7" s="24">
        <v>46.51</v>
      </c>
      <c r="CN7" s="24">
        <v>45.96</v>
      </c>
      <c r="CO7" s="24">
        <v>45.56</v>
      </c>
      <c r="CP7" s="24">
        <v>42.16</v>
      </c>
      <c r="CQ7" s="24">
        <v>40.54</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舛本 貴臣</cp:lastModifiedBy>
  <cp:lastPrinted>2024-01-19T06:01:27Z</cp:lastPrinted>
  <dcterms:created xsi:type="dcterms:W3CDTF">2023-12-12T03:01:05Z</dcterms:created>
  <dcterms:modified xsi:type="dcterms:W3CDTF">2024-02-02T08:16:21Z</dcterms:modified>
  <cp:category/>
</cp:coreProperties>
</file>