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O:\●下水道事業（作成中）：H30.4～\02　業務（経理）\15　経営比較分析表\R5\02　提出\下水道（農集・小規模・個別）\"/>
    </mc:Choice>
  </mc:AlternateContent>
  <workbookProtection workbookAlgorithmName="SHA-512" workbookHashValue="gDrskQh6gnqi/SF3l2274UFbGRnQWLW82CyR1rmnUPmzznhi83OHxlS+mpR72Y9yFFRwxvDlr2nIPO5ze1b3Kg==" workbookSaltValue="ag98gBH42CZDsSAcsSxPjg==" workbookSpinCount="100000" lockStructure="1"/>
  <bookViews>
    <workbookView xWindow="0" yWindow="0" windowWidth="15360" windowHeight="764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BB8" i="4" s="1"/>
  <c r="T6" i="5"/>
  <c r="S6" i="5"/>
  <c r="AL8" i="4" s="1"/>
  <c r="R6" i="5"/>
  <c r="Q6" i="5"/>
  <c r="W10" i="4" s="1"/>
  <c r="P6" i="5"/>
  <c r="O6" i="5"/>
  <c r="I10" i="4" s="1"/>
  <c r="N6" i="5"/>
  <c r="M6" i="5"/>
  <c r="L6" i="5"/>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BB10" i="4"/>
  <c r="AL10" i="4"/>
  <c r="AD10" i="4"/>
  <c r="P10" i="4"/>
  <c r="B10" i="4"/>
  <c r="AT8" i="4"/>
  <c r="AD8" i="4"/>
  <c r="W8" i="4"/>
  <c r="I8" i="4"/>
  <c r="B8" i="4"/>
  <c r="B6" i="4"/>
</calcChain>
</file>

<file path=xl/sharedStrings.xml><?xml version="1.0" encoding="utf-8"?>
<sst xmlns="http://schemas.openxmlformats.org/spreadsheetml/2006/main" count="236" uniqueCount="120">
  <si>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</si>
  <si>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</si>
  <si>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</si>
  <si>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</si>
  <si>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</si>
  <si>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</si>
  <si>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</si>
  <si>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</si>
  <si>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</si>
  <si>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</si>
  <si>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</si>
  <si>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</si>
  <si>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</si>
  <si>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</si>
  <si>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</si>
  <si>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</si>
  <si>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</si>
  <si>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</si>
  <si>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</si>
  <si>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</si>
  <si>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</si>
  <si>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</si>
  <si>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</si>
  <si>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</si>
  <si>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</si>
  <si>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</si>
  <si>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</si>
  <si>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</si>
  <si>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</si>
  <si>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</si>
  <si>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</si>
  <si>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</si>
  <si>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</si>
  <si>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</si>
  <si>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</si>
  <si>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</si>
  <si>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</si>
  <si>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</si>
  <si>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</si>
  <si>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</si>
  <si>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</si>
  <si>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</si>
  <si>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</si>
  <si>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</si>
  <si>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</si>
  <si>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</si>
  <si>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</si>
  <si>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</si>
  <si>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</si>
  <si>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</si>
  <si>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</si>
  <si>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</si>
  <si>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</si>
  <si>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</si>
  <si>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</si>
  <si>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</si>
  <si>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</si>
  <si>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</si>
  <si>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</si>
  <si>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</si>
  <si>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</si>
  <si>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</si>
  <si>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</si>
  <si>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</si>
  <si>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</si>
  <si>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</si>
  <si>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</si>
  <si>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</si>
  <si>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</si>
  <si>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</si>
  <si>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</si>
  <si>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</si>
  <si>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</si>
  <si>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</si>
  <si>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</si>
  <si>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</si>
  <si>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</si>
  <si>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</si>
  <si>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</si>
  <si>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</si>
  <si>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</si>
  <si>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</si>
  <si>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</si>
  <si>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</si>
  <si>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</si>
  <si>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</si>
  <si>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</si>
  <si>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</si>
  <si>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</si>
  <si>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</si>
  <si>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</si>
  <si>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</si>
  <si>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</si>
  <si>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</si>
  <si>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</si>
  <si>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</si>
  <si>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</si>
  <si>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</si>
  <si>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山鹿市</t>
  </si>
  <si>
    <t>法非適用</t>
  </si>
  <si>
    <t>下水道事業</t>
  </si>
  <si>
    <t>小規模集合排水処理</t>
  </si>
  <si>
    <t>I2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</si>
  <si>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</si>
  <si>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</si>
  <si>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</si>
  <si>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</si>
  <si>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</si>
  <si>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</si>
  <si>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</si>
  <si>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</si>
  <si>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</si>
  <si>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</si>
  <si>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</si>
  <si>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</si>
  <si>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</si>
  <si>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</si>
  <si>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老朽化について、本事業は整備完了からあまり期間が経過していないため、現状において大規模な修繕等の必要性はないが、適正な維持管理に努め、将来の人口減少を踏まえて施設の計画的な更新を検討しておく必要がある。</t>
    <rPh sb="0" eb="3">
      <t>ロウキュウカ</t>
    </rPh>
    <rPh sb="8" eb="9">
      <t>ホン</t>
    </rPh>
    <rPh sb="9" eb="11">
      <t>ジギョウ</t>
    </rPh>
    <rPh sb="12" eb="14">
      <t>セイビ</t>
    </rPh>
    <rPh sb="14" eb="16">
      <t>カンリョウ</t>
    </rPh>
    <rPh sb="21" eb="23">
      <t>キカン</t>
    </rPh>
    <rPh sb="24" eb="26">
      <t>ケイカ</t>
    </rPh>
    <rPh sb="34" eb="36">
      <t>ゲンジョウ</t>
    </rPh>
    <rPh sb="40" eb="43">
      <t>ダイキボ</t>
    </rPh>
    <rPh sb="44" eb="46">
      <t>シュウゼン</t>
    </rPh>
    <rPh sb="46" eb="47">
      <t>トウ</t>
    </rPh>
    <rPh sb="48" eb="51">
      <t>ヒツヨウセイ</t>
    </rPh>
    <rPh sb="56" eb="58">
      <t>テキセイ</t>
    </rPh>
    <rPh sb="59" eb="61">
      <t>イジ</t>
    </rPh>
    <rPh sb="61" eb="63">
      <t>カンリ</t>
    </rPh>
    <rPh sb="64" eb="65">
      <t>ツト</t>
    </rPh>
    <rPh sb="67" eb="69">
      <t>ショウライ</t>
    </rPh>
    <rPh sb="70" eb="72">
      <t>ジンコウ</t>
    </rPh>
    <rPh sb="72" eb="74">
      <t>ゲンショウ</t>
    </rPh>
    <rPh sb="75" eb="76">
      <t>フ</t>
    </rPh>
    <rPh sb="79" eb="81">
      <t>シセツ</t>
    </rPh>
    <rPh sb="82" eb="85">
      <t>ケイカクテキ</t>
    </rPh>
    <rPh sb="86" eb="88">
      <t>コウシン</t>
    </rPh>
    <rPh sb="89" eb="91">
      <t>ケントウ</t>
    </rPh>
    <rPh sb="95" eb="97">
      <t>ヒツヨウ</t>
    </rPh>
    <phoneticPr fontId="4"/>
  </si>
  <si>
    <t>本事業は平成17年度に整備が完了しているため、当面大規模な修繕や更新は見込んでいない。今後、人口減少に伴う使用料収入の減少や施設の老朽化による経費の増加がますます進むと考えられるため、歳出抑制や料金改定の検討が必要となってくる。経営戦略は平成28年度に策定済で、令和3年度改定したが、地方公営企業法の適用に伴い、令和5年度見直すこととしている。</t>
    <rPh sb="0" eb="1">
      <t>ホン</t>
    </rPh>
    <rPh sb="1" eb="3">
      <t>ジギョウ</t>
    </rPh>
    <rPh sb="4" eb="6">
      <t>ヘイセイ</t>
    </rPh>
    <rPh sb="8" eb="10">
      <t>ネンド</t>
    </rPh>
    <rPh sb="11" eb="13">
      <t>セイビ</t>
    </rPh>
    <rPh sb="14" eb="16">
      <t>カンリョウ</t>
    </rPh>
    <rPh sb="23" eb="25">
      <t>トウメン</t>
    </rPh>
    <rPh sb="35" eb="37">
      <t>ミコ</t>
    </rPh>
    <rPh sb="43" eb="45">
      <t>コンゴ</t>
    </rPh>
    <rPh sb="46" eb="48">
      <t>ジンコウ</t>
    </rPh>
    <rPh sb="48" eb="50">
      <t>ゲンショウ</t>
    </rPh>
    <rPh sb="51" eb="52">
      <t>トモナ</t>
    </rPh>
    <rPh sb="53" eb="56">
      <t>シヨウリョウ</t>
    </rPh>
    <rPh sb="56" eb="58">
      <t>シュウニュウ</t>
    </rPh>
    <rPh sb="59" eb="61">
      <t>ゲンショウ</t>
    </rPh>
    <rPh sb="62" eb="64">
      <t>シセツ</t>
    </rPh>
    <rPh sb="65" eb="68">
      <t>ロウキュウカ</t>
    </rPh>
    <rPh sb="71" eb="73">
      <t>ケイヒ</t>
    </rPh>
    <rPh sb="74" eb="76">
      <t>ゾウカ</t>
    </rPh>
    <rPh sb="81" eb="82">
      <t>スス</t>
    </rPh>
    <rPh sb="84" eb="85">
      <t>カンガ</t>
    </rPh>
    <rPh sb="92" eb="94">
      <t>サイシュツ</t>
    </rPh>
    <rPh sb="94" eb="96">
      <t>ヨクセイ</t>
    </rPh>
    <rPh sb="97" eb="99">
      <t>リョウキン</t>
    </rPh>
    <rPh sb="99" eb="101">
      <t>カイテイ</t>
    </rPh>
    <rPh sb="102" eb="104">
      <t>ケントウ</t>
    </rPh>
    <rPh sb="105" eb="107">
      <t>ヒツヨウ</t>
    </rPh>
    <rPh sb="156" eb="158">
      <t>レイワ</t>
    </rPh>
    <rPh sb="159" eb="161">
      <t>ネンド</t>
    </rPh>
    <rPh sb="161" eb="162">
      <t>ミ</t>
    </rPh>
    <phoneticPr fontId="4"/>
  </si>
  <si>
    <t>①収益的収支比率（収益で費用と償還金を賄えている比率）は前年より大きく上昇している。これは、経費の削減と令和5年度からの公営企業会計移行に伴う打切決算の影響によるものである。財源は、使用料収入が徐々に減少し、一般会計からの繰入金に依存しているため、経費の削減とともに使用料の改定を検討していく必要がある。
⑤経費回収率（経費を使用料で賄えているかの指標）は、昨年度とほぼ同じ水準となった。今後の人口減少もあり、厳しい状況が続くと思われる。
⑥汚水処理原価（汚水処理に要した費用）についても例年水準となった。全国平均よりも低い水準ではあるが、今後の有収水量の増加は見込めないため、維持管理費の削減が必要である。
⑦施設利用率（1日に対応可能な処理能力に対する、1日平均処理水量の割合）は、類似団体平均値を上回ったが、前年より低下している。処理能力が過大なため、将来的には適正な規模を模索していく必要がある。
⑧水洗化率（汚水処理している人口の割合）については、処理区域内の人口減少に左右されており、接続推進は高齢者世帯が多いため、厳しい状況にある。</t>
    <rPh sb="154" eb="159">
      <t>ケイヒカイシュウリツ</t>
    </rPh>
    <rPh sb="160" eb="162">
      <t>ケイヒ</t>
    </rPh>
    <rPh sb="163" eb="166">
      <t>シヨウリョウ</t>
    </rPh>
    <rPh sb="167" eb="168">
      <t>マカナ</t>
    </rPh>
    <rPh sb="174" eb="176">
      <t>シヒョウ</t>
    </rPh>
    <rPh sb="185" eb="186">
      <t>オナ</t>
    </rPh>
    <rPh sb="187" eb="189">
      <t>スイジュン</t>
    </rPh>
    <rPh sb="194" eb="196">
      <t>コンゴ</t>
    </rPh>
    <rPh sb="197" eb="199">
      <t>ジンコウ</t>
    </rPh>
    <rPh sb="199" eb="201">
      <t>ゲンショウ</t>
    </rPh>
    <rPh sb="205" eb="206">
      <t>キビ</t>
    </rPh>
    <rPh sb="208" eb="210">
      <t>ジョウキョウ</t>
    </rPh>
    <rPh sb="211" eb="212">
      <t>ツヅ</t>
    </rPh>
    <rPh sb="214" eb="215">
      <t>オモ</t>
    </rPh>
    <rPh sb="221" eb="227">
      <t>オスイショリゲンカ</t>
    </rPh>
    <rPh sb="228" eb="232">
      <t>オスイショリ</t>
    </rPh>
    <rPh sb="233" eb="234">
      <t>ヨウ</t>
    </rPh>
    <rPh sb="236" eb="238">
      <t>ヒヨウ</t>
    </rPh>
    <rPh sb="244" eb="246">
      <t>レイネン</t>
    </rPh>
    <rPh sb="246" eb="248">
      <t>スイジュン</t>
    </rPh>
    <rPh sb="253" eb="255">
      <t>ゼンコク</t>
    </rPh>
    <rPh sb="255" eb="257">
      <t>ヘイキン</t>
    </rPh>
    <rPh sb="260" eb="261">
      <t>ヒク</t>
    </rPh>
    <rPh sb="262" eb="264">
      <t>スイジュン</t>
    </rPh>
    <rPh sb="270" eb="272">
      <t>コンゴ</t>
    </rPh>
    <rPh sb="273" eb="274">
      <t>ユウ</t>
    </rPh>
    <rPh sb="276" eb="277">
      <t>リョウ</t>
    </rPh>
    <rPh sb="278" eb="280">
      <t>ゾウカ</t>
    </rPh>
    <rPh sb="281" eb="283">
      <t>ミコ</t>
    </rPh>
    <rPh sb="289" eb="291">
      <t>イジ</t>
    </rPh>
    <rPh sb="291" eb="294">
      <t>カンリヒ</t>
    </rPh>
    <rPh sb="295" eb="297">
      <t>サクゲン</t>
    </rPh>
    <rPh sb="298" eb="300">
      <t>ヒツヨウ</t>
    </rPh>
    <rPh sb="306" eb="308">
      <t>シセツ</t>
    </rPh>
    <rPh sb="308" eb="310">
      <t>リヨウ</t>
    </rPh>
    <rPh sb="310" eb="311">
      <t>リツ</t>
    </rPh>
    <rPh sb="313" eb="314">
      <t>ニチ</t>
    </rPh>
    <rPh sb="315" eb="319">
      <t>タイオウカノウ</t>
    </rPh>
    <rPh sb="320" eb="324">
      <t>ショリノウリョク</t>
    </rPh>
    <rPh sb="325" eb="326">
      <t>タイ</t>
    </rPh>
    <rPh sb="330" eb="331">
      <t>ニチ</t>
    </rPh>
    <rPh sb="331" eb="337">
      <t>ヘイキンショリスイリョウ</t>
    </rPh>
    <rPh sb="338" eb="340">
      <t>ワリアイ</t>
    </rPh>
    <rPh sb="343" eb="345">
      <t>ルイジ</t>
    </rPh>
    <rPh sb="345" eb="347">
      <t>ダンタイ</t>
    </rPh>
    <rPh sb="347" eb="349">
      <t>ヘイキン</t>
    </rPh>
    <rPh sb="349" eb="350">
      <t>チ</t>
    </rPh>
    <rPh sb="357" eb="359">
      <t>ゼンネン</t>
    </rPh>
    <rPh sb="361" eb="363">
      <t>テイカ</t>
    </rPh>
    <rPh sb="379" eb="382">
      <t>ショウライテキ</t>
    </rPh>
    <rPh sb="384" eb="386">
      <t>テキセイ</t>
    </rPh>
    <rPh sb="387" eb="389">
      <t>キボ</t>
    </rPh>
    <rPh sb="390" eb="392">
      <t>モサク</t>
    </rPh>
    <rPh sb="396" eb="398">
      <t>ヒツヨウ</t>
    </rPh>
    <rPh sb="404" eb="408">
      <t>スイセンカリツ</t>
    </rPh>
    <rPh sb="409" eb="413">
      <t>オスイショリ</t>
    </rPh>
    <rPh sb="417" eb="419">
      <t>ジンコウ</t>
    </rPh>
    <rPh sb="420" eb="422">
      <t>ワリアイ</t>
    </rPh>
    <rPh sb="429" eb="434">
      <t>ショリクイキナイ</t>
    </rPh>
    <rPh sb="435" eb="437">
      <t>ジンコウ</t>
    </rPh>
    <rPh sb="437" eb="439">
      <t>ゲンショウ</t>
    </rPh>
    <rPh sb="440" eb="442">
      <t>サユウ</t>
    </rPh>
    <rPh sb="448" eb="450">
      <t>セツゾク</t>
    </rPh>
    <rPh sb="450" eb="452">
      <t>スイシン</t>
    </rPh>
    <rPh sb="453" eb="456">
      <t>コウレイシャ</t>
    </rPh>
    <rPh sb="456" eb="458">
      <t>セタイ</t>
    </rPh>
    <rPh sb="459" eb="460">
      <t>オオ</t>
    </rPh>
    <rPh sb="464" eb="465">
      <t>キビ</t>
    </rPh>
    <rPh sb="467" eb="469">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</si>
</sst>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91B-44E9-ACDF-2B1F35E5DB59}"/>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F91B-44E9-ACDF-2B1F35E5DB59}"/>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47.83</c:v>
                </c:pt>
                <c:pt idx="1">
                  <c:v>39.130000000000003</c:v>
                </c:pt>
                <c:pt idx="2">
                  <c:v>41.3</c:v>
                </c:pt>
                <c:pt idx="3">
                  <c:v>39.130000000000003</c:v>
                </c:pt>
                <c:pt idx="4">
                  <c:v>36.96</c:v>
                </c:pt>
              </c:numCache>
            </c:numRef>
          </c:val>
          <c:extLst>
            <c:ext xmlns:c16="http://schemas.microsoft.com/office/drawing/2014/chart" uri="{C3380CC4-5D6E-409C-BE32-E72D297353CC}">
              <c16:uniqueId val="{00000000-D4A1-4C99-AC43-827B329D3255}"/>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39.76</c:v>
                </c:pt>
                <c:pt idx="1">
                  <c:v>46.62</c:v>
                </c:pt>
                <c:pt idx="2">
                  <c:v>34.700000000000003</c:v>
                </c:pt>
                <c:pt idx="3">
                  <c:v>46.83</c:v>
                </c:pt>
                <c:pt idx="4">
                  <c:v>33.74</c:v>
                </c:pt>
              </c:numCache>
            </c:numRef>
          </c:val>
          <c:smooth val="0"/>
          <c:extLst>
            <c:ext xmlns:c16="http://schemas.microsoft.com/office/drawing/2014/chart" uri="{C3380CC4-5D6E-409C-BE32-E72D297353CC}">
              <c16:uniqueId val="{00000001-D4A1-4C99-AC43-827B329D3255}"/>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82.28</c:v>
                </c:pt>
                <c:pt idx="1">
                  <c:v>85.9</c:v>
                </c:pt>
                <c:pt idx="2">
                  <c:v>87.32</c:v>
                </c:pt>
                <c:pt idx="3">
                  <c:v>86.15</c:v>
                </c:pt>
                <c:pt idx="4">
                  <c:v>85.71</c:v>
                </c:pt>
              </c:numCache>
            </c:numRef>
          </c:val>
          <c:extLst>
            <c:ext xmlns:c16="http://schemas.microsoft.com/office/drawing/2014/chart" uri="{C3380CC4-5D6E-409C-BE32-E72D297353CC}">
              <c16:uniqueId val="{00000000-D4FA-4C76-8E4D-DC22AD7875A8}"/>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83.43</c:v>
                </c:pt>
                <c:pt idx="1">
                  <c:v>87.53</c:v>
                </c:pt>
                <c:pt idx="2">
                  <c:v>90.04</c:v>
                </c:pt>
                <c:pt idx="3">
                  <c:v>90.58</c:v>
                </c:pt>
                <c:pt idx="4">
                  <c:v>90.11</c:v>
                </c:pt>
              </c:numCache>
            </c:numRef>
          </c:val>
          <c:smooth val="0"/>
          <c:extLst>
            <c:ext xmlns:c16="http://schemas.microsoft.com/office/drawing/2014/chart" uri="{C3380CC4-5D6E-409C-BE32-E72D297353CC}">
              <c16:uniqueId val="{00000001-D4FA-4C76-8E4D-DC22AD7875A8}"/>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86.26</c:v>
                </c:pt>
                <c:pt idx="1">
                  <c:v>85.74</c:v>
                </c:pt>
                <c:pt idx="2">
                  <c:v>87.37</c:v>
                </c:pt>
                <c:pt idx="3">
                  <c:v>86.91</c:v>
                </c:pt>
                <c:pt idx="4">
                  <c:v>98.3</c:v>
                </c:pt>
              </c:numCache>
            </c:numRef>
          </c:val>
          <c:extLst>
            <c:ext xmlns:c16="http://schemas.microsoft.com/office/drawing/2014/chart" uri="{C3380CC4-5D6E-409C-BE32-E72D297353CC}">
              <c16:uniqueId val="{00000000-5DF9-40CE-832E-D09FA4BF7A28}"/>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DF9-40CE-832E-D09FA4BF7A28}"/>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5BC-4CDA-9A04-C62BFDA4BEBF}"/>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5BC-4CDA-9A04-C62BFDA4BEBF}"/>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027-48A7-94E1-E5E6FD7AC3A7}"/>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027-48A7-94E1-E5E6FD7AC3A7}"/>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E77-4443-B2ED-36E8CBC391F8}"/>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E77-4443-B2ED-36E8CBC391F8}"/>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36D-4AE6-834F-BCE1738C8867}"/>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36D-4AE6-834F-BCE1738C8867}"/>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791-4A43-88F8-DC72A2927CC1}"/>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2834.34</c:v>
                </c:pt>
                <c:pt idx="1">
                  <c:v>720.41</c:v>
                </c:pt>
                <c:pt idx="2">
                  <c:v>1640.16</c:v>
                </c:pt>
                <c:pt idx="3">
                  <c:v>1521.05</c:v>
                </c:pt>
                <c:pt idx="4">
                  <c:v>1490.65</c:v>
                </c:pt>
              </c:numCache>
            </c:numRef>
          </c:val>
          <c:smooth val="0"/>
          <c:extLst>
            <c:ext xmlns:c16="http://schemas.microsoft.com/office/drawing/2014/chart" uri="{C3380CC4-5D6E-409C-BE32-E72D297353CC}">
              <c16:uniqueId val="{00000001-2791-4A43-88F8-DC72A2927CC1}"/>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43.74</c:v>
                </c:pt>
                <c:pt idx="1">
                  <c:v>45.01</c:v>
                </c:pt>
                <c:pt idx="2">
                  <c:v>30.3</c:v>
                </c:pt>
                <c:pt idx="3">
                  <c:v>41.74</c:v>
                </c:pt>
                <c:pt idx="4">
                  <c:v>40.46</c:v>
                </c:pt>
              </c:numCache>
            </c:numRef>
          </c:val>
          <c:extLst>
            <c:ext xmlns:c16="http://schemas.microsoft.com/office/drawing/2014/chart" uri="{C3380CC4-5D6E-409C-BE32-E72D297353CC}">
              <c16:uniqueId val="{00000000-0F41-4B1F-8777-01627AC79780}"/>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37.979999999999997</c:v>
                </c:pt>
                <c:pt idx="1">
                  <c:v>71</c:v>
                </c:pt>
                <c:pt idx="2">
                  <c:v>38.270000000000003</c:v>
                </c:pt>
                <c:pt idx="3">
                  <c:v>37.520000000000003</c:v>
                </c:pt>
                <c:pt idx="4">
                  <c:v>34.96</c:v>
                </c:pt>
              </c:numCache>
            </c:numRef>
          </c:val>
          <c:smooth val="0"/>
          <c:extLst>
            <c:ext xmlns:c16="http://schemas.microsoft.com/office/drawing/2014/chart" uri="{C3380CC4-5D6E-409C-BE32-E72D297353CC}">
              <c16:uniqueId val="{00000001-0F41-4B1F-8777-01627AC79780}"/>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306.51</c:v>
                </c:pt>
                <c:pt idx="1">
                  <c:v>389.01</c:v>
                </c:pt>
                <c:pt idx="2">
                  <c:v>442.72</c:v>
                </c:pt>
                <c:pt idx="3">
                  <c:v>387.53</c:v>
                </c:pt>
                <c:pt idx="4">
                  <c:v>404.36</c:v>
                </c:pt>
              </c:numCache>
            </c:numRef>
          </c:val>
          <c:extLst>
            <c:ext xmlns:c16="http://schemas.microsoft.com/office/drawing/2014/chart" uri="{C3380CC4-5D6E-409C-BE32-E72D297353CC}">
              <c16:uniqueId val="{00000000-CC10-4761-800B-4355F221AA75}"/>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484.48</c:v>
                </c:pt>
                <c:pt idx="1">
                  <c:v>317.06</c:v>
                </c:pt>
                <c:pt idx="2">
                  <c:v>486.77</c:v>
                </c:pt>
                <c:pt idx="3">
                  <c:v>502.1</c:v>
                </c:pt>
                <c:pt idx="4">
                  <c:v>539.07000000000005</c:v>
                </c:pt>
              </c:numCache>
            </c:numRef>
          </c:val>
          <c:smooth val="0"/>
          <c:extLst>
            <c:ext xmlns:c16="http://schemas.microsoft.com/office/drawing/2014/chart" uri="{C3380CC4-5D6E-409C-BE32-E72D297353CC}">
              <c16:uniqueId val="{00000001-CC10-4761-800B-4355F221AA75}"/>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【1,496.36】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【35.16】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election activeCell="BL45" sqref="BL45:BZ46"/>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8" t="str">
        <f>データ!H6</f>
        <v>熊本県　山鹿市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2">
      <c r="A8" s="2"/>
      <c r="B8" s="65" t="str">
        <f>データ!I6</f>
        <v>法非適用</v>
      </c>
      <c r="C8" s="65"/>
      <c r="D8" s="65"/>
      <c r="E8" s="65"/>
      <c r="F8" s="65"/>
      <c r="G8" s="65"/>
      <c r="H8" s="65"/>
      <c r="I8" s="65" t="str">
        <f>データ!J6</f>
        <v>下水道事業</v>
      </c>
      <c r="J8" s="65"/>
      <c r="K8" s="65"/>
      <c r="L8" s="65"/>
      <c r="M8" s="65"/>
      <c r="N8" s="65"/>
      <c r="O8" s="65"/>
      <c r="P8" s="65" t="str">
        <f>データ!K6</f>
        <v>小規模集合排水処理</v>
      </c>
      <c r="Q8" s="65"/>
      <c r="R8" s="65"/>
      <c r="S8" s="65"/>
      <c r="T8" s="65"/>
      <c r="U8" s="65"/>
      <c r="V8" s="65"/>
      <c r="W8" s="65" t="str">
        <f>データ!L6</f>
        <v>I2</v>
      </c>
      <c r="X8" s="65"/>
      <c r="Y8" s="65"/>
      <c r="Z8" s="65"/>
      <c r="AA8" s="65"/>
      <c r="AB8" s="65"/>
      <c r="AC8" s="65"/>
      <c r="AD8" s="66" t="str">
        <f>データ!$M$6</f>
        <v>非設置</v>
      </c>
      <c r="AE8" s="66"/>
      <c r="AF8" s="66"/>
      <c r="AG8" s="66"/>
      <c r="AH8" s="66"/>
      <c r="AI8" s="66"/>
      <c r="AJ8" s="66"/>
      <c r="AK8" s="3"/>
      <c r="AL8" s="45">
        <f>データ!S6</f>
        <v>49397</v>
      </c>
      <c r="AM8" s="45"/>
      <c r="AN8" s="45"/>
      <c r="AO8" s="45"/>
      <c r="AP8" s="45"/>
      <c r="AQ8" s="45"/>
      <c r="AR8" s="45"/>
      <c r="AS8" s="45"/>
      <c r="AT8" s="46">
        <f>データ!T6</f>
        <v>299.69</v>
      </c>
      <c r="AU8" s="46"/>
      <c r="AV8" s="46"/>
      <c r="AW8" s="46"/>
      <c r="AX8" s="46"/>
      <c r="AY8" s="46"/>
      <c r="AZ8" s="46"/>
      <c r="BA8" s="46"/>
      <c r="BB8" s="46">
        <f>データ!U6</f>
        <v>164.83</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2">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2">
      <c r="A10" s="2"/>
      <c r="B10" s="46" t="str">
        <f>データ!N6</f>
        <v>-</v>
      </c>
      <c r="C10" s="46"/>
      <c r="D10" s="46"/>
      <c r="E10" s="46"/>
      <c r="F10" s="46"/>
      <c r="G10" s="46"/>
      <c r="H10" s="46"/>
      <c r="I10" s="46" t="str">
        <f>データ!O6</f>
        <v>該当数値なし</v>
      </c>
      <c r="J10" s="46"/>
      <c r="K10" s="46"/>
      <c r="L10" s="46"/>
      <c r="M10" s="46"/>
      <c r="N10" s="46"/>
      <c r="O10" s="46"/>
      <c r="P10" s="46">
        <f>データ!P6</f>
        <v>0.13</v>
      </c>
      <c r="Q10" s="46"/>
      <c r="R10" s="46"/>
      <c r="S10" s="46"/>
      <c r="T10" s="46"/>
      <c r="U10" s="46"/>
      <c r="V10" s="46"/>
      <c r="W10" s="46">
        <f>データ!Q6</f>
        <v>89.03</v>
      </c>
      <c r="X10" s="46"/>
      <c r="Y10" s="46"/>
      <c r="Z10" s="46"/>
      <c r="AA10" s="46"/>
      <c r="AB10" s="46"/>
      <c r="AC10" s="46"/>
      <c r="AD10" s="45">
        <f>データ!R6</f>
        <v>3560</v>
      </c>
      <c r="AE10" s="45"/>
      <c r="AF10" s="45"/>
      <c r="AG10" s="45"/>
      <c r="AH10" s="45"/>
      <c r="AI10" s="45"/>
      <c r="AJ10" s="45"/>
      <c r="AK10" s="2"/>
      <c r="AL10" s="45">
        <f>データ!V6</f>
        <v>63</v>
      </c>
      <c r="AM10" s="45"/>
      <c r="AN10" s="45"/>
      <c r="AO10" s="45"/>
      <c r="AP10" s="45"/>
      <c r="AQ10" s="45"/>
      <c r="AR10" s="45"/>
      <c r="AS10" s="45"/>
      <c r="AT10" s="46">
        <f>データ!W6</f>
        <v>0.05</v>
      </c>
      <c r="AU10" s="46"/>
      <c r="AV10" s="46"/>
      <c r="AW10" s="46"/>
      <c r="AX10" s="46"/>
      <c r="AY10" s="46"/>
      <c r="AZ10" s="46"/>
      <c r="BA10" s="46"/>
      <c r="BB10" s="46">
        <f>データ!X6</f>
        <v>1260</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119</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117</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118</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44</v>
      </c>
      <c r="H86" s="12" t="str">
        <f>データ!BP6</f>
        <v>【1,496.36】</v>
      </c>
      <c r="I86" s="12" t="str">
        <f>データ!CA6</f>
        <v>【35.16】</v>
      </c>
      <c r="J86" s="12" t="str">
        <f>データ!CL6</f>
        <v>【534.98】</v>
      </c>
      <c r="K86" s="12" t="str">
        <f>データ!CW6</f>
        <v>【33.84】</v>
      </c>
      <c r="L86" s="12" t="str">
        <f>データ!DH6</f>
        <v>【89.98】</v>
      </c>
      <c r="M86" s="12" t="s">
        <v>44</v>
      </c>
      <c r="N86" s="12" t="s">
        <v>44</v>
      </c>
      <c r="O86" s="12" t="str">
        <f>データ!EO6</f>
        <v>【0.00】</v>
      </c>
    </row>
  </sheetData>
  <sheetProtection algorithmName="SHA-512" hashValue="Cr7OnZO66GohiCEY1dmpefG90H5jIKDR4sDxjuE4DFsJ2couJR//hQCDnnqyo5yn+UgMq1h1DFwV1i3XtDDeyA==" saltValue="1POTC03t+heLjptXeT/IV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 x14ac:dyDescent="0.2"/>
  <cols>
    <col min="2" max="144" width="11.9062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2">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2">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
      <c r="A6" s="14" t="s">
        <v>97</v>
      </c>
      <c r="B6" s="19">
        <f>B7</f>
        <v>2022</v>
      </c>
      <c r="C6" s="19">
        <f t="shared" ref="C6:X6" si="3">C7</f>
        <v>432083</v>
      </c>
      <c r="D6" s="19">
        <f t="shared" si="3"/>
        <v>47</v>
      </c>
      <c r="E6" s="19">
        <f t="shared" si="3"/>
        <v>17</v>
      </c>
      <c r="F6" s="19">
        <f t="shared" si="3"/>
        <v>9</v>
      </c>
      <c r="G6" s="19">
        <f t="shared" si="3"/>
        <v>0</v>
      </c>
      <c r="H6" s="19" t="str">
        <f t="shared" si="3"/>
        <v>熊本県　山鹿市</v>
      </c>
      <c r="I6" s="19" t="str">
        <f t="shared" si="3"/>
        <v>法非適用</v>
      </c>
      <c r="J6" s="19" t="str">
        <f t="shared" si="3"/>
        <v>下水道事業</v>
      </c>
      <c r="K6" s="19" t="str">
        <f t="shared" si="3"/>
        <v>小規模集合排水処理</v>
      </c>
      <c r="L6" s="19" t="str">
        <f t="shared" si="3"/>
        <v>I2</v>
      </c>
      <c r="M6" s="19" t="str">
        <f t="shared" si="3"/>
        <v>非設置</v>
      </c>
      <c r="N6" s="20" t="str">
        <f t="shared" si="3"/>
        <v>-</v>
      </c>
      <c r="O6" s="20" t="str">
        <f t="shared" si="3"/>
        <v>該当数値なし</v>
      </c>
      <c r="P6" s="20">
        <f t="shared" si="3"/>
        <v>0.13</v>
      </c>
      <c r="Q6" s="20">
        <f t="shared" si="3"/>
        <v>89.03</v>
      </c>
      <c r="R6" s="20">
        <f t="shared" si="3"/>
        <v>3560</v>
      </c>
      <c r="S6" s="20">
        <f t="shared" si="3"/>
        <v>49397</v>
      </c>
      <c r="T6" s="20">
        <f t="shared" si="3"/>
        <v>299.69</v>
      </c>
      <c r="U6" s="20">
        <f t="shared" si="3"/>
        <v>164.83</v>
      </c>
      <c r="V6" s="20">
        <f t="shared" si="3"/>
        <v>63</v>
      </c>
      <c r="W6" s="20">
        <f t="shared" si="3"/>
        <v>0.05</v>
      </c>
      <c r="X6" s="20">
        <f t="shared" si="3"/>
        <v>1260</v>
      </c>
      <c r="Y6" s="21">
        <f>IF(Y7="",NA(),Y7)</f>
        <v>86.26</v>
      </c>
      <c r="Z6" s="21">
        <f t="shared" ref="Z6:AH6" si="4">IF(Z7="",NA(),Z7)</f>
        <v>85.74</v>
      </c>
      <c r="AA6" s="21">
        <f t="shared" si="4"/>
        <v>87.37</v>
      </c>
      <c r="AB6" s="21">
        <f t="shared" si="4"/>
        <v>86.91</v>
      </c>
      <c r="AC6" s="21">
        <f t="shared" si="4"/>
        <v>98.3</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2834.34</v>
      </c>
      <c r="BL6" s="21">
        <f t="shared" si="7"/>
        <v>720.41</v>
      </c>
      <c r="BM6" s="21">
        <f t="shared" si="7"/>
        <v>1640.16</v>
      </c>
      <c r="BN6" s="21">
        <f t="shared" si="7"/>
        <v>1521.05</v>
      </c>
      <c r="BO6" s="21">
        <f t="shared" si="7"/>
        <v>1490.65</v>
      </c>
      <c r="BP6" s="20" t="str">
        <f>IF(BP7="","",IF(BP7="-","【-】","【"&amp;SUBSTITUTE(TEXT(BP7,"#,##0.00"),"-","△")&amp;"】"))</f>
        <v>【1,496.36】</v>
      </c>
      <c r="BQ6" s="21">
        <f>IF(BQ7="",NA(),BQ7)</f>
        <v>43.74</v>
      </c>
      <c r="BR6" s="21">
        <f t="shared" ref="BR6:BZ6" si="8">IF(BR7="",NA(),BR7)</f>
        <v>45.01</v>
      </c>
      <c r="BS6" s="21">
        <f t="shared" si="8"/>
        <v>30.3</v>
      </c>
      <c r="BT6" s="21">
        <f t="shared" si="8"/>
        <v>41.74</v>
      </c>
      <c r="BU6" s="21">
        <f t="shared" si="8"/>
        <v>40.46</v>
      </c>
      <c r="BV6" s="21">
        <f t="shared" si="8"/>
        <v>37.979999999999997</v>
      </c>
      <c r="BW6" s="21">
        <f t="shared" si="8"/>
        <v>71</v>
      </c>
      <c r="BX6" s="21">
        <f t="shared" si="8"/>
        <v>38.270000000000003</v>
      </c>
      <c r="BY6" s="21">
        <f t="shared" si="8"/>
        <v>37.520000000000003</v>
      </c>
      <c r="BZ6" s="21">
        <f t="shared" si="8"/>
        <v>34.96</v>
      </c>
      <c r="CA6" s="20" t="str">
        <f>IF(CA7="","",IF(CA7="-","【-】","【"&amp;SUBSTITUTE(TEXT(CA7,"#,##0.00"),"-","△")&amp;"】"))</f>
        <v>【35.16】</v>
      </c>
      <c r="CB6" s="21">
        <f>IF(CB7="",NA(),CB7)</f>
        <v>306.51</v>
      </c>
      <c r="CC6" s="21">
        <f t="shared" ref="CC6:CK6" si="9">IF(CC7="",NA(),CC7)</f>
        <v>389.01</v>
      </c>
      <c r="CD6" s="21">
        <f t="shared" si="9"/>
        <v>442.72</v>
      </c>
      <c r="CE6" s="21">
        <f t="shared" si="9"/>
        <v>387.53</v>
      </c>
      <c r="CF6" s="21">
        <f t="shared" si="9"/>
        <v>404.36</v>
      </c>
      <c r="CG6" s="21">
        <f t="shared" si="9"/>
        <v>484.48</v>
      </c>
      <c r="CH6" s="21">
        <f t="shared" si="9"/>
        <v>317.06</v>
      </c>
      <c r="CI6" s="21">
        <f t="shared" si="9"/>
        <v>486.77</v>
      </c>
      <c r="CJ6" s="21">
        <f t="shared" si="9"/>
        <v>502.1</v>
      </c>
      <c r="CK6" s="21">
        <f t="shared" si="9"/>
        <v>539.07000000000005</v>
      </c>
      <c r="CL6" s="20" t="str">
        <f>IF(CL7="","",IF(CL7="-","【-】","【"&amp;SUBSTITUTE(TEXT(CL7,"#,##0.00"),"-","△")&amp;"】"))</f>
        <v>【534.98】</v>
      </c>
      <c r="CM6" s="21">
        <f>IF(CM7="",NA(),CM7)</f>
        <v>47.83</v>
      </c>
      <c r="CN6" s="21">
        <f t="shared" ref="CN6:CV6" si="10">IF(CN7="",NA(),CN7)</f>
        <v>39.130000000000003</v>
      </c>
      <c r="CO6" s="21">
        <f t="shared" si="10"/>
        <v>41.3</v>
      </c>
      <c r="CP6" s="21">
        <f t="shared" si="10"/>
        <v>39.130000000000003</v>
      </c>
      <c r="CQ6" s="21">
        <f t="shared" si="10"/>
        <v>36.96</v>
      </c>
      <c r="CR6" s="21">
        <f t="shared" si="10"/>
        <v>39.76</v>
      </c>
      <c r="CS6" s="21">
        <f t="shared" si="10"/>
        <v>46.62</v>
      </c>
      <c r="CT6" s="21">
        <f t="shared" si="10"/>
        <v>34.700000000000003</v>
      </c>
      <c r="CU6" s="21">
        <f t="shared" si="10"/>
        <v>46.83</v>
      </c>
      <c r="CV6" s="21">
        <f t="shared" si="10"/>
        <v>33.74</v>
      </c>
      <c r="CW6" s="20" t="str">
        <f>IF(CW7="","",IF(CW7="-","【-】","【"&amp;SUBSTITUTE(TEXT(CW7,"#,##0.00"),"-","△")&amp;"】"))</f>
        <v>【33.84】</v>
      </c>
      <c r="CX6" s="21">
        <f>IF(CX7="",NA(),CX7)</f>
        <v>82.28</v>
      </c>
      <c r="CY6" s="21">
        <f t="shared" ref="CY6:DG6" si="11">IF(CY7="",NA(),CY7)</f>
        <v>85.9</v>
      </c>
      <c r="CZ6" s="21">
        <f t="shared" si="11"/>
        <v>87.32</v>
      </c>
      <c r="DA6" s="21">
        <f t="shared" si="11"/>
        <v>86.15</v>
      </c>
      <c r="DB6" s="21">
        <f t="shared" si="11"/>
        <v>85.71</v>
      </c>
      <c r="DC6" s="21">
        <f t="shared" si="11"/>
        <v>83.43</v>
      </c>
      <c r="DD6" s="21">
        <f t="shared" si="11"/>
        <v>87.53</v>
      </c>
      <c r="DE6" s="21">
        <f t="shared" si="11"/>
        <v>90.04</v>
      </c>
      <c r="DF6" s="21">
        <f t="shared" si="11"/>
        <v>90.58</v>
      </c>
      <c r="DG6" s="21">
        <f t="shared" si="11"/>
        <v>90.11</v>
      </c>
      <c r="DH6" s="20" t="str">
        <f>IF(DH7="","",IF(DH7="-","【-】","【"&amp;SUBSTITUTE(TEXT(DH7,"#,##0.00"),"-","△")&amp;"】"))</f>
        <v>【89.98】</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0">
        <f t="shared" si="14"/>
        <v>0</v>
      </c>
      <c r="EK6" s="20">
        <f t="shared" si="14"/>
        <v>0</v>
      </c>
      <c r="EL6" s="20">
        <f t="shared" si="14"/>
        <v>0</v>
      </c>
      <c r="EM6" s="20">
        <f t="shared" si="14"/>
        <v>0</v>
      </c>
      <c r="EN6" s="20">
        <f t="shared" si="14"/>
        <v>0</v>
      </c>
      <c r="EO6" s="20" t="str">
        <f>IF(EO7="","",IF(EO7="-","【-】","【"&amp;SUBSTITUTE(TEXT(EO7,"#,##0.00"),"-","△")&amp;"】"))</f>
        <v>【0.00】</v>
      </c>
    </row>
    <row r="7" spans="1:145" s="22" customFormat="1" x14ac:dyDescent="0.2">
      <c r="A7" s="14"/>
      <c r="B7" s="23">
        <v>2022</v>
      </c>
      <c r="C7" s="23">
        <v>432083</v>
      </c>
      <c r="D7" s="23">
        <v>47</v>
      </c>
      <c r="E7" s="23">
        <v>17</v>
      </c>
      <c r="F7" s="23">
        <v>9</v>
      </c>
      <c r="G7" s="23">
        <v>0</v>
      </c>
      <c r="H7" s="23" t="s">
        <v>98</v>
      </c>
      <c r="I7" s="23" t="s">
        <v>99</v>
      </c>
      <c r="J7" s="23" t="s">
        <v>100</v>
      </c>
      <c r="K7" s="23" t="s">
        <v>101</v>
      </c>
      <c r="L7" s="23" t="s">
        <v>102</v>
      </c>
      <c r="M7" s="23" t="s">
        <v>103</v>
      </c>
      <c r="N7" s="24" t="s">
        <v>104</v>
      </c>
      <c r="O7" s="24" t="s">
        <v>105</v>
      </c>
      <c r="P7" s="24">
        <v>0.13</v>
      </c>
      <c r="Q7" s="24">
        <v>89.03</v>
      </c>
      <c r="R7" s="24">
        <v>3560</v>
      </c>
      <c r="S7" s="24">
        <v>49397</v>
      </c>
      <c r="T7" s="24">
        <v>299.69</v>
      </c>
      <c r="U7" s="24">
        <v>164.83</v>
      </c>
      <c r="V7" s="24">
        <v>63</v>
      </c>
      <c r="W7" s="24">
        <v>0.05</v>
      </c>
      <c r="X7" s="24">
        <v>1260</v>
      </c>
      <c r="Y7" s="24">
        <v>86.26</v>
      </c>
      <c r="Z7" s="24">
        <v>85.74</v>
      </c>
      <c r="AA7" s="24">
        <v>87.37</v>
      </c>
      <c r="AB7" s="24">
        <v>86.91</v>
      </c>
      <c r="AC7" s="24">
        <v>98.3</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2834.34</v>
      </c>
      <c r="BL7" s="24">
        <v>720.41</v>
      </c>
      <c r="BM7" s="24">
        <v>1640.16</v>
      </c>
      <c r="BN7" s="24">
        <v>1521.05</v>
      </c>
      <c r="BO7" s="24">
        <v>1490.65</v>
      </c>
      <c r="BP7" s="24">
        <v>1496.36</v>
      </c>
      <c r="BQ7" s="24">
        <v>43.74</v>
      </c>
      <c r="BR7" s="24">
        <v>45.01</v>
      </c>
      <c r="BS7" s="24">
        <v>30.3</v>
      </c>
      <c r="BT7" s="24">
        <v>41.74</v>
      </c>
      <c r="BU7" s="24">
        <v>40.46</v>
      </c>
      <c r="BV7" s="24">
        <v>37.979999999999997</v>
      </c>
      <c r="BW7" s="24">
        <v>71</v>
      </c>
      <c r="BX7" s="24">
        <v>38.270000000000003</v>
      </c>
      <c r="BY7" s="24">
        <v>37.520000000000003</v>
      </c>
      <c r="BZ7" s="24">
        <v>34.96</v>
      </c>
      <c r="CA7" s="24">
        <v>35.159999999999997</v>
      </c>
      <c r="CB7" s="24">
        <v>306.51</v>
      </c>
      <c r="CC7" s="24">
        <v>389.01</v>
      </c>
      <c r="CD7" s="24">
        <v>442.72</v>
      </c>
      <c r="CE7" s="24">
        <v>387.53</v>
      </c>
      <c r="CF7" s="24">
        <v>404.36</v>
      </c>
      <c r="CG7" s="24">
        <v>484.48</v>
      </c>
      <c r="CH7" s="24">
        <v>317.06</v>
      </c>
      <c r="CI7" s="24">
        <v>486.77</v>
      </c>
      <c r="CJ7" s="24">
        <v>502.1</v>
      </c>
      <c r="CK7" s="24">
        <v>539.07000000000005</v>
      </c>
      <c r="CL7" s="24">
        <v>534.98</v>
      </c>
      <c r="CM7" s="24">
        <v>47.83</v>
      </c>
      <c r="CN7" s="24">
        <v>39.130000000000003</v>
      </c>
      <c r="CO7" s="24">
        <v>41.3</v>
      </c>
      <c r="CP7" s="24">
        <v>39.130000000000003</v>
      </c>
      <c r="CQ7" s="24">
        <v>36.96</v>
      </c>
      <c r="CR7" s="24">
        <v>39.76</v>
      </c>
      <c r="CS7" s="24">
        <v>46.62</v>
      </c>
      <c r="CT7" s="24">
        <v>34.700000000000003</v>
      </c>
      <c r="CU7" s="24">
        <v>46.83</v>
      </c>
      <c r="CV7" s="24">
        <v>33.74</v>
      </c>
      <c r="CW7" s="24">
        <v>33.840000000000003</v>
      </c>
      <c r="CX7" s="24">
        <v>82.28</v>
      </c>
      <c r="CY7" s="24">
        <v>85.9</v>
      </c>
      <c r="CZ7" s="24">
        <v>87.32</v>
      </c>
      <c r="DA7" s="24">
        <v>86.15</v>
      </c>
      <c r="DB7" s="24">
        <v>85.71</v>
      </c>
      <c r="DC7" s="24">
        <v>83.43</v>
      </c>
      <c r="DD7" s="24">
        <v>87.53</v>
      </c>
      <c r="DE7" s="24">
        <v>90.04</v>
      </c>
      <c r="DF7" s="24">
        <v>90.58</v>
      </c>
      <c r="DG7" s="24">
        <v>90.11</v>
      </c>
      <c r="DH7" s="24">
        <v>89.98</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v>
      </c>
      <c r="EK7" s="24">
        <v>0</v>
      </c>
      <c r="EL7" s="24">
        <v>0</v>
      </c>
      <c r="EM7" s="24">
        <v>0</v>
      </c>
      <c r="EN7" s="24">
        <v>0</v>
      </c>
      <c r="EO7" s="24">
        <v>0</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2">
      <c r="B11">
        <v>4</v>
      </c>
      <c r="C11">
        <v>3</v>
      </c>
      <c r="D11">
        <v>2</v>
      </c>
      <c r="E11">
        <v>1</v>
      </c>
      <c r="F11">
        <v>0</v>
      </c>
      <c r="G11" t="s">
        <v>111</v>
      </c>
    </row>
    <row r="12" spans="1:145" x14ac:dyDescent="0.2">
      <c r="B12">
        <v>1</v>
      </c>
      <c r="C12">
        <v>1</v>
      </c>
      <c r="D12">
        <v>2</v>
      </c>
      <c r="E12">
        <v>3</v>
      </c>
      <c r="F12">
        <v>4</v>
      </c>
      <c r="G12" t="s">
        <v>112</v>
      </c>
    </row>
    <row r="13" spans="1:145" x14ac:dyDescent="0.2">
      <c r="B13" t="s">
        <v>113</v>
      </c>
      <c r="C13" t="s">
        <v>114</v>
      </c>
      <c r="D13" t="s">
        <v>115</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白田 雅哉</cp:lastModifiedBy>
  <cp:lastPrinted>2024-01-29T02:50:32Z</cp:lastPrinted>
  <dcterms:created xsi:type="dcterms:W3CDTF">2023-12-12T02:59:06Z</dcterms:created>
  <dcterms:modified xsi:type="dcterms:W3CDTF">2024-01-30T00:51:21Z</dcterms:modified>
  <cp:category/>
</cp:coreProperties>
</file>